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6.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7.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updateLinks="never" codeName="ThisWorkbook" defaultThemeVersion="166925"/>
  <mc:AlternateContent xmlns:mc="http://schemas.openxmlformats.org/markup-compatibility/2006">
    <mc:Choice Requires="x15">
      <x15ac:absPath xmlns:x15ac="http://schemas.microsoft.com/office/spreadsheetml/2010/11/ac" url="S:\NSB\SNP\CACFP\Financial Management\Budgets\2022-2023\Budgets 2022-2023\FY 2022 - 2023  Budgets with Smiley Faces\xlsx files with revised instructions\"/>
    </mc:Choice>
  </mc:AlternateContent>
  <xr:revisionPtr revIDLastSave="0" documentId="13_ncr:1_{4191FD15-7F21-4DF6-AC7E-E8B16BC64B50}" xr6:coauthVersionLast="47" xr6:coauthVersionMax="47" xr10:uidLastSave="{00000000-0000-0000-0000-000000000000}"/>
  <bookViews>
    <workbookView xWindow="-108" yWindow="-108" windowWidth="23256" windowHeight="12720" tabRatio="781" activeTab="2" xr2:uid="{C5497C6A-022E-48D1-8C05-92695858F7F1}"/>
  </bookViews>
  <sheets>
    <sheet name="Approval" sheetId="47" r:id="rId1"/>
    <sheet name="Budget Instructions" sheetId="43" r:id="rId2"/>
    <sheet name="Budget Summary" sheetId="36" r:id="rId3"/>
    <sheet name="Navigation Page" sheetId="46" state="hidden" r:id="rId4"/>
    <sheet name="A - Projected Reimb (Required)" sheetId="35" r:id="rId5"/>
    <sheet name="C - Other Inc ( Required)" sheetId="44" r:id="rId6"/>
    <sheet name="C1 Excess Balance Spending Plan" sheetId="45" r:id="rId7"/>
    <sheet name="D - Sponsor Fee (Required)" sheetId="32" r:id="rId8"/>
    <sheet name="E - Food" sheetId="16" r:id="rId9"/>
    <sheet name="F - Non-Food Supplies" sheetId="21" r:id="rId10"/>
    <sheet name="G - Operating Labor" sheetId="40" r:id="rId11"/>
    <sheet name="SWPA Form" sheetId="48" r:id="rId12"/>
    <sheet name="Costs Requiring Add'l Approval" sheetId="9" r:id="rId13"/>
  </sheets>
  <externalReferences>
    <externalReference r:id="rId14"/>
  </externalReferences>
  <definedNames>
    <definedName name="_xlnm.Print_Area" localSheetId="1">'Budget Instructions'!$B$2:$D$66</definedName>
    <definedName name="_xlnm.Print_Area" localSheetId="2">'Budget Summary'!$A$1:$J$35</definedName>
    <definedName name="_xlnm.Print_Area" localSheetId="5">'C - Other Inc ( Required)'!$A:$M</definedName>
    <definedName name="_xlnm.Print_Area" localSheetId="6">'C1 Excess Balance Spending Plan'!$A$1:$H$40</definedName>
    <definedName name="_xlnm.Print_Area" localSheetId="10">'G - Operating Labor'!$A:$L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32" l="1"/>
  <c r="B9" i="43" l="1"/>
  <c r="B8" i="43"/>
  <c r="B8" i="47"/>
  <c r="G19" i="40" l="1"/>
  <c r="G18" i="40"/>
  <c r="E21" i="40" l="1"/>
  <c r="G44" i="40" l="1"/>
  <c r="G43" i="40"/>
  <c r="G42" i="40"/>
  <c r="G41" i="40"/>
  <c r="G40" i="40"/>
  <c r="G39" i="40"/>
  <c r="G38" i="40"/>
  <c r="G37" i="40"/>
  <c r="G36" i="40"/>
  <c r="G35" i="40"/>
  <c r="G34" i="40"/>
  <c r="G33" i="40"/>
  <c r="G32" i="40"/>
  <c r="G31" i="40"/>
  <c r="G30" i="40"/>
  <c r="G29" i="40"/>
  <c r="G28" i="40"/>
  <c r="G27" i="40"/>
  <c r="G26" i="40"/>
  <c r="G25" i="40"/>
  <c r="G24" i="40"/>
  <c r="G23" i="40"/>
  <c r="G22" i="40"/>
  <c r="G21" i="40"/>
  <c r="G20" i="40"/>
  <c r="E19" i="40" l="1"/>
  <c r="E18" i="40"/>
  <c r="H19" i="40" l="1"/>
  <c r="H18" i="40"/>
  <c r="H1" i="45" l="1"/>
  <c r="B1" i="45"/>
  <c r="B7" i="32" l="1"/>
  <c r="L45" i="40"/>
  <c r="G24" i="36" s="1"/>
  <c r="E44" i="40"/>
  <c r="E43" i="40"/>
  <c r="E42" i="40"/>
  <c r="H42" i="40" s="1"/>
  <c r="E41" i="40"/>
  <c r="E40" i="40"/>
  <c r="E39" i="40"/>
  <c r="E38" i="40"/>
  <c r="H38" i="40" s="1"/>
  <c r="E37" i="40"/>
  <c r="E36" i="40"/>
  <c r="E35" i="40"/>
  <c r="E34" i="40"/>
  <c r="H34" i="40" s="1"/>
  <c r="E33" i="40"/>
  <c r="E32" i="40"/>
  <c r="E31" i="40"/>
  <c r="E30" i="40"/>
  <c r="H30" i="40" s="1"/>
  <c r="E29" i="40"/>
  <c r="E28" i="40"/>
  <c r="E27" i="40"/>
  <c r="E26" i="40"/>
  <c r="E25" i="40"/>
  <c r="E24" i="40"/>
  <c r="E23" i="40"/>
  <c r="E22" i="40"/>
  <c r="E20" i="40"/>
  <c r="B13" i="40"/>
  <c r="I18" i="40" l="1"/>
  <c r="J18" i="40" s="1"/>
  <c r="K18" i="40" s="1"/>
  <c r="I19" i="40"/>
  <c r="J19" i="40" s="1"/>
  <c r="K19" i="40" s="1"/>
  <c r="H23" i="40"/>
  <c r="I23" i="40" s="1"/>
  <c r="J23" i="40" s="1"/>
  <c r="K23" i="40" s="1"/>
  <c r="H27" i="40"/>
  <c r="I27" i="40" s="1"/>
  <c r="J27" i="40" s="1"/>
  <c r="K27" i="40" s="1"/>
  <c r="H31" i="40"/>
  <c r="I31" i="40" s="1"/>
  <c r="J31" i="40" s="1"/>
  <c r="K31" i="40" s="1"/>
  <c r="H35" i="40"/>
  <c r="I35" i="40" s="1"/>
  <c r="J35" i="40" s="1"/>
  <c r="K35" i="40" s="1"/>
  <c r="H39" i="40"/>
  <c r="I39" i="40" s="1"/>
  <c r="J39" i="40" s="1"/>
  <c r="K39" i="40" s="1"/>
  <c r="H43" i="40"/>
  <c r="I43" i="40" s="1"/>
  <c r="J43" i="40" s="1"/>
  <c r="K43" i="40" s="1"/>
  <c r="H21" i="40"/>
  <c r="I21" i="40" s="1"/>
  <c r="J21" i="40" s="1"/>
  <c r="K21" i="40" s="1"/>
  <c r="H25" i="40"/>
  <c r="I25" i="40" s="1"/>
  <c r="J25" i="40" s="1"/>
  <c r="K25" i="40" s="1"/>
  <c r="H29" i="40"/>
  <c r="I29" i="40" s="1"/>
  <c r="J29" i="40" s="1"/>
  <c r="K29" i="40" s="1"/>
  <c r="H33" i="40"/>
  <c r="I33" i="40" s="1"/>
  <c r="J33" i="40" s="1"/>
  <c r="K33" i="40" s="1"/>
  <c r="H37" i="40"/>
  <c r="I37" i="40" s="1"/>
  <c r="J37" i="40" s="1"/>
  <c r="K37" i="40" s="1"/>
  <c r="H41" i="40"/>
  <c r="I41" i="40" s="1"/>
  <c r="J41" i="40" s="1"/>
  <c r="K41" i="40" s="1"/>
  <c r="H22" i="40"/>
  <c r="I22" i="40" s="1"/>
  <c r="H26" i="40"/>
  <c r="I26" i="40" s="1"/>
  <c r="H24" i="40"/>
  <c r="I24" i="40" s="1"/>
  <c r="H28" i="40"/>
  <c r="I28" i="40" s="1"/>
  <c r="J28" i="40" s="1"/>
  <c r="K28" i="40" s="1"/>
  <c r="H44" i="40"/>
  <c r="I44" i="40" s="1"/>
  <c r="H32" i="40"/>
  <c r="I32" i="40" s="1"/>
  <c r="J32" i="40" s="1"/>
  <c r="K32" i="40" s="1"/>
  <c r="H36" i="40"/>
  <c r="H20" i="40"/>
  <c r="I20" i="40" s="1"/>
  <c r="H40" i="40"/>
  <c r="I40" i="40" s="1"/>
  <c r="I42" i="40"/>
  <c r="J42" i="40" s="1"/>
  <c r="K42" i="40" s="1"/>
  <c r="I30" i="40"/>
  <c r="J30" i="40" s="1"/>
  <c r="K30" i="40" s="1"/>
  <c r="I34" i="40"/>
  <c r="J34" i="40" s="1"/>
  <c r="K34" i="40" s="1"/>
  <c r="I38" i="40"/>
  <c r="J38" i="40" s="1"/>
  <c r="K38" i="40" s="1"/>
  <c r="J26" i="40" l="1"/>
  <c r="K26" i="40" s="1"/>
  <c r="J40" i="40"/>
  <c r="K40" i="40" s="1"/>
  <c r="J22" i="40"/>
  <c r="K22" i="40" s="1"/>
  <c r="J24" i="40"/>
  <c r="K24" i="40" s="1"/>
  <c r="J44" i="40"/>
  <c r="K44" i="40" s="1"/>
  <c r="I36" i="40"/>
  <c r="J36" i="40" s="1"/>
  <c r="K36" i="40" s="1"/>
  <c r="J20" i="40"/>
  <c r="K20" i="40" s="1"/>
  <c r="K45" i="40" l="1"/>
  <c r="E24" i="36" s="1"/>
  <c r="H17" i="45" l="1"/>
  <c r="F16" i="45"/>
  <c r="F15" i="45"/>
  <c r="F14" i="45"/>
  <c r="F13" i="45"/>
  <c r="F12" i="45"/>
  <c r="F11" i="45"/>
  <c r="F10" i="45"/>
  <c r="F9" i="45"/>
  <c r="F8" i="45"/>
  <c r="F17" i="45" l="1"/>
  <c r="B1" i="16" l="1"/>
  <c r="B1" i="40"/>
  <c r="B1" i="21"/>
  <c r="B1" i="32"/>
  <c r="C1" i="44"/>
  <c r="B1" i="35"/>
  <c r="B9" i="32"/>
  <c r="L1" i="40" l="1"/>
  <c r="E1" i="32"/>
  <c r="M1" i="44"/>
  <c r="E1" i="35"/>
  <c r="M43" i="44" l="1"/>
  <c r="M31" i="44"/>
  <c r="M22" i="44"/>
  <c r="M13" i="44"/>
  <c r="G1" i="16"/>
  <c r="F16" i="21"/>
  <c r="F1" i="21"/>
  <c r="G21" i="16"/>
  <c r="F20" i="16"/>
  <c r="F19" i="16"/>
  <c r="F18" i="16"/>
  <c r="F17" i="16"/>
  <c r="F16" i="16"/>
  <c r="F15" i="16"/>
  <c r="F14" i="16"/>
  <c r="F13" i="16"/>
  <c r="G10" i="16"/>
  <c r="F9" i="16"/>
  <c r="F8" i="16"/>
  <c r="F7" i="16"/>
  <c r="F6" i="16"/>
  <c r="F5" i="16"/>
  <c r="E15" i="21"/>
  <c r="E14" i="21"/>
  <c r="E13" i="21"/>
  <c r="E12" i="21"/>
  <c r="E11" i="21"/>
  <c r="E10" i="21"/>
  <c r="E9" i="21"/>
  <c r="E8" i="21"/>
  <c r="C40" i="35"/>
  <c r="E40" i="35" s="1"/>
  <c r="G13" i="36" s="1"/>
  <c r="E7" i="35"/>
  <c r="B8" i="35" s="1"/>
  <c r="D25" i="36"/>
  <c r="F21" i="16" l="1"/>
  <c r="F10" i="16"/>
  <c r="G14" i="36"/>
  <c r="O37" i="44"/>
  <c r="N37" i="44"/>
  <c r="G23" i="36"/>
  <c r="M34" i="44"/>
  <c r="B30" i="35"/>
  <c r="C30" i="35" s="1"/>
  <c r="E30" i="35" s="1"/>
  <c r="B14" i="35"/>
  <c r="C14" i="35" s="1"/>
  <c r="E14" i="35" s="1"/>
  <c r="B22" i="35"/>
  <c r="C22" i="35" s="1"/>
  <c r="E22" i="35" s="1"/>
  <c r="I24" i="36"/>
  <c r="E16" i="21"/>
  <c r="E23" i="36" s="1"/>
  <c r="D8" i="35"/>
  <c r="B24" i="35" s="1"/>
  <c r="C24" i="35" s="1"/>
  <c r="E24" i="35" s="1"/>
  <c r="G23" i="16"/>
  <c r="G22" i="36" s="1"/>
  <c r="C8" i="35"/>
  <c r="F23" i="16" l="1"/>
  <c r="E22" i="36" s="1"/>
  <c r="E25" i="36" s="1"/>
  <c r="G25" i="36"/>
  <c r="I23" i="36"/>
  <c r="G15" i="36"/>
  <c r="B16" i="35"/>
  <c r="C16" i="35" s="1"/>
  <c r="E16" i="35" s="1"/>
  <c r="B32" i="35"/>
  <c r="C32" i="35" s="1"/>
  <c r="E32" i="35" s="1"/>
  <c r="B23" i="35"/>
  <c r="C23" i="35" s="1"/>
  <c r="E23" i="35" s="1"/>
  <c r="E25" i="35" s="1"/>
  <c r="B15" i="35"/>
  <c r="C15" i="35" s="1"/>
  <c r="E15" i="35" s="1"/>
  <c r="B31" i="35"/>
  <c r="C31" i="35" s="1"/>
  <c r="E31" i="35" s="1"/>
  <c r="I22" i="36" l="1"/>
  <c r="I25" i="36" s="1"/>
  <c r="E17" i="35"/>
  <c r="E33" i="35"/>
  <c r="E35" i="35" l="1"/>
  <c r="E38" i="35" s="1"/>
  <c r="G12" i="36" l="1"/>
  <c r="A15" i="32"/>
  <c r="E15" i="32" s="1"/>
  <c r="E19" i="36" s="1"/>
  <c r="G19" i="36" l="1"/>
  <c r="E20" i="36"/>
  <c r="E26" i="36" s="1"/>
  <c r="G16" i="36"/>
  <c r="I19" i="36" l="1"/>
  <c r="I20" i="36" s="1"/>
  <c r="I26" i="36" s="1"/>
  <c r="G20" i="36"/>
  <c r="G26" i="36" s="1"/>
  <c r="R12" i="36" l="1"/>
  <c r="L11" i="36"/>
  <c r="K11" i="36"/>
  <c r="L26" i="36"/>
  <c r="K26" i="36"/>
</calcChain>
</file>

<file path=xl/sharedStrings.xml><?xml version="1.0" encoding="utf-8"?>
<sst xmlns="http://schemas.openxmlformats.org/spreadsheetml/2006/main" count="682" uniqueCount="496">
  <si>
    <t>North Carolina Department of Health and Human Services</t>
  </si>
  <si>
    <t>Child and Adult Care Food Program</t>
  </si>
  <si>
    <t>1.  Sponsor Name:</t>
  </si>
  <si>
    <t xml:space="preserve">INCOME  </t>
  </si>
  <si>
    <t>Income Source</t>
  </si>
  <si>
    <t>Projected Annual Amount</t>
  </si>
  <si>
    <t>6.  Total Projected Annual Income:</t>
  </si>
  <si>
    <t xml:space="preserve"> </t>
  </si>
  <si>
    <t>Operating Expenditures</t>
  </si>
  <si>
    <t>The representations made herein on behalf of the facility are true and correct to the best of my knowledge.  I understand that these representations are being made in connection with the receipt of federal funds and that deliberate misrepresentation may subject me to prosecution under applicable state and federal criminal statutes.</t>
  </si>
  <si>
    <t>Signature of Owner or Board Chairman</t>
  </si>
  <si>
    <t>Date</t>
  </si>
  <si>
    <t>Printed Name</t>
  </si>
  <si>
    <t>Agreement #:</t>
  </si>
  <si>
    <t>Month / Year:</t>
  </si>
  <si>
    <t>A</t>
  </si>
  <si>
    <t>B</t>
  </si>
  <si>
    <t>C</t>
  </si>
  <si>
    <t>D</t>
  </si>
  <si>
    <t>Free</t>
  </si>
  <si>
    <t>Reduced</t>
  </si>
  <si>
    <t>Paid/Denied</t>
  </si>
  <si>
    <t>Total</t>
  </si>
  <si>
    <t>% = A/D</t>
  </si>
  <si>
    <t>% = B/D</t>
  </si>
  <si>
    <t>% = C/D</t>
  </si>
  <si>
    <t>Carry percentages out four decimal places (e.g., 12.4321%).</t>
  </si>
  <si>
    <t>BREAKFAST</t>
  </si>
  <si>
    <t>Category</t>
  </si>
  <si>
    <t>Percentage</t>
  </si>
  <si>
    <t xml:space="preserve">x Rate = </t>
  </si>
  <si>
    <t>Reimbursement</t>
  </si>
  <si>
    <t>LUNCH/SUPPER</t>
  </si>
  <si>
    <t>SNACKS / SUPPLEMENTS</t>
  </si>
  <si>
    <t>CASH-IN-LIEU</t>
  </si>
  <si>
    <t>No. of Meals</t>
  </si>
  <si>
    <t>Facility:</t>
  </si>
  <si>
    <t xml:space="preserve"> Total</t>
  </si>
  <si>
    <t>Total Income Available for use in CACFP</t>
  </si>
  <si>
    <t xml:space="preserve">Institution: </t>
  </si>
  <si>
    <t>Amount of Projected CACFP Meal Reimbursement*</t>
  </si>
  <si>
    <t>x</t>
  </si>
  <si>
    <t>=</t>
  </si>
  <si>
    <t xml:space="preserve"> Employees</t>
  </si>
  <si>
    <t>Totals</t>
  </si>
  <si>
    <t>Funding</t>
  </si>
  <si>
    <t xml:space="preserve">Employee Name </t>
  </si>
  <si>
    <t>Gross Monthly Wages</t>
  </si>
  <si>
    <t>EX:  Benny Johnson</t>
  </si>
  <si>
    <t>EX: Sally Creger</t>
  </si>
  <si>
    <t>Columns</t>
  </si>
  <si>
    <t>Worksheet Requires General Approval in the Budget except for the following:</t>
  </si>
  <si>
    <t>Total Annual Cost</t>
  </si>
  <si>
    <t>1.</t>
  </si>
  <si>
    <t>2.</t>
  </si>
  <si>
    <t>3.</t>
  </si>
  <si>
    <t>4.</t>
  </si>
  <si>
    <t>5.</t>
  </si>
  <si>
    <t>No</t>
  </si>
  <si>
    <t>Cost Allocation Plan</t>
  </si>
  <si>
    <t xml:space="preserve">Item 
</t>
  </si>
  <si>
    <t>Percentage Allocated to Food Service</t>
  </si>
  <si>
    <t>Note: Each row with a percentage allocated to CACFP less than 100% requires a cost allocation plan.</t>
  </si>
  <si>
    <t xml:space="preserve">Note: Each row with a percentage allocated to CACFP less than 100% requires a cost allocation plan.   </t>
  </si>
  <si>
    <t xml:space="preserve">Items 
</t>
  </si>
  <si>
    <t>EX:  Paper Products</t>
  </si>
  <si>
    <t>Percentage Allocated to CACFP</t>
  </si>
  <si>
    <t>Food</t>
  </si>
  <si>
    <t xml:space="preserve">Total Annual Expense to Food Service
</t>
  </si>
  <si>
    <t>Food Service Management Contracts</t>
  </si>
  <si>
    <t>SPECIFIC PRIOR WRITTEN APPROVAL REQUEST FORM</t>
  </si>
  <si>
    <t xml:space="preserve">Agreement #:   </t>
  </si>
  <si>
    <t xml:space="preserve">Program Year: </t>
  </si>
  <si>
    <t xml:space="preserve">Estimated Date of Purchase: </t>
  </si>
  <si>
    <t xml:space="preserve">Worksheet: </t>
  </si>
  <si>
    <t xml:space="preserve">Specific Cost Items with Description:     </t>
  </si>
  <si>
    <t xml:space="preserve">Estimated Cost of item:  </t>
  </si>
  <si>
    <t>Signature of Institution Staff:</t>
  </si>
  <si>
    <t>Date:</t>
  </si>
  <si>
    <t>COSTS REQUIRING ADDITIONAL APPROVALS</t>
  </si>
  <si>
    <t>Section</t>
  </si>
  <si>
    <t>Page #</t>
  </si>
  <si>
    <t>Prior Approval</t>
  </si>
  <si>
    <t>Advertising &amp; Public Relations Costs</t>
  </si>
  <si>
    <t>3 a (2)</t>
  </si>
  <si>
    <t>Public relation costs for pamphlets, news releases &amp; other information services</t>
  </si>
  <si>
    <t>YES</t>
  </si>
  <si>
    <t>Communications</t>
  </si>
  <si>
    <t>8 a (1)</t>
  </si>
  <si>
    <t>Cellular phones &amp; pagers owned or leased by the institution – SAs must impose prior approval or specific prior written approval</t>
  </si>
  <si>
    <t>Contributions &amp; Donation Costs</t>
  </si>
  <si>
    <t>10 a</t>
  </si>
  <si>
    <t>Costs required to make goods or services donated to the institution usable for the Program</t>
  </si>
  <si>
    <t>Day Care Home Licensing Standards Costs</t>
  </si>
  <si>
    <t>12 a (1,2 &amp; 3)</t>
  </si>
  <si>
    <t>Supplies such as smoke detectors &amp; fire extinguishers; minor alterations such as adding handrails; and the costs of fire &amp; safety inspections &amp; licensing fees that are required to permit an income eligible day care home to meet licensing approval standards</t>
  </si>
  <si>
    <t>Depreciation and Use Allowance</t>
  </si>
  <si>
    <t>13 b</t>
  </si>
  <si>
    <t>All space and facility depreciation methods other than 30 year straight line or method used &amp; accepted for Federal income tax reporting purposes</t>
  </si>
  <si>
    <t xml:space="preserve">13 a  (1) </t>
  </si>
  <si>
    <t>For publicly owned buildings, the amount assigned as the acquisition cost</t>
  </si>
  <si>
    <t>13 d (1)(a)</t>
  </si>
  <si>
    <t>All equipment depreciation methods other than 15 year straight line depreciation or method used &amp; accepted for Federal income tax reporting purposes</t>
  </si>
  <si>
    <t xml:space="preserve">13 d (1)(c)  </t>
  </si>
  <si>
    <t>Unknown acquisition cost</t>
  </si>
  <si>
    <t>Employee Morale, Health, &amp; Welfare Costs &amp; Credits</t>
  </si>
  <si>
    <t>All costs in this category</t>
  </si>
  <si>
    <t>Expensing Equipment and Other Property</t>
  </si>
  <si>
    <t>16 a</t>
  </si>
  <si>
    <t>The program’s share of the cost for most equipment &amp; improvements can be directly expensed (NOTE: see 16 b for unallowable costs.)</t>
  </si>
  <si>
    <t>Facilities &amp; Space Costs</t>
  </si>
  <si>
    <t>17 a (3)</t>
  </si>
  <si>
    <t>The costs for rearrangement &amp; alterations to facilities owned by the institution that are necessary for efficient and effective program operations but do not result in capital improvements (NOTE: See 17 b for unallowable costs.)</t>
  </si>
  <si>
    <t>Insurance</t>
  </si>
  <si>
    <t>21 a (2)(a)</t>
  </si>
  <si>
    <t>Costs of other insurance maintained by the institution in connection with the general activities of the Program when the type, extent, &amp; costs of coverage is in accordance with general State or local government policy and sound business practices;</t>
  </si>
  <si>
    <t>21 a (2)(b)</t>
  </si>
  <si>
    <t>Costs of insurance or contributions to any self insurance reserve covering the risk, loss, or damage to Federal Government property to the extent that the institution is liable for such loss or damage;</t>
  </si>
  <si>
    <t>21 a (2)(c)</t>
  </si>
  <si>
    <t>Cost of directors and officers insurance provided that the insurance policy actually provides liability coverage related to the CACFP and, if the policy also provides coverage for non-CACFP liability, the CACFP share of the cost is properly allocated.</t>
  </si>
  <si>
    <t>21 a (2)(d)</t>
  </si>
  <si>
    <t>Contributions to a reserve for self insurance to the extent that the reserve meets State insurance requirements and the type of coverage, extent of coverage, and the rates and premiums would have been allowed had insurance been purchased to cover the risks.</t>
  </si>
  <si>
    <t>Interest, Fund Raising, &amp; Other Financial Costs</t>
  </si>
  <si>
    <t>22 a  (1) (a) i</t>
  </si>
  <si>
    <t>Stop payment charges for facility advance and reimbursement payments and other Program disbursements, whether by check or EFT</t>
  </si>
  <si>
    <t>22 a (1) (a) ii</t>
  </si>
  <si>
    <t xml:space="preserve">Program account reconciliation and analysis fees, including the allocated share of fees charged for commingled accounts </t>
  </si>
  <si>
    <t>22 a (2)</t>
  </si>
  <si>
    <t>Interest incurred after 10/1/98, for nonprofit private institutions and after 10/1/80, for public institutions on institutional debt used to acquire or replace allowable equipment or other property or make allowable improvements (NOTE:  See unallowable costs.)</t>
  </si>
  <si>
    <t>22 c (1)</t>
  </si>
  <si>
    <t>Arms-length transactions involving loans or
financial transactions (NOTE: See section on information required when requesting specific prior written approval.)</t>
  </si>
  <si>
    <t>22 c (2)</t>
  </si>
  <si>
    <t>Less-than-arms-length transactions involving loans or financial transactions (NOTE: See section on information needed when requesting specific prior written approval.)</t>
  </si>
  <si>
    <t>Labor Costs</t>
  </si>
  <si>
    <t>23 d (1)</t>
  </si>
  <si>
    <t>Compensation to members of nonprofit
institutions, trustees, directors, associates,
officers or the immediate families thereof</t>
  </si>
  <si>
    <t>23 d (2)</t>
  </si>
  <si>
    <t xml:space="preserve">Stipends to compensate board members for the costs of attending corporate meetings when program business is conducted </t>
  </si>
  <si>
    <t>23 d (3)</t>
  </si>
  <si>
    <t xml:space="preserve">Any change to an institution’s compensation policy that results in a substantial increase in the institution’s level of compensation to an individual or all employees </t>
  </si>
  <si>
    <t>VI D 3</t>
  </si>
  <si>
    <t>Excess funds from an institution’s nonprofit food service account used for increases in salaries or fringe benefit costs to improve food service operations, principally for the benefit of the participants.</t>
  </si>
  <si>
    <t>Overtime, Holiday Pay, and Compensatory Leave</t>
  </si>
  <si>
    <t>23 h</t>
  </si>
  <si>
    <t>Payment of overtime, holiday pay for work performed on a non-work holiday &amp; compensatory leave (NOTE: See section regarding exceptions.)</t>
  </si>
  <si>
    <t>23 i</t>
  </si>
  <si>
    <t>Incentive payments and awards (except for awards of minimal value, see item 23 (i)(6).)</t>
  </si>
  <si>
    <t>Severance Pay</t>
  </si>
  <si>
    <t>23 j</t>
  </si>
  <si>
    <t>Severance pay when it does not constitute excess compensation and is required by law, written employer/employee agreement, written policies of the institution, or the terms of a negotiated written labor relations agreement</t>
  </si>
  <si>
    <t>Deferred Compensation</t>
  </si>
  <si>
    <t>23 k (1)</t>
  </si>
  <si>
    <t>Deferred compensation when SA determines the deferral is in best interest of the Program and it does not represent the establishment of a contingency fund, an attempt to defer compensation as a result of an overclaim, repayment request, or funding limitation or an attempt to acquire Program funds for unallowable cost purposes</t>
  </si>
  <si>
    <t>23 k (11)</t>
  </si>
  <si>
    <t>Amendments or modifications to approved deferral plans</t>
  </si>
  <si>
    <t>Legal Expenses &amp; Other Professional Services</t>
  </si>
  <si>
    <t>24 a (1)</t>
  </si>
  <si>
    <t>The sponsoring organization’s cost to pursue administrative and judicial recovery of funds due from sponsored facilities</t>
  </si>
  <si>
    <t>24 a (2)</t>
  </si>
  <si>
    <t>The institution’s costs for services performed by individuals who are not officers, employees or members of the institution (NOTE: See section for additional information.)</t>
  </si>
  <si>
    <t>Management Studies</t>
  </si>
  <si>
    <t>The cost of studies directly related to the Program that are performed by entities other than the institution itself</t>
  </si>
  <si>
    <t>Materials &amp; Supplies</t>
  </si>
  <si>
    <t>SAs may establish specific prior written approval requirements for durable supply acquisitions</t>
  </si>
  <si>
    <t xml:space="preserve"> SA Decision</t>
  </si>
  <si>
    <t>Meetings &amp; Conferences</t>
  </si>
  <si>
    <t>28 a (1)</t>
  </si>
  <si>
    <t>Travel &amp; registration fees for attending meetings &amp; conferences devoted solely to the CACFP</t>
  </si>
  <si>
    <t xml:space="preserve">YES </t>
  </si>
  <si>
    <t>28 a (2)</t>
  </si>
  <si>
    <t>Allocated share of travel &amp; registration fees when CACFP is only a portion of a larger child &amp; adult care related agenda</t>
  </si>
  <si>
    <t>Membership, Subscriptions, &amp; Professional Organization Activities</t>
  </si>
  <si>
    <t>29 a (4)</t>
  </si>
  <si>
    <t>Costs of public and not for profit institutions memberships in civic or community organizations</t>
  </si>
  <si>
    <t>Participant Training &amp; Other Participant Support Costs</t>
  </si>
  <si>
    <t>30 a (1)</t>
  </si>
  <si>
    <t>Training-administrative costs (NOTE: see section for a list of these costs.)</t>
  </si>
  <si>
    <t>30 a (2)</t>
  </si>
  <si>
    <t>Training-operating costs (NOTE: see section for a list of these costs.)</t>
  </si>
  <si>
    <t>30 a (3)</t>
  </si>
  <si>
    <t>Facility appeal costs (NOTE: see section for more information.)</t>
  </si>
  <si>
    <t>Proposal Costs</t>
  </si>
  <si>
    <t>Costs for preparing proposals on potential FNS Child Nutrition Program grants</t>
  </si>
  <si>
    <t>Publication, Printing &amp; Reproduction</t>
  </si>
  <si>
    <t xml:space="preserve">All allowable costs  </t>
  </si>
  <si>
    <t>Purchased Services – Other</t>
  </si>
  <si>
    <t>34 a  (1) (a)</t>
  </si>
  <si>
    <t>Arms-length transactions for the maintenance, repair or upkeep of administrative &amp; food service equipment that neither adds to its permanent value nor prolongs its intended life</t>
  </si>
  <si>
    <t>34 a  (1) (b)</t>
  </si>
  <si>
    <t>Costs of utilities, purchased security and janitorial service, etc., not included in space or labor compensation costs</t>
  </si>
  <si>
    <t>34 a (2)</t>
  </si>
  <si>
    <t>All less-than arms length transactions; maintenance &amp; service repair contracts on Program equipment; and all other purchased service costs needed for Program operation</t>
  </si>
  <si>
    <t>Rental Costs</t>
  </si>
  <si>
    <t>36 d</t>
  </si>
  <si>
    <t>Special lease arrangements – capital leases, sale-with-lease-back leases, less-than-arms-length transactions involving space/building rental, and lease with option-to-purchase (NOTE:  see section for more information.)  These also require special consideration.</t>
  </si>
  <si>
    <t>Termination Costs</t>
  </si>
  <si>
    <t>38 a</t>
  </si>
  <si>
    <t>Institution’s necessary &amp; reasonable costs of ceasing CACFP operations</t>
  </si>
  <si>
    <t>Travel</t>
  </si>
  <si>
    <t>Costs for Program travel (NOTE: see section for more information.)</t>
  </si>
  <si>
    <t>GRAND TOTAL</t>
  </si>
  <si>
    <t>Specific Prior Written Approval Obtained to work MORE THAN 173.33 hours per month for CACFP?</t>
  </si>
  <si>
    <t>If "yes", include documentation in application</t>
  </si>
  <si>
    <t>Yes</t>
  </si>
  <si>
    <t>If "Yes", Approved Number of Hours is? If "No", LEAVE BLANK</t>
  </si>
  <si>
    <t>Total Monthly Employer Taxes Attributable to CACFP</t>
  </si>
  <si>
    <t>Grand Totals</t>
  </si>
  <si>
    <t>PLEASE READ PRIOR TO BEGINNING THE BUDGET</t>
  </si>
  <si>
    <t>Excel Worksheet</t>
  </si>
  <si>
    <t>Required ?</t>
  </si>
  <si>
    <t>Notes</t>
  </si>
  <si>
    <t>Includes</t>
  </si>
  <si>
    <t xml:space="preserve">No </t>
  </si>
  <si>
    <t>(unless CACFP funds are used for this item)</t>
  </si>
  <si>
    <t>Includes items not considered food or equipment</t>
  </si>
  <si>
    <t>Includes labor costs and taxes for all employees performing CACFP operating duties. Examples: meal preparation, serving, and cleaning up.</t>
  </si>
  <si>
    <t>Budget Main Page</t>
  </si>
  <si>
    <t>Includes the cost of food for participants’ meals.</t>
  </si>
  <si>
    <t>Original</t>
  </si>
  <si>
    <t>Amendment 2</t>
  </si>
  <si>
    <t>Amendment 3</t>
  </si>
  <si>
    <t>Amendment 4</t>
  </si>
  <si>
    <t>Federal Income Sources</t>
  </si>
  <si>
    <t>Program Title</t>
  </si>
  <si>
    <t>Federal Award ID</t>
  </si>
  <si>
    <t>Pass-through</t>
  </si>
  <si>
    <t>Award
Year</t>
  </si>
  <si>
    <t>Amount
Received</t>
  </si>
  <si>
    <t>Total Federal Income Sources:</t>
  </si>
  <si>
    <t>Other Income Sources</t>
  </si>
  <si>
    <t>Total Other Income Sources:</t>
  </si>
  <si>
    <t>Carry Over from Other Nutrition Programs (NON-CACFP FUNDS ONLY)</t>
  </si>
  <si>
    <t>Total Carry Over:</t>
  </si>
  <si>
    <t>Total Federal and Other Income Sources:</t>
  </si>
  <si>
    <t>*CFDA number means the number assigned to a Federal program in the CFDA.</t>
  </si>
  <si>
    <t xml:space="preserve">List each source of other income in appropriate lines and the amount available to be used for CACFP purposes.   </t>
  </si>
  <si>
    <t>EXPENDITURES</t>
  </si>
  <si>
    <t>Administrative Expenditures</t>
  </si>
  <si>
    <t>STATE APPROVAL</t>
  </si>
  <si>
    <t xml:space="preserve">Other Funding               </t>
  </si>
  <si>
    <t>C – Other Income &amp; Excess Balance</t>
  </si>
  <si>
    <t>No. By Category</t>
  </si>
  <si>
    <t>Gross Monthly Wages Attributable to CACFP</t>
  </si>
  <si>
    <t>FICA (Combined OASDI 6.2% and Medicare 1.45%)</t>
  </si>
  <si>
    <t>Unemployment Rate (based on your historical usage)</t>
  </si>
  <si>
    <t>Workers' Comp Rate (NC average for Child Care Centers is 2.81)</t>
  </si>
  <si>
    <t>Please provide supporting documentation from your insurance policy</t>
  </si>
  <si>
    <t>Total Tax Rate</t>
  </si>
  <si>
    <t>HOURLY Wage Rate</t>
  </si>
  <si>
    <t>Total Hours Worked per WEEK</t>
  </si>
  <si>
    <t>Total Hours Spent on CACFP on Center Duties per MONTH</t>
  </si>
  <si>
    <t>% of Time on CACFP</t>
  </si>
  <si>
    <r>
      <t xml:space="preserve">Employee Name: </t>
    </r>
    <r>
      <rPr>
        <sz val="11"/>
        <rFont val="Calibri"/>
        <family val="2"/>
        <scheme val="minor"/>
      </rPr>
      <t xml:space="preserve">Enter employee's name </t>
    </r>
  </si>
  <si>
    <t>Calculated Cells</t>
  </si>
  <si>
    <t>Column C x (Column D x 52 / 12)</t>
  </si>
  <si>
    <t xml:space="preserve">Percent of Time on CACFP </t>
  </si>
  <si>
    <t>Column F / (Column D x 52 / 12)</t>
  </si>
  <si>
    <t>Column C x Column F</t>
  </si>
  <si>
    <t>Total Employer Taxes Attributable to CACFP</t>
  </si>
  <si>
    <t>Column H x B13</t>
  </si>
  <si>
    <t>Column H + Column I</t>
  </si>
  <si>
    <t>Column J x 12</t>
  </si>
  <si>
    <t>Amendment 1</t>
  </si>
  <si>
    <t>Total Annual Food Service Expense</t>
  </si>
  <si>
    <t>Cook</t>
  </si>
  <si>
    <t>Teacher</t>
  </si>
  <si>
    <r>
      <t xml:space="preserve">Total Annual Cost: </t>
    </r>
    <r>
      <rPr>
        <sz val="11"/>
        <rFont val="Calibri"/>
        <family val="2"/>
        <scheme val="minor"/>
      </rPr>
      <t xml:space="preserve">Estimate the total cost spent a </t>
    </r>
    <r>
      <rPr>
        <b/>
        <sz val="11"/>
        <rFont val="Calibri"/>
        <family val="2"/>
        <scheme val="minor"/>
      </rPr>
      <t>year</t>
    </r>
    <r>
      <rPr>
        <sz val="11"/>
        <rFont val="Calibri"/>
        <family val="2"/>
        <scheme val="minor"/>
      </rPr>
      <t xml:space="preserve"> for each item listed.</t>
    </r>
  </si>
  <si>
    <t>CFDA No.*</t>
  </si>
  <si>
    <r>
      <t>Items:</t>
    </r>
    <r>
      <rPr>
        <sz val="11"/>
        <rFont val="Calibri"/>
        <family val="2"/>
        <scheme val="minor"/>
      </rPr>
      <t xml:space="preserve">  Any item used in the CACFP operations that is not considered food or equipment, such as paper products and cleaning supplies.  Provide more detail as to the type of these items.  </t>
    </r>
  </si>
  <si>
    <r>
      <t xml:space="preserve">Annual Applied CACFP Funded:  </t>
    </r>
    <r>
      <rPr>
        <sz val="11"/>
        <rFont val="Calibri"/>
        <family val="2"/>
        <scheme val="minor"/>
      </rPr>
      <t>Amount of Column 4 that will be paid with CACFP funds.</t>
    </r>
  </si>
  <si>
    <r>
      <t>Total Annual Food Service Expense:</t>
    </r>
    <r>
      <rPr>
        <sz val="11"/>
        <rFont val="Calibri"/>
        <family val="2"/>
        <scheme val="minor"/>
      </rPr>
      <t xml:space="preserve">  Total Annual Cost x Percent Allocated to CACFP</t>
    </r>
  </si>
  <si>
    <t xml:space="preserve">Total Annual Food Service Expense             </t>
  </si>
  <si>
    <t xml:space="preserve">Annual Applied CACFP Funded                   </t>
  </si>
  <si>
    <t xml:space="preserve">Total Annual Food Service Expense     </t>
  </si>
  <si>
    <t xml:space="preserve">Annual Applied CACFP Funded         </t>
  </si>
  <si>
    <t>SPONSORED CENTER'S PROFILE</t>
  </si>
  <si>
    <t xml:space="preserve">2.  Facility Name: </t>
  </si>
  <si>
    <t>3.  Agreement Number:</t>
  </si>
  <si>
    <t>Budget for Unaffiliated Sponsored Centers</t>
  </si>
  <si>
    <t>Unaffiliated Sponsored Centers Budget</t>
  </si>
  <si>
    <t xml:space="preserve">Total Food Service Expense     </t>
  </si>
  <si>
    <t xml:space="preserve">Applied CACFP Funded         </t>
  </si>
  <si>
    <r>
      <t>Item:</t>
    </r>
    <r>
      <rPr>
        <sz val="11"/>
        <rFont val="Calibri"/>
        <family val="2"/>
        <scheme val="minor"/>
      </rPr>
      <t xml:space="preserve"> Please specify items to be purchased with excess CACFP funds</t>
    </r>
    <r>
      <rPr>
        <b/>
        <sz val="11"/>
        <rFont val="Calibri"/>
        <family val="2"/>
        <scheme val="minor"/>
      </rPr>
      <t>.</t>
    </r>
  </si>
  <si>
    <r>
      <t>Total Cost:</t>
    </r>
    <r>
      <rPr>
        <sz val="11"/>
        <rFont val="Calibri"/>
        <family val="2"/>
        <scheme val="minor"/>
      </rPr>
      <t xml:space="preserve">  Total cost expected to pay for each item listed.</t>
    </r>
  </si>
  <si>
    <r>
      <t xml:space="preserve">Applied CACFP Funded:  </t>
    </r>
    <r>
      <rPr>
        <sz val="11"/>
        <rFont val="Calibri"/>
        <family val="2"/>
        <scheme val="minor"/>
      </rPr>
      <t>Provide the amount of the total that will be paid with excess CACFP funds.</t>
    </r>
  </si>
  <si>
    <r>
      <t xml:space="preserve">SPWA for hours over 173.33 per month. </t>
    </r>
    <r>
      <rPr>
        <sz val="11"/>
        <color theme="1"/>
        <rFont val="Calibri"/>
        <family val="2"/>
        <scheme val="minor"/>
      </rPr>
      <t xml:space="preserve">If you have employees working over 173.33 hours per month, you need Specific Prior Written Approval.  Please select "Yes" and provide a copy of the SPWA. </t>
    </r>
  </si>
  <si>
    <r>
      <rPr>
        <b/>
        <sz val="11"/>
        <color theme="1"/>
        <rFont val="Calibri"/>
        <family val="2"/>
        <scheme val="minor"/>
      </rPr>
      <t>Mandatory Employer Taxes:</t>
    </r>
    <r>
      <rPr>
        <sz val="11"/>
        <color theme="1"/>
        <rFont val="Calibri"/>
        <family val="2"/>
        <scheme val="minor"/>
      </rPr>
      <t xml:space="preserve">  If you are claiming Employer Taxes, select "Yes" and enter any or all of the following:</t>
    </r>
  </si>
  <si>
    <t xml:space="preserve">A  </t>
  </si>
  <si>
    <r>
      <t xml:space="preserve">  FICA Rate: </t>
    </r>
    <r>
      <rPr>
        <sz val="11"/>
        <color theme="1"/>
        <rFont val="Calibri"/>
        <family val="2"/>
        <scheme val="minor"/>
      </rPr>
      <t xml:space="preserve"> Enter the employer's share of FICA which is OASDI 6.2% and Medicare 1.45%, or 7.65% total. </t>
    </r>
  </si>
  <si>
    <t xml:space="preserve">B  </t>
  </si>
  <si>
    <t xml:space="preserve">C  </t>
  </si>
  <si>
    <t>**Do NOT include State or Federal Withholding or Income Taxes.  These are NOT Mandatory Employer Taxes.**</t>
  </si>
  <si>
    <t>*173.33 hours = full-time per month</t>
  </si>
  <si>
    <t>Employee Position</t>
  </si>
  <si>
    <t>Annual Applied CACFP Funded: Determine amount to be paid with CACFP funds.</t>
  </si>
  <si>
    <t>Annual Applied CACFP Funded</t>
  </si>
  <si>
    <t>Total Monthly Food Service Expense</t>
  </si>
  <si>
    <t>Operating Labor and Taxes</t>
  </si>
  <si>
    <t>Will the facility be using CACFP funds to reimburse mandatory Employer Taxes?</t>
  </si>
  <si>
    <t xml:space="preserve">Use this worksheet to provide details on how the facility plans to spend excess CACFP funds.  </t>
  </si>
  <si>
    <t>Worksheet E:   FOOD and FOOD SERVICE MANAGEMENT (FSM)</t>
  </si>
  <si>
    <t xml:space="preserve">Worksheet F:  NON-FOOD SUPPLIES  </t>
  </si>
  <si>
    <t>Worksheet G: OPERATING LABOR</t>
  </si>
  <si>
    <t>D  – Sponsor Fee</t>
  </si>
  <si>
    <t>C1– Excess Balance Spending Plan</t>
  </si>
  <si>
    <t>Sponsored centers should report other income available to cover CACFP expenses,</t>
  </si>
  <si>
    <t xml:space="preserve">E – Food and Food Service Management </t>
  </si>
  <si>
    <t>F – Non-Food Supplies</t>
  </si>
  <si>
    <t xml:space="preserve">G – Operating Labor </t>
  </si>
  <si>
    <t>5.  a.  Worksheet C:  Excess Balance of CACFP Funds</t>
  </si>
  <si>
    <t xml:space="preserve">Percentage </t>
  </si>
  <si>
    <t>A - Free</t>
  </si>
  <si>
    <t>B - Reduced</t>
  </si>
  <si>
    <t>C - Paid</t>
  </si>
  <si>
    <t xml:space="preserve">Total:   </t>
  </si>
  <si>
    <t>Total Monthly Reimbursement:</t>
  </si>
  <si>
    <t>Total Annual Reimbursement</t>
  </si>
  <si>
    <t>Instructions for  completing Worksheet A:</t>
  </si>
  <si>
    <t xml:space="preserve">A – Projected Reimbursement </t>
  </si>
  <si>
    <r>
      <t xml:space="preserve">Expected Purchase Date:  </t>
    </r>
    <r>
      <rPr>
        <sz val="11"/>
        <rFont val="Calibri"/>
        <family val="2"/>
        <scheme val="minor"/>
      </rPr>
      <t xml:space="preserve">Provide the expected date that you will purchase the item listed. </t>
    </r>
  </si>
  <si>
    <t xml:space="preserve">     b.  Other Income Available for CACFP Operations  </t>
  </si>
  <si>
    <t xml:space="preserve">     b.  Projected Cash In Lieu Based on IEA's &amp; Meals                                     </t>
  </si>
  <si>
    <t>8.  Total Administrative Expenditures (Line 7)</t>
  </si>
  <si>
    <t>9. Worksheet E:  Food and Food Service Management (FSM)</t>
  </si>
  <si>
    <t>10. Worksheet F:  Non-Food Supplies (Food Service)</t>
  </si>
  <si>
    <t>11. Worksheet G:  Operating Labor</t>
  </si>
  <si>
    <t>40</t>
  </si>
  <si>
    <t>Budget Instructions for the EZ Option</t>
  </si>
  <si>
    <t xml:space="preserve">This spreadsheet is blank because there is No Excess Balance.  Not Required. 
</t>
  </si>
  <si>
    <r>
      <t xml:space="preserve">Hourly Wage Rate:  </t>
    </r>
    <r>
      <rPr>
        <sz val="11"/>
        <rFont val="Calibri"/>
        <family val="2"/>
        <scheme val="minor"/>
      </rPr>
      <t xml:space="preserve">Enter employee wage rate per hour. </t>
    </r>
    <r>
      <rPr>
        <b/>
        <sz val="11"/>
        <color rgb="FFC00000"/>
        <rFont val="Calibri"/>
        <family val="2"/>
        <scheme val="minor"/>
      </rPr>
      <t>To calculate the hourly rate for an annual salary, divide the salary by 2080.</t>
    </r>
  </si>
  <si>
    <t>Please provide supporting documentation from NC ESC*</t>
  </si>
  <si>
    <t>Non-Food Supplies</t>
  </si>
  <si>
    <t xml:space="preserve">Food  </t>
  </si>
  <si>
    <t>Operating Labor</t>
  </si>
  <si>
    <r>
      <t>Budget Line Item:</t>
    </r>
    <r>
      <rPr>
        <sz val="11"/>
        <rFont val="Calibri"/>
        <family val="2"/>
        <scheme val="minor"/>
      </rPr>
      <t xml:space="preserve">  Select a *Budget Line Item from the drop down list that was also an item in your approved Prior Year Budget. </t>
    </r>
  </si>
  <si>
    <t>Budget Line Item*</t>
  </si>
  <si>
    <t>Expected Spend Date</t>
  </si>
  <si>
    <t>Legend</t>
  </si>
  <si>
    <t>Required Worksheets</t>
  </si>
  <si>
    <t>Optional Operating Worksheets</t>
  </si>
  <si>
    <r>
      <t xml:space="preserve">Excess Balance of CACFP Reimbursement Funds from the Prior Year - CACFP FUNDS ONLY
</t>
    </r>
    <r>
      <rPr>
        <b/>
        <sz val="11"/>
        <color theme="8" tint="-0.249977111117893"/>
        <rFont val="Calibri"/>
        <family val="2"/>
        <scheme val="minor"/>
      </rPr>
      <t>Excess Balance = Reimbursements greater than Expenditures</t>
    </r>
  </si>
  <si>
    <t>12. Total Operating Expenditures  (Lines 9 - 11)</t>
  </si>
  <si>
    <t>13. Total Admin. and Operating Expenditures (Lines 8 + 12)</t>
  </si>
  <si>
    <t>Worksheet D:  SPONSOR FEE CALCULATION</t>
  </si>
  <si>
    <t>Worksheet C1:  EXCESS BALANCE SPENDING PLAN</t>
  </si>
  <si>
    <t>CERTIFICATION AND SIGNATURE (PAPER SUBMISSION ONLY)</t>
  </si>
  <si>
    <t>Worksheet C:  OTHER INCOME AVAILABLE FOR CACFP OPERATIONS &amp; EXCESS CACFP BALANCE</t>
  </si>
  <si>
    <t xml:space="preserve">Worksheet Requires General Approval in the Budget </t>
  </si>
  <si>
    <t xml:space="preserve">Worksheet Requires General Approval in the Budget. </t>
  </si>
  <si>
    <t>Total Cost</t>
  </si>
  <si>
    <t>Agreement #</t>
  </si>
  <si>
    <t>Federal agency</t>
  </si>
  <si>
    <t>Attach the following documents to worksheet and submit to State agency:</t>
  </si>
  <si>
    <r>
      <t xml:space="preserve">Total Hours for the CACFP on Centers:  </t>
    </r>
    <r>
      <rPr>
        <sz val="11"/>
        <rFont val="Calibri"/>
        <family val="2"/>
        <scheme val="minor"/>
      </rPr>
      <t xml:space="preserve">Enter total number of hours employee works per month for the CACFP.   The total hours per month cannot exceed </t>
    </r>
    <r>
      <rPr>
        <b/>
        <sz val="11"/>
        <rFont val="Calibri"/>
        <family val="2"/>
        <scheme val="minor"/>
      </rPr>
      <t>173.33</t>
    </r>
    <r>
      <rPr>
        <sz val="11"/>
        <rFont val="Calibri"/>
        <family val="2"/>
        <scheme val="minor"/>
      </rPr>
      <t>, unless with Specific Prior Written Approval.</t>
    </r>
  </si>
  <si>
    <t>1. Save this budget workbook to your computer before completing the budget.</t>
  </si>
  <si>
    <t xml:space="preserve">Total CACFP Income (line 4a - 4b) must be equal to or greater than Total CACFP Administrative and Operating Expenses (line 13, Middle Column) </t>
  </si>
  <si>
    <t xml:space="preserve">Sponsored centers must use Worksheet A to calculate the projected reimbursement based on approximated IEAs and meals. </t>
  </si>
  <si>
    <t xml:space="preserve">Use total from Line 4(a).  </t>
  </si>
  <si>
    <t>Blue highlighted rows indicate REQUIRED worksheets that must be filled out by all facilities. All other worksheets should be filled out on an as-needed basis if applicable. Refer to individual worksheet tabs in order to input the appropriate data.</t>
  </si>
  <si>
    <r>
      <t xml:space="preserve">NOTE:  </t>
    </r>
    <r>
      <rPr>
        <sz val="11"/>
        <rFont val="Calibri"/>
        <family val="2"/>
        <scheme val="minor"/>
      </rPr>
      <t xml:space="preserve">Worksheet A is required.  You must use this sheet to calculate your projected  reimbursment. 
 </t>
    </r>
    <r>
      <rPr>
        <b/>
        <sz val="11"/>
        <rFont val="Calibri"/>
        <family val="2"/>
        <scheme val="minor"/>
      </rPr>
      <t>Use the last claim month and year to determine most current enrollment.</t>
    </r>
  </si>
  <si>
    <t>Worksheet A:  PROJECTED REIMBURSEMENT BASED ON APPROXIMATED IEAS AND MEALS</t>
  </si>
  <si>
    <r>
      <t xml:space="preserve">Instructions for completing Worksheet C: </t>
    </r>
    <r>
      <rPr>
        <sz val="11"/>
        <color indexed="8"/>
        <rFont val="Calibri"/>
        <family val="2"/>
        <scheme val="minor"/>
      </rPr>
      <t xml:space="preserve"> 
</t>
    </r>
    <r>
      <rPr>
        <sz val="11"/>
        <color indexed="9"/>
        <rFont val="Calibri"/>
        <family val="2"/>
        <scheme val="minor"/>
      </rPr>
      <t>Carry total to Line 4:  Worksheet C:  Other Income Available for Food Service Operations.</t>
    </r>
  </si>
  <si>
    <t>Instructions for completing Worksheet C1:</t>
  </si>
  <si>
    <r>
      <t>Percent Allocated to CACFP:</t>
    </r>
    <r>
      <rPr>
        <sz val="11"/>
        <rFont val="Calibri"/>
        <family val="2"/>
        <scheme val="minor"/>
      </rPr>
      <t xml:space="preserve">  The percentage that is allocated to the CACFP program.  If less than 100%, must be supported by a cost allocation plan.</t>
    </r>
  </si>
  <si>
    <t>Instructions for completing Worksheet D:</t>
  </si>
  <si>
    <t xml:space="preserve">1. Input the Sponsor fee percentage paid to your Sponsoring Organization, but no more than 15%. </t>
  </si>
  <si>
    <t>Instructions for completing Worksheet F:</t>
  </si>
  <si>
    <t>Instructions for completing Worksheet G:</t>
  </si>
  <si>
    <r>
      <t xml:space="preserve">  </t>
    </r>
    <r>
      <rPr>
        <b/>
        <sz val="11"/>
        <color theme="1"/>
        <rFont val="Calibri"/>
        <family val="2"/>
        <scheme val="minor"/>
      </rPr>
      <t>Unemployment Rate</t>
    </r>
    <r>
      <rPr>
        <sz val="11"/>
        <color theme="1"/>
        <rFont val="Calibri"/>
        <family val="2"/>
        <scheme val="minor"/>
      </rPr>
      <t xml:space="preserve">: Enter the rate the facility pays for Unemployment to the *NC Employment Security Comission.*  </t>
    </r>
  </si>
  <si>
    <r>
      <rPr>
        <b/>
        <sz val="11"/>
        <color theme="1"/>
        <rFont val="Calibri"/>
        <family val="2"/>
        <scheme val="minor"/>
      </rPr>
      <t xml:space="preserve">  Workers' Comp Rate</t>
    </r>
    <r>
      <rPr>
        <sz val="11"/>
        <color theme="1"/>
        <rFont val="Calibri"/>
        <family val="2"/>
        <scheme val="minor"/>
      </rPr>
      <t xml:space="preserve">: Enter the rate the facility pays for Workers' Compensation to the their insurance carrier.  </t>
    </r>
  </si>
  <si>
    <r>
      <t>Total Hours Worked per Week:</t>
    </r>
    <r>
      <rPr>
        <sz val="11"/>
        <rFont val="Calibri"/>
        <family val="2"/>
        <scheme val="minor"/>
      </rPr>
      <t xml:space="preserve"> Enter the number of hours this employee normally works for the facility, regardless of hours spent performing CACFP duties. </t>
    </r>
  </si>
  <si>
    <r>
      <t xml:space="preserve">Employee Position: </t>
    </r>
    <r>
      <rPr>
        <sz val="11"/>
        <rFont val="Calibri"/>
        <family val="2"/>
        <scheme val="minor"/>
      </rPr>
      <t>Enter applicable position held by the employee.</t>
    </r>
  </si>
  <si>
    <t>Specific Prior Written Approval is required for compensation to members of non-profit facilities, trustees, directors, associates, officers, or the immediate families thereof, and for</t>
  </si>
  <si>
    <t>payment of overtime, holiday pay for work performed on a non-work holiday, and compensatory leave.</t>
  </si>
  <si>
    <t>Line 1:  Enter Number of Enrolled Participants</t>
  </si>
  <si>
    <t xml:space="preserve">Line 2 - Enter Total Breakfasts Served:   </t>
  </si>
  <si>
    <t xml:space="preserve">Line 3 - Enter Total Lunches/Suppers Served:   </t>
  </si>
  <si>
    <t xml:space="preserve">Line 4 - Enter Total Snacks/Supplements Served:   </t>
  </si>
  <si>
    <t>Line 5 - Enter Number of Months Expected to be Participating:</t>
  </si>
  <si>
    <t xml:space="preserve"> Total Lunches/Suppers</t>
  </si>
  <si>
    <r>
      <t>NOTE:</t>
    </r>
    <r>
      <rPr>
        <sz val="11"/>
        <rFont val="Calibri"/>
        <family val="2"/>
        <scheme val="minor"/>
      </rPr>
      <t xml:space="preserve"> Enter information only in the highlighted cells.</t>
    </r>
  </si>
  <si>
    <r>
      <rPr>
        <b/>
        <sz val="11"/>
        <rFont val="Calibri"/>
        <family val="2"/>
        <scheme val="minor"/>
      </rPr>
      <t xml:space="preserve">Line 1: </t>
    </r>
    <r>
      <rPr>
        <sz val="11"/>
        <rFont val="Calibri"/>
        <family val="2"/>
        <scheme val="minor"/>
      </rPr>
      <t xml:space="preserve"> Enter the number of IEAs (Income Eligibility Applications) classified as A = Free, B=Reduced, and C=Paid/Denied.</t>
    </r>
  </si>
  <si>
    <t xml:space="preserve">            Add A+B+C = D</t>
  </si>
  <si>
    <r>
      <rPr>
        <b/>
        <sz val="11"/>
        <rFont val="Calibri"/>
        <family val="2"/>
        <scheme val="minor"/>
      </rPr>
      <t xml:space="preserve">Line 2:  </t>
    </r>
    <r>
      <rPr>
        <sz val="11"/>
        <rFont val="Calibri"/>
        <family val="2"/>
        <scheme val="minor"/>
      </rPr>
      <t>Enter the estimated number of Breakfasts that will be served during one month.</t>
    </r>
  </si>
  <si>
    <r>
      <rPr>
        <b/>
        <sz val="11"/>
        <rFont val="Calibri"/>
        <family val="2"/>
        <scheme val="minor"/>
      </rPr>
      <t xml:space="preserve">Line 3: </t>
    </r>
    <r>
      <rPr>
        <sz val="11"/>
        <rFont val="Calibri"/>
        <family val="2"/>
        <scheme val="minor"/>
      </rPr>
      <t xml:space="preserve"> Enter the estimated number of Lunches / Suppers that will be served during one month.</t>
    </r>
  </si>
  <si>
    <r>
      <rPr>
        <b/>
        <sz val="11"/>
        <rFont val="Calibri"/>
        <family val="2"/>
        <scheme val="minor"/>
      </rPr>
      <t xml:space="preserve">Line 4:  </t>
    </r>
    <r>
      <rPr>
        <sz val="11"/>
        <rFont val="Calibri"/>
        <family val="2"/>
        <scheme val="minor"/>
      </rPr>
      <t>Enter the estimated number of Snacks/Supplements that will be served during one month.</t>
    </r>
  </si>
  <si>
    <r>
      <rPr>
        <b/>
        <sz val="11"/>
        <rFont val="Calibri"/>
        <family val="2"/>
        <scheme val="minor"/>
      </rPr>
      <t xml:space="preserve">Line 5:  </t>
    </r>
    <r>
      <rPr>
        <sz val="11"/>
        <rFont val="Calibri"/>
        <family val="2"/>
        <scheme val="minor"/>
      </rPr>
      <t>Enter the number of months expecting to participate to obtain the Total Annual Reimbursement.</t>
    </r>
  </si>
  <si>
    <r>
      <t xml:space="preserve">Cash in Lieu: </t>
    </r>
    <r>
      <rPr>
        <sz val="11"/>
        <rFont val="Calibri"/>
        <family val="2"/>
        <scheme val="minor"/>
      </rPr>
      <t>Cash-In-Lieu is calculated on only the number of Lunches/Suppers expected to be served during this month.</t>
    </r>
  </si>
  <si>
    <t>Sponsor Fee %</t>
  </si>
  <si>
    <t xml:space="preserve">A written compensation policy is required as part of your Management Plan.  Please complete all information for all employees performing CACFP operating duties.  This information is required even if you are not using CACFP funds for labor.  
If CACFP funds will be used to pay either all or a portion of an employee's wages, ensure that column 8 is complete.   </t>
  </si>
  <si>
    <t>Navigation</t>
  </si>
  <si>
    <t xml:space="preserve">Fiscal Year </t>
  </si>
  <si>
    <t>Agreement Number</t>
  </si>
  <si>
    <t>To view and edit budget worksheets, please check the corresponding box.</t>
  </si>
  <si>
    <t>Projected Income</t>
  </si>
  <si>
    <t>Other Requirements (if applicable)</t>
  </si>
  <si>
    <t>Operating Expenses</t>
  </si>
  <si>
    <t>Automated EZ Budget for Sponsored Centers</t>
  </si>
  <si>
    <t xml:space="preserve">9. Ensure the Institution's Procurement Policy is followed for all purchases using CACFP funding.             </t>
  </si>
  <si>
    <t>including a CACFP reimbursement excess balance.</t>
  </si>
  <si>
    <t>Projected CACFP meal reimbursement is based on meal (food) reimbursement and does not include any cash in lieu funds. 
By regulation, the percentage that Sponsoring Organization may retain as an administrative fee (Sponsor fee) may be equal to or less than 15% of the expected reimbursement.</t>
  </si>
  <si>
    <t xml:space="preserve">No 
(unless CACFP funds are used for this item)
However, most sponsored centers will use their CACFP reimbursement for food </t>
  </si>
  <si>
    <t xml:space="preserve">Food Service Management contracts include those from private vendors or School Food Authorities (SFAs).   </t>
  </si>
  <si>
    <t xml:space="preserve">Contracts with private vendors require three quotes or bids, depending on total contract cost. Quotes are not required if contract is with a SFA. </t>
  </si>
  <si>
    <t>Contracts with a value of more than $250,000 across CN programs must use the Competitive Procurement process per federal procurement regulations.</t>
  </si>
  <si>
    <r>
      <t>·</t>
    </r>
    <r>
      <rPr>
        <sz val="11"/>
        <color theme="1"/>
        <rFont val="Times New Roman"/>
        <family val="1"/>
      </rPr>
      <t xml:space="preserve">         </t>
    </r>
    <r>
      <rPr>
        <sz val="11"/>
        <color theme="1"/>
        <rFont val="Calibri"/>
        <family val="2"/>
        <scheme val="minor"/>
      </rPr>
      <t>Income</t>
    </r>
  </si>
  <si>
    <r>
      <t>·</t>
    </r>
    <r>
      <rPr>
        <sz val="11"/>
        <color theme="1"/>
        <rFont val="Times New Roman"/>
        <family val="1"/>
      </rPr>
      <t xml:space="preserve">         </t>
    </r>
    <r>
      <rPr>
        <sz val="11"/>
        <color theme="1"/>
        <rFont val="Calibri"/>
        <family val="2"/>
        <scheme val="minor"/>
      </rPr>
      <t>CACFP Administrative Expenditures</t>
    </r>
  </si>
  <si>
    <r>
      <t>·</t>
    </r>
    <r>
      <rPr>
        <sz val="11"/>
        <color theme="1"/>
        <rFont val="Times New Roman"/>
        <family val="1"/>
      </rPr>
      <t xml:space="preserve">         </t>
    </r>
    <r>
      <rPr>
        <sz val="11"/>
        <color theme="1"/>
        <rFont val="Calibri"/>
        <family val="2"/>
        <scheme val="minor"/>
      </rPr>
      <t>CACFP Operating Expenditures</t>
    </r>
  </si>
  <si>
    <r>
      <t xml:space="preserve">First section: </t>
    </r>
    <r>
      <rPr>
        <sz val="11"/>
        <color theme="1"/>
        <rFont val="Calibri"/>
        <family val="2"/>
        <scheme val="minor"/>
      </rPr>
      <t>List total annual cost of food.</t>
    </r>
  </si>
  <si>
    <r>
      <t>Second section</t>
    </r>
    <r>
      <rPr>
        <sz val="11"/>
        <color theme="1"/>
        <rFont val="Calibri"/>
        <family val="2"/>
        <scheme val="minor"/>
      </rPr>
      <t>: List Food Service Management contracted amount for food (if applicable).</t>
    </r>
  </si>
  <si>
    <r>
      <t>•</t>
    </r>
    <r>
      <rPr>
        <sz val="11"/>
        <color theme="1"/>
        <rFont val="Times New Roman"/>
        <family val="1"/>
      </rPr>
      <t xml:space="preserve">      </t>
    </r>
    <r>
      <rPr>
        <b/>
        <sz val="11"/>
        <color theme="1"/>
        <rFont val="Calibri"/>
        <family val="2"/>
        <scheme val="minor"/>
      </rPr>
      <t>Can be listed as one line item (example: “food service supplies”)</t>
    </r>
  </si>
  <si>
    <r>
      <t>•</t>
    </r>
    <r>
      <rPr>
        <sz val="11"/>
        <color theme="1"/>
        <rFont val="Times New Roman"/>
        <family val="1"/>
      </rPr>
      <t xml:space="preserve">      </t>
    </r>
    <r>
      <rPr>
        <sz val="11"/>
        <color theme="1"/>
        <rFont val="Calibri"/>
        <family val="2"/>
        <scheme val="minor"/>
      </rPr>
      <t>Must include cost allocation plan if supplies are not used 100% of the time for CACFP</t>
    </r>
  </si>
  <si>
    <t>Application Update:  Budget for Unaffiliated Sponsored Centers</t>
  </si>
  <si>
    <t xml:space="preserve">7.   Worksheet D:  Sponsor Fee </t>
  </si>
  <si>
    <t xml:space="preserve">Yellow highlighted cells indicate cells in which data must be manually input. </t>
  </si>
  <si>
    <t>4.  a.  Worksheet A:  Projected Reimbursement Based on IEAs &amp; Meals</t>
  </si>
  <si>
    <r>
      <t xml:space="preserve">Reimbursement rates are applied based on the percentages calculated for each IEA category. </t>
    </r>
    <r>
      <rPr>
        <sz val="11"/>
        <rFont val="Calibri"/>
        <family val="2"/>
        <scheme val="minor"/>
      </rPr>
      <t>Multiply the number of meals calculated by the percentage rate.</t>
    </r>
  </si>
  <si>
    <t xml:space="preserve">Other income includes other funds that will be available to supplement the CACFP.  Refer to Food and Nutrition Service (FNS) Instruction 796-2 Revision 4, IX D 6 for examples of "other income".  List the income source and the amount expected to be received. </t>
  </si>
  <si>
    <t>REIMBURSEMENT</t>
  </si>
  <si>
    <r>
      <t xml:space="preserve">* </t>
    </r>
    <r>
      <rPr>
        <b/>
        <sz val="11"/>
        <rFont val="Calibri"/>
        <family val="2"/>
        <scheme val="minor"/>
      </rPr>
      <t>The projected CACFP reimbursement is based on the meal (food) reimbursement and does not include any cash in lieu funds. This amount pulls from Worksheet A.</t>
    </r>
  </si>
  <si>
    <t xml:space="preserve"> Maximum Amount of Sponsor Fee  (1 x 2)</t>
  </si>
  <si>
    <t>Worksheet E:   FOOD and FOOD SERVICE MANAGEMENT CONTRACTS (FSMC)</t>
  </si>
  <si>
    <r>
      <t>Percent Allocated to CACFP:</t>
    </r>
    <r>
      <rPr>
        <sz val="11"/>
        <rFont val="Calibri"/>
        <family val="2"/>
        <scheme val="minor"/>
      </rPr>
      <t xml:space="preserve">  The percentage that is allocated to food service.  Must be verified with documentation if CACFP funds are used to apply to the cost.</t>
    </r>
  </si>
  <si>
    <t>Section 1:</t>
  </si>
  <si>
    <t xml:space="preserve"> List total annual cost of food</t>
  </si>
  <si>
    <t>Section 2:</t>
  </si>
  <si>
    <t>List Food Service Management contracted amount for food (if applicable)</t>
  </si>
  <si>
    <t>The cost of food is the net cost of food purchases or net costs of delivered meals. Food Service Management contracts include those from private vendors or School Food Authorities (SFA). Contracts with a value of more than $250,000 across CN programs must use the Competitive Procurement process per federal procurement regulations.</t>
  </si>
  <si>
    <r>
      <t xml:space="preserve">Instructions: </t>
    </r>
    <r>
      <rPr>
        <b/>
        <sz val="11"/>
        <color rgb="FFFF0000"/>
        <rFont val="Calibri"/>
        <family val="2"/>
        <scheme val="minor"/>
      </rPr>
      <t xml:space="preserve"> Centers must devote adequate funds to food costs to improve the quality of meals served. </t>
    </r>
  </si>
  <si>
    <r>
      <t>•</t>
    </r>
    <r>
      <rPr>
        <sz val="11"/>
        <color theme="1"/>
        <rFont val="Times New Roman"/>
        <family val="1"/>
      </rPr>
      <t xml:space="preserve">      </t>
    </r>
    <r>
      <rPr>
        <sz val="11"/>
        <color theme="1"/>
        <rFont val="Calibri"/>
        <family val="2"/>
        <scheme val="minor"/>
      </rPr>
      <t>Examples: paper plates, bowls, plastic utensils, napkins, kitchen trash bags, kitchen paper towels, 
         dishwasher detergent</t>
    </r>
  </si>
  <si>
    <t>Column</t>
  </si>
  <si>
    <t>Yes – if an institution reports excess balance on worksheet C-Other Income &amp; Excess Balance</t>
  </si>
  <si>
    <t>Instructions for Navigation Page:</t>
  </si>
  <si>
    <r>
      <rPr>
        <sz val="11"/>
        <color theme="1"/>
        <rFont val="Calibri"/>
        <family val="2"/>
      </rPr>
      <t xml:space="preserve">▪  </t>
    </r>
    <r>
      <rPr>
        <sz val="11"/>
        <color theme="1"/>
        <rFont val="Calibri"/>
        <family val="2"/>
        <scheme val="minor"/>
      </rPr>
      <t xml:space="preserve">Worksheets marked “required” must be completed by all institutions to show that the institution is financially viable and administratively capable.
</t>
    </r>
    <r>
      <rPr>
        <sz val="11"/>
        <color theme="1"/>
        <rFont val="Calibri"/>
        <family val="2"/>
      </rPr>
      <t xml:space="preserve">▪  All other worksheets must be completed if the institution plans to use CACFP funds to pay for those budget categories.  </t>
    </r>
    <r>
      <rPr>
        <sz val="11"/>
        <color theme="1"/>
        <rFont val="Calibri"/>
        <family val="2"/>
        <scheme val="minor"/>
      </rPr>
      <t xml:space="preserve"> 
</t>
    </r>
    <r>
      <rPr>
        <sz val="11"/>
        <color theme="1"/>
        <rFont val="Calibri"/>
        <family val="2"/>
      </rPr>
      <t xml:space="preserve">▪  </t>
    </r>
    <r>
      <rPr>
        <sz val="11"/>
        <color theme="1"/>
        <rFont val="Calibri"/>
        <family val="2"/>
        <scheme val="minor"/>
      </rPr>
      <t>Before submitting the budget to the State agency, make sure that the scroll bar shows all required worksheets and any optional worksheets your Institution has chosen to use in  the budget.</t>
    </r>
  </si>
  <si>
    <t xml:space="preserve">This worksheet must be completed if an institution reports Excess balance on Worksheet C - Other Income &amp; Excess Balance.
The term excess balance is synonymous with unexpended reimbursement: the difference between the amount received in reimbursement and actual costs, when the reimbursement is greater than actual costs.  A nonprofit service balance is considered “excessive” when more than three (3) months average expenses are retained. Please detail how you intend to spend this excess balance, since it will not be part of this year's budget. If the excess balance is more than the 3 months average expenses, the Institution is not in a nonprofit status and must spend down the excess immediately.    </t>
  </si>
  <si>
    <t>Supporting Documentation Requirements for this worksheet:</t>
  </si>
  <si>
    <t>Documentation to keep on file</t>
  </si>
  <si>
    <t>BUDGET APPROVAL PAGE</t>
  </si>
  <si>
    <t>Please sign this approval page before submitting the budget to the State Agency</t>
  </si>
  <si>
    <t>Institution Approval</t>
  </si>
  <si>
    <t xml:space="preserve">Budget/ Budget Amendment Prepared by: </t>
  </si>
  <si>
    <t>Signature</t>
  </si>
  <si>
    <t>Budget/ Budget Amendment Reviewed by:</t>
  </si>
  <si>
    <t>Signature:</t>
  </si>
  <si>
    <t>State Agency Approval</t>
  </si>
  <si>
    <t>Budget/ Budget Amendment Approved by:</t>
  </si>
  <si>
    <t>Specific Prior Written Approval items are those that are not customarily incurred in the routine operation of the CACFP.  The organization must complete and submit the Specific Prior Written Approval Request Form for cost items requiring such approval per the Financial Management Guide that are not identified in FNS Instruction 796-2 Rev. 4.  Attach additional sheets or supporting documentation such as contracts as applicable.  Ensure proper procurement procedures are followed.</t>
  </si>
  <si>
    <t>*See Exhibit I from FNS 796-2 Rev. 4 for List of Costs Requiring Additional Approvals (Tab "Costs Requiring Add'l Approval" of this workbook)</t>
  </si>
  <si>
    <t xml:space="preserve">Institution Name:  </t>
  </si>
  <si>
    <t>1) Explain why this cost is necessary and why the organization would not be able to operate the CACFP without incurring this cost:</t>
  </si>
  <si>
    <t xml:space="preserve">2) Describe how the type and amount of the cost is reasonable and does not exceed what a prudent person (or a sponsored facility) would incur under the same circumstances by answering the following: </t>
  </si>
  <si>
    <t>a) How does the cost represent a generally accepted sound business practice and provide specific examples of such:</t>
  </si>
  <si>
    <t>b) Indicate how the organization is exercising good judgment by incurring this cost, considering their responsibilities to the organization, its members, employees, clients, the public at large, the Federal government and CACFP (Administrative Sponsors must specifically indicate how the item will benefit sponsored facilities and its impact on the facility):</t>
  </si>
  <si>
    <t>c) Identify the established practices of the organization for which this cost would represent an ordinary expense (You may be required to submit personnel policies of other documentation of this cost):</t>
  </si>
  <si>
    <t>CACFP Official Use Only Below:</t>
  </si>
  <si>
    <t>Approval/Denial Status</t>
  </si>
  <si>
    <t>Amount approved:</t>
  </si>
  <si>
    <t>Special considerations or reason for denial is listed below:</t>
  </si>
  <si>
    <t>Signature of State Agency Staff:</t>
  </si>
  <si>
    <t>To make copies of this form, hold  the "Ctrl" button down while clicking and dragging this worksheet to a new worksheet.  
You will be able to create as many forms as you need.</t>
  </si>
  <si>
    <t>Exhibit I - FNS Instruction 796-2 Rev 4</t>
  </si>
  <si>
    <t>FNS Instruction 796-2 Rev. 4</t>
  </si>
  <si>
    <t>Topic or Cost</t>
  </si>
  <si>
    <t>Description</t>
  </si>
  <si>
    <t>Specific Prior Written State Agency Approval</t>
  </si>
  <si>
    <t>Specifc Prior Written FNSRO Approval</t>
  </si>
  <si>
    <t>CACFP Sponsored Center Income Check</t>
  </si>
  <si>
    <t>Sponsored Center Total Income Check</t>
  </si>
  <si>
    <t xml:space="preserve">Division of Child and Family Well-Being </t>
  </si>
  <si>
    <t>Community Nutrition Services Section</t>
  </si>
  <si>
    <t>Program Year:  October 1, 2022 - September 30, 2023</t>
  </si>
  <si>
    <t>Nutrition Services Services Section</t>
  </si>
  <si>
    <t>Division of Child and Family Well-Being</t>
  </si>
  <si>
    <t>(6/22)</t>
  </si>
  <si>
    <r>
      <t>·</t>
    </r>
    <r>
      <rPr>
        <sz val="10.5"/>
        <color theme="1"/>
        <rFont val="Times New Roman"/>
        <family val="1"/>
      </rPr>
      <t xml:space="preserve">         </t>
    </r>
    <r>
      <rPr>
        <sz val="10.5"/>
        <color theme="1"/>
        <rFont val="Calibri"/>
        <family val="2"/>
        <scheme val="minor"/>
      </rPr>
      <t>Certification and Signature – must be signed by Owner or Board Chairman (paper copies only)</t>
    </r>
  </si>
  <si>
    <t>2022-2023</t>
  </si>
  <si>
    <t>(7/22)</t>
  </si>
  <si>
    <t>General Note</t>
  </si>
  <si>
    <t>It is recommended the budget be completed electronically.  These forms are not electronically transmitted, but information is electronically populated throughout the budget.  If you complete the budget and worksheets manually, the totals from the worksheets must be carried to the budget summary page and inserted in the appropriate columns.</t>
  </si>
  <si>
    <t xml:space="preserve">2. Enter information into boxes highlighted in yellow. Budget Summary totals will be populated as additional worksheets are completed. </t>
  </si>
  <si>
    <t>3. Read instructions listed at the bottom and top of each worksheet.</t>
  </si>
  <si>
    <r>
      <t xml:space="preserve">5. The CACFP must be operated as a </t>
    </r>
    <r>
      <rPr>
        <b/>
        <sz val="11"/>
        <color theme="1"/>
        <rFont val="Calibri"/>
        <family val="2"/>
        <scheme val="minor"/>
      </rPr>
      <t>non-profit</t>
    </r>
    <r>
      <rPr>
        <sz val="11"/>
        <color theme="1"/>
        <rFont val="Calibri"/>
        <family val="2"/>
        <scheme val="minor"/>
      </rPr>
      <t xml:space="preserve"> program. You must spend all of your reimbursement funds on allowable, necessary, and reasonable expenses. Any excess balance (over three months' operating costs) must be expended.  </t>
    </r>
  </si>
  <si>
    <t>6. "Other Funding" is the difference between "Total Annual Food Service Expense" and "Annual Applied CACFP Funds" (A - B = C).</t>
  </si>
  <si>
    <r>
      <t xml:space="preserve">4. Worksheets A, C, </t>
    </r>
    <r>
      <rPr>
        <sz val="11"/>
        <rFont val="Calibri"/>
        <family val="2"/>
        <scheme val="minor"/>
      </rPr>
      <t>D</t>
    </r>
    <r>
      <rPr>
        <sz val="11"/>
        <color theme="1"/>
        <rFont val="Calibri"/>
        <family val="2"/>
        <scheme val="minor"/>
      </rPr>
      <t>, are required in order to show that the institution is financially viable and administratively capable. All other worksheets that document how the sponsored center will apply its CACFP reimbursement are required on Worksheets E, F, and G (as needed).</t>
    </r>
  </si>
  <si>
    <t xml:space="preserve">7. Message boxes (“smiley faces” and “frowny faces”) on the Budget Summary page indicate whether there is sufficient income to cover food service expenses.  •The first smiley face appears when CACFP income equals CACFP funded expenditures.  If CACFP funded expenses are less than program income, the center must identify additional allowable and valid expenses.  If the center is unable to identify valid and allowable expense, please contact the Sponsor for guidance. •The second smiley face appears when Total Projected Annual Income is equal to or greater than Total Administrative and Operating Expenditures (in Total Annual Food Service Expense column). </t>
  </si>
  <si>
    <t>8. According to each worksheet’s instructions, gather supporting documents if CACFP funds will be used for these expenses.  </t>
  </si>
  <si>
    <t>10. Include Specific Prior Written Approval (SPWA) Form for each item requiring such approval. The EZ Option for Sponsored Centers does not have any budget line items that require SPWA.</t>
  </si>
  <si>
    <t xml:space="preserve">11. Have a second party review your work before submitting the budget. </t>
  </si>
  <si>
    <t>12. On the Approval tab (to the left of this Budget Instructions tab), have both the budget preparer and the budget reviewer sign under the Institution Approval section. This can be an electronic signature.</t>
  </si>
  <si>
    <t>Budget Instructions</t>
  </si>
  <si>
    <t>2. Use the information on the Budget Summary page to enter budget figures electronically in the budget section in NC CACFP CONNECTS.</t>
  </si>
  <si>
    <t>Budget Summary Page</t>
  </si>
  <si>
    <r>
      <t>·</t>
    </r>
    <r>
      <rPr>
        <sz val="11"/>
        <color theme="1"/>
        <rFont val="Times New Roman"/>
        <family val="1"/>
      </rPr>
      <t xml:space="preserve">         </t>
    </r>
    <r>
      <rPr>
        <sz val="11"/>
        <color theme="1"/>
        <rFont val="Calibri"/>
        <family val="2"/>
        <scheme val="minor"/>
      </rPr>
      <t>Sponsored Center Profile</t>
    </r>
  </si>
  <si>
    <t>3. Upload the entire completed budget workbook (in its original Excel format) in the NC CACFP CONNECTS budget section attachments.  Also attach in this section any necessary supporting documentation for each worksheet.</t>
  </si>
  <si>
    <t>How the Sponsoring Organization Submits the Budget</t>
  </si>
  <si>
    <t xml:space="preserve">1. Print out the Budget Summary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</si>
</sst>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164" formatCode="&quot;$&quot;#,##0.00"/>
    <numFmt numFmtId="165" formatCode="\ @"/>
    <numFmt numFmtId="166" formatCode="&quot;$&quot;#,##0.0000_);\(&quot;$&quot;#,##0.0000\)"/>
    <numFmt numFmtId="167" formatCode="0.0%"/>
    <numFmt numFmtId="168" formatCode="0.0"/>
    <numFmt numFmtId="169" formatCode="0.0000%"/>
    <numFmt numFmtId="170" formatCode="m/d/yyyy;@"/>
    <numFmt numFmtId="171" formatCode="[$-409]mmmm\ d\,\ yyyy;@"/>
  </numFmts>
  <fonts count="73" x14ac:knownFonts="1">
    <font>
      <sz val="11"/>
      <color theme="1"/>
      <name val="Calibri"/>
      <family val="2"/>
      <scheme val="minor"/>
    </font>
    <font>
      <sz val="11"/>
      <color theme="1"/>
      <name val="Calibri"/>
      <family val="2"/>
      <scheme val="minor"/>
    </font>
    <font>
      <b/>
      <sz val="11"/>
      <color theme="1"/>
      <name val="Calibri"/>
      <family val="2"/>
      <scheme val="minor"/>
    </font>
    <font>
      <b/>
      <sz val="12"/>
      <name val="Times New Roman"/>
      <family val="1"/>
    </font>
    <font>
      <b/>
      <sz val="10"/>
      <name val="Arial"/>
      <family val="2"/>
    </font>
    <font>
      <b/>
      <sz val="14"/>
      <name val="Arial"/>
      <family val="2"/>
    </font>
    <font>
      <sz val="12"/>
      <name val="Times New Roman"/>
      <family val="1"/>
    </font>
    <font>
      <sz val="10"/>
      <color indexed="8"/>
      <name val="Times New Roman"/>
      <family val="1"/>
    </font>
    <font>
      <b/>
      <u/>
      <sz val="20"/>
      <name val="Times New Roman"/>
      <family val="1"/>
    </font>
    <font>
      <b/>
      <u/>
      <sz val="12"/>
      <color theme="1"/>
      <name val="Calibri"/>
      <family val="2"/>
      <scheme val="minor"/>
    </font>
    <font>
      <sz val="12"/>
      <color theme="1"/>
      <name val="Calibri"/>
      <family val="2"/>
      <scheme val="minor"/>
    </font>
    <font>
      <b/>
      <sz val="11"/>
      <color theme="0"/>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b/>
      <sz val="11"/>
      <color indexed="8"/>
      <name val="Calibri"/>
      <family val="2"/>
      <scheme val="minor"/>
    </font>
    <font>
      <sz val="11"/>
      <color indexed="8"/>
      <name val="Calibri"/>
      <family val="2"/>
      <scheme val="minor"/>
    </font>
    <font>
      <i/>
      <sz val="11"/>
      <name val="Calibri"/>
      <family val="2"/>
      <scheme val="minor"/>
    </font>
    <font>
      <sz val="11"/>
      <color indexed="10"/>
      <name val="Calibri"/>
      <family val="2"/>
      <scheme val="minor"/>
    </font>
    <font>
      <b/>
      <i/>
      <sz val="11"/>
      <color indexed="10"/>
      <name val="Calibri"/>
      <family val="2"/>
      <scheme val="minor"/>
    </font>
    <font>
      <i/>
      <sz val="11"/>
      <color indexed="10"/>
      <name val="Calibri"/>
      <family val="2"/>
      <scheme val="minor"/>
    </font>
    <font>
      <b/>
      <i/>
      <sz val="11"/>
      <color rgb="FFFF0000"/>
      <name val="Calibri"/>
      <family val="2"/>
      <scheme val="minor"/>
    </font>
    <font>
      <sz val="8"/>
      <color rgb="FF000000"/>
      <name val="Segoe UI"/>
      <family val="2"/>
    </font>
    <font>
      <sz val="32"/>
      <color indexed="10"/>
      <name val="Wingdings"/>
      <charset val="2"/>
    </font>
    <font>
      <b/>
      <i/>
      <sz val="11"/>
      <name val="Calibri"/>
      <family val="2"/>
      <scheme val="minor"/>
    </font>
    <font>
      <b/>
      <sz val="11"/>
      <color rgb="FFFF0000"/>
      <name val="Calibri"/>
      <family val="2"/>
      <scheme val="minor"/>
    </font>
    <font>
      <sz val="11"/>
      <color theme="0"/>
      <name val="Calibri"/>
      <family val="2"/>
      <scheme val="minor"/>
    </font>
    <font>
      <b/>
      <sz val="14"/>
      <name val="Calibri"/>
      <family val="2"/>
      <scheme val="minor"/>
    </font>
    <font>
      <sz val="9"/>
      <name val="Calibri"/>
      <family val="2"/>
      <scheme val="minor"/>
    </font>
    <font>
      <i/>
      <sz val="11"/>
      <color indexed="8"/>
      <name val="Calibri"/>
      <family val="2"/>
      <scheme val="minor"/>
    </font>
    <font>
      <sz val="11"/>
      <color indexed="9"/>
      <name val="Calibri"/>
      <family val="2"/>
      <scheme val="minor"/>
    </font>
    <font>
      <sz val="9"/>
      <color theme="1"/>
      <name val="Calibri"/>
      <family val="2"/>
      <scheme val="minor"/>
    </font>
    <font>
      <b/>
      <sz val="10"/>
      <name val="Calibri"/>
      <family val="2"/>
      <scheme val="minor"/>
    </font>
    <font>
      <b/>
      <sz val="10"/>
      <color theme="0"/>
      <name val="Calibri"/>
      <family val="2"/>
      <scheme val="minor"/>
    </font>
    <font>
      <sz val="10"/>
      <name val="Calibri"/>
      <family val="2"/>
      <scheme val="minor"/>
    </font>
    <font>
      <b/>
      <sz val="10"/>
      <color rgb="FF0000FF"/>
      <name val="Calibri"/>
      <family val="2"/>
      <scheme val="minor"/>
    </font>
    <font>
      <b/>
      <sz val="14"/>
      <color indexed="8"/>
      <name val="Calibri"/>
      <family val="2"/>
      <scheme val="minor"/>
    </font>
    <font>
      <sz val="12"/>
      <name val="Wingdings"/>
      <charset val="2"/>
    </font>
    <font>
      <sz val="11"/>
      <color theme="1"/>
      <name val="Wingdings"/>
      <charset val="2"/>
    </font>
    <font>
      <sz val="32"/>
      <color theme="0"/>
      <name val="Wingdings"/>
      <charset val="2"/>
    </font>
    <font>
      <b/>
      <sz val="14"/>
      <color theme="0"/>
      <name val="Arial"/>
      <family val="2"/>
    </font>
    <font>
      <b/>
      <sz val="12"/>
      <color theme="0"/>
      <name val="Calibri"/>
      <family val="2"/>
      <scheme val="minor"/>
    </font>
    <font>
      <i/>
      <sz val="11"/>
      <color rgb="FFA40000"/>
      <name val="Calibri"/>
      <family val="2"/>
      <scheme val="minor"/>
    </font>
    <font>
      <b/>
      <sz val="11"/>
      <color rgb="FFC00000"/>
      <name val="Calibri"/>
      <family val="2"/>
      <scheme val="minor"/>
    </font>
    <font>
      <b/>
      <i/>
      <sz val="11"/>
      <color rgb="FFC00000"/>
      <name val="Calibri"/>
      <family val="2"/>
      <scheme val="minor"/>
    </font>
    <font>
      <b/>
      <sz val="11"/>
      <color theme="8" tint="-0.249977111117893"/>
      <name val="Calibri"/>
      <family val="2"/>
      <scheme val="minor"/>
    </font>
    <font>
      <b/>
      <sz val="9"/>
      <name val="Calibri"/>
      <family val="2"/>
      <scheme val="minor"/>
    </font>
    <font>
      <b/>
      <sz val="10.5"/>
      <name val="Calibri"/>
      <family val="2"/>
      <scheme val="minor"/>
    </font>
    <font>
      <b/>
      <i/>
      <sz val="11"/>
      <color theme="1" tint="0.499984740745262"/>
      <name val="Calibri"/>
      <family val="2"/>
      <scheme val="minor"/>
    </font>
    <font>
      <b/>
      <sz val="11"/>
      <color theme="9"/>
      <name val="Calibri"/>
      <family val="2"/>
      <scheme val="minor"/>
    </font>
    <font>
      <b/>
      <sz val="12"/>
      <name val="Arial"/>
      <family val="2"/>
    </font>
    <font>
      <b/>
      <sz val="11"/>
      <color rgb="FFFFFFFF"/>
      <name val="Calibri"/>
      <family val="2"/>
      <scheme val="minor"/>
    </font>
    <font>
      <sz val="11"/>
      <color theme="1"/>
      <name val="Symbol"/>
      <family val="1"/>
      <charset val="2"/>
    </font>
    <font>
      <sz val="11"/>
      <color theme="1"/>
      <name val="Times New Roman"/>
      <family val="1"/>
    </font>
    <font>
      <sz val="11"/>
      <color theme="1"/>
      <name val="Arial"/>
      <family val="2"/>
    </font>
    <font>
      <sz val="11"/>
      <color theme="1"/>
      <name val="Calibri"/>
      <family val="2"/>
    </font>
    <font>
      <sz val="11"/>
      <color rgb="FFFF0000"/>
      <name val="Calibri"/>
      <family val="2"/>
      <scheme val="minor"/>
    </font>
    <font>
      <b/>
      <sz val="13"/>
      <color theme="3"/>
      <name val="Calibri"/>
      <family val="2"/>
      <scheme val="minor"/>
    </font>
    <font>
      <b/>
      <sz val="11"/>
      <name val="Arial"/>
      <family val="2"/>
    </font>
    <font>
      <b/>
      <sz val="11"/>
      <name val="Times New Roman"/>
      <family val="1"/>
    </font>
    <font>
      <b/>
      <sz val="11"/>
      <color rgb="FFFF0000"/>
      <name val="Arial"/>
      <family val="2"/>
    </font>
    <font>
      <sz val="18"/>
      <name val="Calibri"/>
      <family val="2"/>
      <scheme val="minor"/>
    </font>
    <font>
      <b/>
      <sz val="18"/>
      <name val="Calibri"/>
      <family val="2"/>
      <scheme val="minor"/>
    </font>
    <font>
      <sz val="11"/>
      <color indexed="8"/>
      <name val="Times New Roman"/>
      <family val="1"/>
    </font>
    <font>
      <sz val="10"/>
      <name val="Times New Roman"/>
      <family val="1"/>
    </font>
    <font>
      <b/>
      <sz val="11"/>
      <color indexed="8"/>
      <name val="Times New Roman"/>
      <family val="1"/>
    </font>
    <font>
      <sz val="10"/>
      <color indexed="8"/>
      <name val="Calibri"/>
      <family val="2"/>
      <scheme val="minor"/>
    </font>
    <font>
      <u/>
      <sz val="11"/>
      <color theme="10"/>
      <name val="Calibri"/>
      <family val="2"/>
      <scheme val="minor"/>
    </font>
    <font>
      <b/>
      <sz val="18"/>
      <color rgb="FF195186"/>
      <name val="Calibri"/>
      <family val="2"/>
      <scheme val="minor"/>
    </font>
    <font>
      <sz val="10.5"/>
      <color theme="1"/>
      <name val="Symbol"/>
      <family val="1"/>
      <charset val="2"/>
    </font>
    <font>
      <sz val="10.5"/>
      <color theme="1"/>
      <name val="Times New Roman"/>
      <family val="1"/>
    </font>
    <font>
      <sz val="10.5"/>
      <color theme="1"/>
      <name val="Calibri"/>
      <family val="2"/>
      <scheme val="minor"/>
    </font>
  </fonts>
  <fills count="3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rgb="FF808080"/>
        <bgColor indexed="64"/>
      </patternFill>
    </fill>
    <fill>
      <patternFill patternType="solid">
        <fgColor theme="0"/>
        <bgColor indexed="64"/>
      </patternFill>
    </fill>
    <fill>
      <patternFill patternType="solid">
        <fgColor indexed="44"/>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9CCFF"/>
        <bgColor indexed="64"/>
      </patternFill>
    </fill>
    <fill>
      <patternFill patternType="solid">
        <fgColor rgb="FF00B050"/>
        <bgColor indexed="64"/>
      </patternFill>
    </fill>
    <fill>
      <patternFill patternType="solid">
        <fgColor rgb="FFFFE699"/>
        <bgColor indexed="64"/>
      </patternFill>
    </fill>
    <fill>
      <patternFill patternType="solid">
        <fgColor rgb="FFC6E0B4"/>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FFFF00"/>
        <bgColor rgb="FF000000"/>
      </patternFill>
    </fill>
    <fill>
      <patternFill patternType="solid">
        <fgColor rgb="FFE2EFDA"/>
        <bgColor indexed="64"/>
      </patternFill>
    </fill>
    <fill>
      <patternFill patternType="solid">
        <fgColor theme="0" tint="-0.24994659260841701"/>
        <bgColor indexed="64"/>
      </patternFill>
    </fill>
    <fill>
      <patternFill patternType="solid">
        <fgColor rgb="FFFFF5D9"/>
        <bgColor indexed="64"/>
      </patternFill>
    </fill>
    <fill>
      <patternFill patternType="solid">
        <fgColor rgb="FFFFFFCD"/>
        <bgColor indexed="64"/>
      </patternFill>
    </fill>
    <fill>
      <patternFill patternType="solid">
        <fgColor theme="2"/>
        <bgColor indexed="64"/>
      </patternFill>
    </fill>
    <fill>
      <patternFill patternType="solid">
        <fgColor theme="8" tint="0.79998168889431442"/>
        <bgColor indexed="64"/>
      </patternFill>
    </fill>
    <fill>
      <patternFill patternType="solid">
        <fgColor rgb="FFD1E6F3"/>
        <bgColor indexed="64"/>
      </patternFill>
    </fill>
    <fill>
      <patternFill patternType="solid">
        <fgColor theme="0" tint="-0.14999847407452621"/>
        <bgColor rgb="FF000000"/>
      </patternFill>
    </fill>
    <fill>
      <patternFill patternType="solid">
        <fgColor theme="7" tint="0.59999389629810485"/>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theme="9"/>
      </left>
      <right style="medium">
        <color theme="9"/>
      </right>
      <top style="medium">
        <color theme="9"/>
      </top>
      <bottom style="medium">
        <color theme="9"/>
      </bottom>
      <diagonal/>
    </border>
    <border>
      <left/>
      <right style="medium">
        <color indexed="64"/>
      </right>
      <top/>
      <bottom style="thin">
        <color indexed="64"/>
      </bottom>
      <diagonal/>
    </border>
    <border>
      <left/>
      <right/>
      <top/>
      <bottom style="thick">
        <color theme="4" tint="0.499984740745262"/>
      </bottom>
      <diagonal/>
    </border>
    <border>
      <left style="medium">
        <color indexed="64"/>
      </left>
      <right style="thin">
        <color indexed="64"/>
      </right>
      <top style="thin">
        <color indexed="64"/>
      </top>
      <bottom/>
      <diagonal/>
    </border>
    <border>
      <left style="medium">
        <color indexed="64"/>
      </left>
      <right/>
      <top style="thin">
        <color theme="9" tint="-0.499984740745262"/>
      </top>
      <bottom/>
      <diagonal/>
    </border>
    <border>
      <left/>
      <right/>
      <top style="thin">
        <color theme="9" tint="-0.499984740745262"/>
      </top>
      <bottom/>
      <diagonal/>
    </border>
    <border>
      <left/>
      <right style="medium">
        <color indexed="64"/>
      </right>
      <top style="thin">
        <color theme="9" tint="-0.499984740745262"/>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58" fillId="0" borderId="71" applyNumberFormat="0" applyFill="0" applyAlignment="0" applyProtection="0"/>
    <xf numFmtId="0" fontId="68" fillId="0" borderId="0" applyNumberFormat="0" applyFill="0" applyBorder="0" applyAlignment="0" applyProtection="0"/>
  </cellStyleXfs>
  <cellXfs count="907">
    <xf numFmtId="0" fontId="0" fillId="0" borderId="0" xfId="0"/>
    <xf numFmtId="0" fontId="0" fillId="0" borderId="4" xfId="0" applyBorder="1"/>
    <xf numFmtId="0" fontId="0" fillId="0" borderId="5" xfId="0" applyBorder="1"/>
    <xf numFmtId="0" fontId="0" fillId="0" borderId="10" xfId="0" applyBorder="1"/>
    <xf numFmtId="0" fontId="0" fillId="0" borderId="7" xfId="0" applyBorder="1"/>
    <xf numFmtId="0" fontId="0" fillId="0" borderId="6" xfId="0" applyBorder="1"/>
    <xf numFmtId="0" fontId="0" fillId="0" borderId="8" xfId="0" applyBorder="1"/>
    <xf numFmtId="0" fontId="6" fillId="0" borderId="4" xfId="0" applyFont="1" applyBorder="1"/>
    <xf numFmtId="0" fontId="0" fillId="0" borderId="2" xfId="0" applyBorder="1"/>
    <xf numFmtId="0" fontId="0" fillId="0" borderId="3" xfId="0" applyBorder="1"/>
    <xf numFmtId="0" fontId="0" fillId="0" borderId="1" xfId="0" applyBorder="1"/>
    <xf numFmtId="0" fontId="0" fillId="0" borderId="0" xfId="0" applyAlignment="1">
      <alignment horizontal="left" vertical="top"/>
    </xf>
    <xf numFmtId="0" fontId="0" fillId="0" borderId="5" xfId="0" applyBorder="1" applyAlignment="1">
      <alignment horizontal="left" vertical="top"/>
    </xf>
    <xf numFmtId="0" fontId="0" fillId="0" borderId="0" xfId="0" applyAlignment="1">
      <alignment horizontal="left"/>
    </xf>
    <xf numFmtId="0" fontId="2" fillId="0" borderId="4" xfId="0" applyFont="1" applyBorder="1"/>
    <xf numFmtId="44" fontId="0" fillId="9" borderId="51" xfId="0" applyNumberFormat="1" applyFill="1" applyBorder="1"/>
    <xf numFmtId="0" fontId="10" fillId="0" borderId="0" xfId="0" applyFont="1" applyAlignment="1">
      <alignment horizontal="left" vertical="center" indent="2"/>
    </xf>
    <xf numFmtId="0" fontId="0" fillId="3" borderId="51" xfId="0" applyFill="1" applyBorder="1"/>
    <xf numFmtId="0" fontId="0" fillId="0" borderId="0" xfId="0" applyAlignment="1">
      <alignment horizontal="right"/>
    </xf>
    <xf numFmtId="164" fontId="0" fillId="15" borderId="51" xfId="0" applyNumberFormat="1" applyFill="1" applyBorder="1"/>
    <xf numFmtId="0" fontId="0" fillId="0" borderId="0" xfId="0" applyAlignment="1">
      <alignment vertical="top"/>
    </xf>
    <xf numFmtId="0" fontId="0" fillId="0" borderId="5" xfId="0" applyBorder="1" applyAlignment="1">
      <alignment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7" xfId="0" applyBorder="1" applyAlignment="1">
      <alignment vertical="top" wrapText="1"/>
    </xf>
    <xf numFmtId="0" fontId="0" fillId="0" borderId="8" xfId="0" applyBorder="1" applyAlignment="1">
      <alignment vertical="top" wrapText="1"/>
    </xf>
    <xf numFmtId="0" fontId="2" fillId="0" borderId="5" xfId="0" quotePrefix="1" applyFont="1" applyBorder="1" applyAlignment="1">
      <alignment horizontal="center"/>
    </xf>
    <xf numFmtId="0" fontId="12" fillId="0" borderId="9" xfId="0" applyFont="1" applyBorder="1"/>
    <xf numFmtId="0" fontId="12" fillId="0" borderId="10" xfId="0" applyFont="1" applyBorder="1" applyAlignment="1">
      <alignment horizontal="right"/>
    </xf>
    <xf numFmtId="0" fontId="12" fillId="0" borderId="11" xfId="0" applyFont="1" applyBorder="1" applyAlignment="1">
      <alignment horizontal="center"/>
    </xf>
    <xf numFmtId="0" fontId="13" fillId="0" borderId="0" xfId="0" applyFont="1"/>
    <xf numFmtId="0" fontId="12" fillId="0" borderId="4" xfId="0" applyFont="1" applyBorder="1"/>
    <xf numFmtId="0" fontId="12" fillId="0" borderId="0" xfId="0" applyFont="1"/>
    <xf numFmtId="0" fontId="12" fillId="0" borderId="4" xfId="0" applyFont="1" applyBorder="1" applyAlignment="1">
      <alignment horizontal="center"/>
    </xf>
    <xf numFmtId="0" fontId="13" fillId="0" borderId="5" xfId="0" applyFont="1" applyBorder="1"/>
    <xf numFmtId="0" fontId="17" fillId="0" borderId="0" xfId="0" applyFont="1"/>
    <xf numFmtId="0" fontId="17" fillId="0" borderId="5" xfId="0" applyFont="1" applyBorder="1"/>
    <xf numFmtId="0" fontId="13" fillId="0" borderId="4" xfId="0" applyFont="1" applyBorder="1"/>
    <xf numFmtId="0" fontId="12" fillId="0" borderId="7" xfId="0" applyFont="1" applyBorder="1"/>
    <xf numFmtId="0" fontId="13" fillId="0" borderId="6" xfId="0" applyFont="1" applyBorder="1"/>
    <xf numFmtId="0" fontId="12" fillId="4" borderId="51" xfId="0" applyFont="1" applyFill="1" applyBorder="1" applyAlignment="1">
      <alignment horizontal="center" vertical="center" wrapText="1"/>
    </xf>
    <xf numFmtId="0" fontId="12" fillId="0" borderId="9" xfId="0" applyFont="1" applyBorder="1" applyAlignment="1">
      <alignment horizontal="center"/>
    </xf>
    <xf numFmtId="0" fontId="12" fillId="0" borderId="11" xfId="0" applyFont="1" applyBorder="1" applyAlignment="1" applyProtection="1">
      <alignment horizontal="center"/>
      <protection locked="0"/>
    </xf>
    <xf numFmtId="0" fontId="12" fillId="3" borderId="51" xfId="0" applyFont="1" applyFill="1" applyBorder="1" applyAlignment="1" applyProtection="1">
      <alignment horizontal="center"/>
      <protection locked="0"/>
    </xf>
    <xf numFmtId="0" fontId="18" fillId="0" borderId="0" xfId="0" applyFont="1"/>
    <xf numFmtId="10" fontId="13" fillId="7" borderId="0" xfId="2" applyNumberFormat="1" applyFont="1" applyFill="1" applyAlignment="1" applyProtection="1">
      <alignment horizontal="center"/>
      <protection locked="0"/>
    </xf>
    <xf numFmtId="10" fontId="13" fillId="7" borderId="23" xfId="2" applyNumberFormat="1" applyFont="1" applyFill="1" applyBorder="1" applyAlignment="1" applyProtection="1">
      <alignment horizontal="center"/>
      <protection locked="0"/>
    </xf>
    <xf numFmtId="10" fontId="12" fillId="0" borderId="0" xfId="0" applyNumberFormat="1" applyFont="1" applyAlignment="1">
      <alignment horizontal="center"/>
    </xf>
    <xf numFmtId="0" fontId="13" fillId="0" borderId="7" xfId="0" applyFont="1" applyBorder="1"/>
    <xf numFmtId="0" fontId="13" fillId="0" borderId="8" xfId="0" applyFont="1" applyBorder="1"/>
    <xf numFmtId="0" fontId="12" fillId="0" borderId="32" xfId="0" applyFont="1" applyBorder="1" applyAlignment="1">
      <alignment horizontal="center"/>
    </xf>
    <xf numFmtId="0" fontId="12" fillId="0" borderId="10" xfId="0" applyFont="1" applyBorder="1" applyAlignment="1">
      <alignment horizontal="center"/>
    </xf>
    <xf numFmtId="0" fontId="12" fillId="0" borderId="40" xfId="0" applyFont="1" applyBorder="1" applyAlignment="1">
      <alignment horizontal="center"/>
    </xf>
    <xf numFmtId="0" fontId="12" fillId="0" borderId="39" xfId="0" applyFont="1" applyBorder="1" applyAlignment="1">
      <alignment horizontal="center"/>
    </xf>
    <xf numFmtId="0" fontId="12" fillId="4" borderId="9" xfId="0" applyFont="1" applyFill="1" applyBorder="1" applyAlignment="1">
      <alignment vertical="center" wrapText="1"/>
    </xf>
    <xf numFmtId="0" fontId="12" fillId="4" borderId="39" xfId="0" applyFont="1" applyFill="1" applyBorder="1" applyAlignment="1">
      <alignment horizontal="left" vertical="center" wrapText="1"/>
    </xf>
    <xf numFmtId="0" fontId="12" fillId="4" borderId="55"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56" xfId="0" applyFont="1" applyFill="1" applyBorder="1" applyAlignment="1">
      <alignment horizontal="center" vertical="center" wrapText="1"/>
    </xf>
    <xf numFmtId="0" fontId="18" fillId="4" borderId="57" xfId="0" applyFont="1" applyFill="1" applyBorder="1" applyAlignment="1">
      <alignment horizontal="left"/>
    </xf>
    <xf numFmtId="0" fontId="18" fillId="4" borderId="33" xfId="0" applyFont="1" applyFill="1" applyBorder="1" applyAlignment="1">
      <alignment horizontal="left"/>
    </xf>
    <xf numFmtId="44" fontId="18" fillId="4" borderId="58" xfId="0" applyNumberFormat="1" applyFont="1" applyFill="1" applyBorder="1"/>
    <xf numFmtId="49" fontId="18" fillId="4" borderId="58" xfId="0" applyNumberFormat="1" applyFont="1" applyFill="1" applyBorder="1" applyAlignment="1">
      <alignment horizontal="center"/>
    </xf>
    <xf numFmtId="44" fontId="18" fillId="0" borderId="58" xfId="0" applyNumberFormat="1" applyFont="1" applyBorder="1"/>
    <xf numFmtId="44" fontId="18" fillId="4" borderId="59" xfId="0" applyNumberFormat="1" applyFont="1" applyFill="1" applyBorder="1"/>
    <xf numFmtId="0" fontId="18" fillId="4" borderId="15" xfId="0" applyFont="1" applyFill="1" applyBorder="1" applyAlignment="1">
      <alignment horizontal="left"/>
    </xf>
    <xf numFmtId="0" fontId="18" fillId="4" borderId="19" xfId="0" applyFont="1" applyFill="1" applyBorder="1" applyAlignment="1">
      <alignment horizontal="left"/>
    </xf>
    <xf numFmtId="44" fontId="18" fillId="4" borderId="16" xfId="0" applyNumberFormat="1" applyFont="1" applyFill="1" applyBorder="1"/>
    <xf numFmtId="49" fontId="18" fillId="4" borderId="16" xfId="0" applyNumberFormat="1" applyFont="1" applyFill="1" applyBorder="1" applyAlignment="1">
      <alignment horizontal="center"/>
    </xf>
    <xf numFmtId="44" fontId="18" fillId="0" borderId="16" xfId="0" applyNumberFormat="1" applyFont="1" applyBorder="1"/>
    <xf numFmtId="44" fontId="18" fillId="4" borderId="61" xfId="0" applyNumberFormat="1" applyFont="1" applyFill="1" applyBorder="1"/>
    <xf numFmtId="0" fontId="13" fillId="3" borderId="12" xfId="0" applyFont="1" applyFill="1" applyBorder="1" applyAlignment="1" applyProtection="1">
      <alignment horizontal="left" wrapText="1"/>
      <protection locked="0"/>
    </xf>
    <xf numFmtId="44" fontId="13" fillId="3" borderId="58" xfId="0" applyNumberFormat="1" applyFont="1" applyFill="1" applyBorder="1" applyAlignment="1" applyProtection="1">
      <alignment horizontal="right"/>
      <protection locked="0"/>
    </xf>
    <xf numFmtId="44" fontId="13" fillId="0" borderId="58" xfId="0" applyNumberFormat="1" applyFont="1" applyBorder="1" applyAlignment="1">
      <alignment horizontal="right"/>
    </xf>
    <xf numFmtId="44" fontId="13" fillId="0" borderId="41" xfId="0" applyNumberFormat="1" applyFont="1" applyBorder="1"/>
    <xf numFmtId="44" fontId="13" fillId="0" borderId="58" xfId="0" applyNumberFormat="1" applyFont="1" applyBorder="1"/>
    <xf numFmtId="44" fontId="13" fillId="3" borderId="59" xfId="0" applyNumberFormat="1" applyFont="1" applyFill="1" applyBorder="1" applyAlignment="1" applyProtection="1">
      <alignment horizontal="right"/>
      <protection locked="0"/>
    </xf>
    <xf numFmtId="0" fontId="13" fillId="0" borderId="26" xfId="0" applyFont="1" applyBorder="1" applyAlignment="1" applyProtection="1">
      <alignment horizontal="left" wrapText="1"/>
      <protection locked="0"/>
    </xf>
    <xf numFmtId="44" fontId="13" fillId="0" borderId="44" xfId="0" applyNumberFormat="1" applyFont="1" applyBorder="1" applyAlignment="1" applyProtection="1">
      <alignment horizontal="right"/>
      <protection locked="0"/>
    </xf>
    <xf numFmtId="44" fontId="13" fillId="0" borderId="44" xfId="0" applyNumberFormat="1" applyFont="1" applyBorder="1" applyAlignment="1">
      <alignment horizontal="right"/>
    </xf>
    <xf numFmtId="44" fontId="13" fillId="0" borderId="34" xfId="0" applyNumberFormat="1" applyFont="1" applyBorder="1"/>
    <xf numFmtId="44" fontId="13" fillId="0" borderId="46" xfId="0" applyNumberFormat="1" applyFont="1" applyBorder="1"/>
    <xf numFmtId="44" fontId="13" fillId="0" borderId="62" xfId="0" applyNumberFormat="1" applyFont="1" applyBorder="1" applyAlignment="1" applyProtection="1">
      <alignment horizontal="right"/>
      <protection locked="0"/>
    </xf>
    <xf numFmtId="0" fontId="13" fillId="0" borderId="17" xfId="0" applyFont="1" applyBorder="1" applyAlignment="1" applyProtection="1">
      <alignment horizontal="left" wrapText="1"/>
      <protection locked="0"/>
    </xf>
    <xf numFmtId="44" fontId="13" fillId="0" borderId="16" xfId="0" applyNumberFormat="1" applyFont="1" applyBorder="1" applyAlignment="1" applyProtection="1">
      <alignment horizontal="right"/>
      <protection locked="0"/>
    </xf>
    <xf numFmtId="44" fontId="13" fillId="0" borderId="16" xfId="0" applyNumberFormat="1" applyFont="1" applyBorder="1" applyAlignment="1">
      <alignment horizontal="right"/>
    </xf>
    <xf numFmtId="44" fontId="13" fillId="0" borderId="36" xfId="0" applyNumberFormat="1" applyFont="1" applyBorder="1"/>
    <xf numFmtId="44" fontId="13" fillId="0" borderId="16" xfId="0" applyNumberFormat="1" applyFont="1" applyBorder="1"/>
    <xf numFmtId="44" fontId="13" fillId="0" borderId="50" xfId="0" applyNumberFormat="1" applyFont="1" applyBorder="1" applyAlignment="1" applyProtection="1">
      <alignment horizontal="right"/>
      <protection locked="0"/>
    </xf>
    <xf numFmtId="0" fontId="12" fillId="0" borderId="6" xfId="0" applyFont="1" applyBorder="1" applyAlignment="1">
      <alignment wrapText="1"/>
    </xf>
    <xf numFmtId="44" fontId="12" fillId="0" borderId="50" xfId="0" applyNumberFormat="1" applyFont="1" applyBorder="1"/>
    <xf numFmtId="0" fontId="13" fillId="0" borderId="0" xfId="0" applyFont="1" applyAlignment="1">
      <alignment vertical="top"/>
    </xf>
    <xf numFmtId="0" fontId="13" fillId="0" borderId="5" xfId="0" applyFont="1" applyBorder="1" applyAlignment="1">
      <alignment vertical="top"/>
    </xf>
    <xf numFmtId="0" fontId="12" fillId="0" borderId="4" xfId="0" applyFont="1" applyBorder="1" applyAlignment="1">
      <alignment horizontal="center" vertical="center"/>
    </xf>
    <xf numFmtId="0" fontId="2" fillId="0" borderId="0" xfId="0" applyFont="1" applyAlignment="1">
      <alignment vertical="top"/>
    </xf>
    <xf numFmtId="0" fontId="12" fillId="0" borderId="0" xfId="0" applyFont="1" applyAlignment="1">
      <alignment vertical="top"/>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4" xfId="0" quotePrefix="1" applyFont="1" applyBorder="1" applyAlignment="1">
      <alignment horizontal="center" vertical="top"/>
    </xf>
    <xf numFmtId="0" fontId="13" fillId="0" borderId="0" xfId="0" applyFont="1" applyAlignment="1">
      <alignment vertical="center"/>
    </xf>
    <xf numFmtId="0" fontId="12" fillId="0" borderId="4" xfId="0" quotePrefix="1" applyFont="1" applyBorder="1" applyAlignment="1">
      <alignment horizontal="right" vertical="top"/>
    </xf>
    <xf numFmtId="0" fontId="22" fillId="0" borderId="4" xfId="0" applyFont="1" applyBorder="1"/>
    <xf numFmtId="0" fontId="20" fillId="0" borderId="0" xfId="0" applyFont="1"/>
    <xf numFmtId="0" fontId="19" fillId="0" borderId="5" xfId="0" applyFont="1" applyBorder="1"/>
    <xf numFmtId="0" fontId="21" fillId="0" borderId="7" xfId="0" applyFont="1" applyBorder="1"/>
    <xf numFmtId="0" fontId="19" fillId="0" borderId="8" xfId="0" applyFont="1" applyBorder="1"/>
    <xf numFmtId="0" fontId="12" fillId="0" borderId="51" xfId="0" applyFont="1" applyBorder="1" applyAlignment="1">
      <alignment horizontal="center"/>
    </xf>
    <xf numFmtId="0" fontId="12" fillId="0" borderId="0" xfId="0" applyFont="1" applyAlignment="1">
      <alignment horizontal="right"/>
    </xf>
    <xf numFmtId="0" fontId="12" fillId="0" borderId="0" xfId="0" applyFont="1" applyAlignment="1">
      <alignment horizontal="left"/>
    </xf>
    <xf numFmtId="0" fontId="12" fillId="0" borderId="5" xfId="0" applyFont="1" applyBorder="1" applyAlignment="1">
      <alignment horizontal="left"/>
    </xf>
    <xf numFmtId="0" fontId="12" fillId="0" borderId="4" xfId="0" applyFont="1" applyBorder="1" applyAlignment="1">
      <alignment horizontal="left"/>
    </xf>
    <xf numFmtId="0" fontId="12" fillId="0" borderId="5" xfId="0" applyFont="1" applyBorder="1"/>
    <xf numFmtId="0" fontId="13" fillId="0" borderId="46" xfId="0" applyFont="1" applyBorder="1" applyAlignment="1" applyProtection="1">
      <alignment horizontal="center"/>
      <protection locked="0"/>
    </xf>
    <xf numFmtId="10" fontId="13" fillId="0" borderId="46" xfId="0" applyNumberFormat="1" applyFont="1" applyBorder="1" applyAlignment="1" applyProtection="1">
      <alignment horizontal="center"/>
      <protection locked="0"/>
    </xf>
    <xf numFmtId="44" fontId="13" fillId="0" borderId="60" xfId="0" applyNumberFormat="1" applyFont="1" applyBorder="1" applyAlignment="1" applyProtection="1">
      <alignment horizontal="right"/>
      <protection locked="0"/>
    </xf>
    <xf numFmtId="0" fontId="13" fillId="0" borderId="16" xfId="0" applyFont="1" applyBorder="1" applyAlignment="1" applyProtection="1">
      <alignment horizontal="center"/>
      <protection locked="0"/>
    </xf>
    <xf numFmtId="10" fontId="13" fillId="0" borderId="16" xfId="0" applyNumberFormat="1" applyFont="1" applyBorder="1" applyAlignment="1" applyProtection="1">
      <alignment horizontal="center"/>
      <protection locked="0"/>
    </xf>
    <xf numFmtId="44" fontId="13" fillId="0" borderId="61" xfId="0" applyNumberFormat="1" applyFont="1" applyBorder="1" applyAlignment="1" applyProtection="1">
      <alignment horizontal="right"/>
      <protection locked="0"/>
    </xf>
    <xf numFmtId="0" fontId="13" fillId="0" borderId="4" xfId="0" applyFont="1" applyBorder="1" applyAlignment="1">
      <alignment horizontal="center"/>
    </xf>
    <xf numFmtId="0" fontId="25" fillId="0" borderId="0" xfId="0" applyFont="1" applyAlignment="1">
      <alignment horizontal="center"/>
    </xf>
    <xf numFmtId="0" fontId="12" fillId="0" borderId="0" xfId="0" applyFont="1" applyAlignment="1">
      <alignment horizontal="left" vertical="top"/>
    </xf>
    <xf numFmtId="0" fontId="13" fillId="0" borderId="0" xfId="0" applyFont="1" applyAlignment="1">
      <alignment horizontal="center"/>
    </xf>
    <xf numFmtId="0" fontId="13" fillId="0" borderId="5" xfId="0" applyFont="1" applyBorder="1" applyAlignment="1">
      <alignment horizontal="left" wrapText="1"/>
    </xf>
    <xf numFmtId="0" fontId="12" fillId="4" borderId="39" xfId="0" applyFont="1" applyFill="1" applyBorder="1" applyAlignment="1">
      <alignment horizontal="center" vertical="center" wrapText="1"/>
    </xf>
    <xf numFmtId="0" fontId="20" fillId="0" borderId="4" xfId="0" applyFont="1" applyBorder="1"/>
    <xf numFmtId="0" fontId="21" fillId="0" borderId="0" xfId="0" applyFont="1"/>
    <xf numFmtId="0" fontId="12" fillId="0" borderId="38" xfId="0" applyFont="1" applyBorder="1" applyAlignment="1">
      <alignment horizontal="center"/>
    </xf>
    <xf numFmtId="0" fontId="0" fillId="18" borderId="51" xfId="0" applyFill="1" applyBorder="1"/>
    <xf numFmtId="0" fontId="12" fillId="0" borderId="0" xfId="0" applyFont="1" applyAlignment="1">
      <alignment horizontal="center"/>
    </xf>
    <xf numFmtId="44" fontId="13" fillId="3" borderId="46" xfId="0" applyNumberFormat="1" applyFont="1" applyFill="1" applyBorder="1" applyAlignment="1" applyProtection="1">
      <alignment horizontal="right"/>
      <protection locked="0"/>
    </xf>
    <xf numFmtId="10" fontId="13" fillId="3" borderId="46" xfId="0" applyNumberFormat="1" applyFont="1" applyFill="1" applyBorder="1" applyAlignment="1" applyProtection="1">
      <alignment horizontal="center"/>
      <protection locked="0"/>
    </xf>
    <xf numFmtId="44" fontId="13" fillId="0" borderId="46" xfId="0" applyNumberFormat="1" applyFont="1" applyBorder="1" applyAlignment="1">
      <alignment horizontal="right"/>
    </xf>
    <xf numFmtId="44" fontId="13" fillId="0" borderId="46" xfId="0" applyNumberFormat="1" applyFont="1" applyBorder="1" applyAlignment="1" applyProtection="1">
      <alignment horizontal="right"/>
      <protection locked="0"/>
    </xf>
    <xf numFmtId="44" fontId="13" fillId="0" borderId="51" xfId="0" applyNumberFormat="1" applyFont="1" applyBorder="1" applyAlignment="1">
      <alignment horizontal="right"/>
    </xf>
    <xf numFmtId="0" fontId="16" fillId="0" borderId="4" xfId="0" applyFont="1" applyBorder="1"/>
    <xf numFmtId="0" fontId="16" fillId="0" borderId="0" xfId="0" applyFont="1"/>
    <xf numFmtId="0" fontId="16" fillId="0" borderId="5" xfId="0" applyFont="1" applyBorder="1"/>
    <xf numFmtId="0" fontId="17" fillId="0" borderId="4" xfId="0" applyFont="1" applyBorder="1"/>
    <xf numFmtId="0" fontId="12" fillId="4" borderId="42" xfId="0" applyFont="1" applyFill="1" applyBorder="1" applyAlignment="1">
      <alignment horizontal="center" vertical="center" wrapText="1"/>
    </xf>
    <xf numFmtId="44" fontId="13" fillId="3" borderId="44" xfId="0" applyNumberFormat="1" applyFont="1" applyFill="1" applyBorder="1" applyAlignment="1" applyProtection="1">
      <alignment horizontal="right"/>
      <protection locked="0"/>
    </xf>
    <xf numFmtId="10" fontId="13" fillId="3" borderId="44" xfId="0" applyNumberFormat="1" applyFont="1" applyFill="1" applyBorder="1" applyAlignment="1" applyProtection="1">
      <alignment horizontal="center"/>
      <protection locked="0"/>
    </xf>
    <xf numFmtId="44" fontId="13" fillId="0" borderId="45" xfId="0" applyNumberFormat="1" applyFont="1" applyBorder="1" applyAlignment="1" applyProtection="1">
      <alignment horizontal="right"/>
      <protection locked="0"/>
    </xf>
    <xf numFmtId="0" fontId="17" fillId="0" borderId="4" xfId="0" applyFont="1" applyBorder="1" applyAlignment="1">
      <alignment wrapText="1"/>
    </xf>
    <xf numFmtId="0" fontId="17" fillId="0" borderId="0" xfId="0" applyFont="1" applyAlignment="1">
      <alignment wrapText="1"/>
    </xf>
    <xf numFmtId="0" fontId="17" fillId="0" borderId="5" xfId="0" applyFont="1" applyBorder="1" applyAlignment="1">
      <alignment wrapText="1"/>
    </xf>
    <xf numFmtId="0" fontId="12" fillId="4" borderId="40" xfId="0" applyFont="1" applyFill="1" applyBorder="1" applyAlignment="1">
      <alignment horizontal="center" vertical="center" wrapText="1"/>
    </xf>
    <xf numFmtId="10" fontId="13" fillId="3" borderId="58" xfId="0" applyNumberFormat="1" applyFont="1" applyFill="1" applyBorder="1" applyAlignment="1" applyProtection="1">
      <alignment horizontal="center"/>
      <protection locked="0"/>
    </xf>
    <xf numFmtId="44" fontId="13" fillId="0" borderId="49" xfId="0" applyNumberFormat="1" applyFont="1" applyBorder="1" applyAlignment="1">
      <alignment horizontal="right"/>
    </xf>
    <xf numFmtId="0" fontId="12" fillId="0" borderId="5" xfId="0" applyFont="1" applyBorder="1" applyAlignment="1">
      <alignment horizontal="left" vertical="top"/>
    </xf>
    <xf numFmtId="0" fontId="13" fillId="3" borderId="44" xfId="0" applyFont="1" applyFill="1" applyBorder="1" applyAlignment="1" applyProtection="1">
      <alignment horizontal="center"/>
      <protection locked="0"/>
    </xf>
    <xf numFmtId="44" fontId="13" fillId="3" borderId="62" xfId="0" applyNumberFormat="1" applyFont="1" applyFill="1" applyBorder="1" applyAlignment="1" applyProtection="1">
      <alignment horizontal="right"/>
      <protection locked="0"/>
    </xf>
    <xf numFmtId="0" fontId="17" fillId="0" borderId="6" xfId="0" applyFont="1" applyBorder="1"/>
    <xf numFmtId="0" fontId="17" fillId="0" borderId="7" xfId="0" applyFont="1" applyBorder="1"/>
    <xf numFmtId="44" fontId="13" fillId="0" borderId="38" xfId="0" applyNumberFormat="1" applyFont="1" applyBorder="1" applyAlignment="1">
      <alignment horizontal="right"/>
    </xf>
    <xf numFmtId="44" fontId="18" fillId="4" borderId="39" xfId="0" applyNumberFormat="1" applyFont="1" applyFill="1" applyBorder="1" applyAlignment="1">
      <alignment horizontal="right"/>
    </xf>
    <xf numFmtId="10" fontId="18" fillId="4" borderId="39" xfId="0" applyNumberFormat="1" applyFont="1" applyFill="1" applyBorder="1" applyAlignment="1">
      <alignment horizontal="center"/>
    </xf>
    <xf numFmtId="44" fontId="18" fillId="4" borderId="40" xfId="0" applyNumberFormat="1" applyFont="1" applyFill="1" applyBorder="1" applyAlignment="1">
      <alignment horizontal="right"/>
    </xf>
    <xf numFmtId="44" fontId="13" fillId="0" borderId="9" xfId="0" applyNumberFormat="1" applyFont="1" applyBorder="1" applyAlignment="1">
      <alignment horizontal="right"/>
    </xf>
    <xf numFmtId="0" fontId="12" fillId="4" borderId="51" xfId="0" applyFont="1" applyFill="1" applyBorder="1" applyAlignment="1">
      <alignment horizontal="center" wrapText="1"/>
    </xf>
    <xf numFmtId="10" fontId="13" fillId="0" borderId="45" xfId="0" applyNumberFormat="1" applyFont="1" applyBorder="1" applyAlignment="1" applyProtection="1">
      <alignment horizontal="center"/>
      <protection locked="0"/>
    </xf>
    <xf numFmtId="44" fontId="13" fillId="0" borderId="63" xfId="0" applyNumberFormat="1" applyFont="1" applyBorder="1" applyAlignment="1" applyProtection="1">
      <alignment horizontal="right"/>
      <protection locked="0"/>
    </xf>
    <xf numFmtId="44" fontId="13" fillId="3" borderId="60" xfId="0" applyNumberFormat="1" applyFont="1" applyFill="1" applyBorder="1" applyAlignment="1" applyProtection="1">
      <alignment horizontal="right"/>
      <protection locked="0"/>
    </xf>
    <xf numFmtId="44" fontId="13" fillId="0" borderId="16" xfId="0" applyNumberFormat="1" applyFont="1" applyBorder="1" applyAlignment="1" applyProtection="1">
      <alignment horizontal="center"/>
      <protection locked="0"/>
    </xf>
    <xf numFmtId="0" fontId="25" fillId="0" borderId="0" xfId="0" applyFont="1" applyAlignment="1">
      <alignment horizontal="right"/>
    </xf>
    <xf numFmtId="0" fontId="12" fillId="6" borderId="43" xfId="0" applyFont="1" applyFill="1" applyBorder="1" applyAlignment="1">
      <alignment vertical="center"/>
    </xf>
    <xf numFmtId="0" fontId="12" fillId="6" borderId="44" xfId="0" applyFont="1" applyFill="1" applyBorder="1" applyAlignment="1">
      <alignment vertical="center"/>
    </xf>
    <xf numFmtId="0" fontId="12" fillId="6" borderId="25" xfId="0" applyFont="1" applyFill="1" applyBorder="1" applyAlignment="1">
      <alignment vertical="center"/>
    </xf>
    <xf numFmtId="0" fontId="12" fillId="6" borderId="23" xfId="0" applyFont="1" applyFill="1" applyBorder="1" applyAlignment="1">
      <alignment vertical="center"/>
    </xf>
    <xf numFmtId="0" fontId="12" fillId="6" borderId="24" xfId="0" applyFont="1" applyFill="1" applyBorder="1" applyAlignment="1">
      <alignment vertical="center"/>
    </xf>
    <xf numFmtId="0" fontId="12" fillId="6" borderId="66" xfId="0" applyFont="1" applyFill="1" applyBorder="1" applyAlignment="1">
      <alignment horizontal="right" vertical="center"/>
    </xf>
    <xf numFmtId="0" fontId="12" fillId="6" borderId="5" xfId="0" applyFont="1" applyFill="1" applyBorder="1" applyAlignment="1">
      <alignment vertical="center"/>
    </xf>
    <xf numFmtId="0" fontId="12" fillId="0" borderId="7" xfId="0" applyFont="1" applyBorder="1" applyAlignment="1">
      <alignment horizontal="right"/>
    </xf>
    <xf numFmtId="49" fontId="13" fillId="0" borderId="43" xfId="0" applyNumberFormat="1" applyFont="1" applyBorder="1" applyAlignment="1">
      <alignment horizontal="right"/>
    </xf>
    <xf numFmtId="0" fontId="13" fillId="3" borderId="44" xfId="0" applyFont="1" applyFill="1" applyBorder="1" applyProtection="1">
      <protection locked="0"/>
    </xf>
    <xf numFmtId="0" fontId="13" fillId="3" borderId="62" xfId="0" applyFont="1" applyFill="1" applyBorder="1" applyProtection="1">
      <protection locked="0"/>
    </xf>
    <xf numFmtId="44" fontId="13" fillId="3" borderId="62" xfId="1" applyFont="1" applyFill="1" applyBorder="1" applyProtection="1">
      <protection locked="0"/>
    </xf>
    <xf numFmtId="49" fontId="13" fillId="0" borderId="47" xfId="0" applyNumberFormat="1" applyFont="1" applyBorder="1" applyAlignment="1">
      <alignment horizontal="right"/>
    </xf>
    <xf numFmtId="0" fontId="13" fillId="0" borderId="46" xfId="0" applyFont="1" applyBorder="1" applyProtection="1">
      <protection locked="0"/>
    </xf>
    <xf numFmtId="0" fontId="13" fillId="0" borderId="60" xfId="0" applyFont="1" applyBorder="1" applyProtection="1">
      <protection locked="0"/>
    </xf>
    <xf numFmtId="44" fontId="13" fillId="0" borderId="60" xfId="1" applyFont="1" applyBorder="1" applyProtection="1">
      <protection locked="0"/>
    </xf>
    <xf numFmtId="49" fontId="13" fillId="0" borderId="15" xfId="0" applyNumberFormat="1" applyFont="1" applyBorder="1" applyAlignment="1">
      <alignment horizontal="right"/>
    </xf>
    <xf numFmtId="0" fontId="13" fillId="0" borderId="16" xfId="0" applyFont="1" applyBorder="1" applyProtection="1">
      <protection locked="0"/>
    </xf>
    <xf numFmtId="0" fontId="13" fillId="0" borderId="61" xfId="0" applyFont="1" applyBorder="1" applyProtection="1">
      <protection locked="0"/>
    </xf>
    <xf numFmtId="44" fontId="13" fillId="0" borderId="61" xfId="1" applyFont="1" applyBorder="1" applyProtection="1">
      <protection locked="0"/>
    </xf>
    <xf numFmtId="164" fontId="13" fillId="8" borderId="11" xfId="1" applyNumberFormat="1" applyFont="1" applyFill="1" applyBorder="1"/>
    <xf numFmtId="49" fontId="12" fillId="0" borderId="4" xfId="0" applyNumberFormat="1" applyFont="1" applyBorder="1"/>
    <xf numFmtId="49" fontId="12" fillId="0" borderId="4" xfId="0" applyNumberFormat="1" applyFont="1" applyBorder="1" applyAlignment="1">
      <alignment horizontal="right"/>
    </xf>
    <xf numFmtId="49" fontId="12" fillId="0" borderId="0" xfId="0" applyNumberFormat="1" applyFont="1" applyAlignment="1">
      <alignment horizontal="right"/>
    </xf>
    <xf numFmtId="44" fontId="13" fillId="0" borderId="62" xfId="1" applyFont="1" applyBorder="1" applyProtection="1">
      <protection locked="0"/>
    </xf>
    <xf numFmtId="49" fontId="25" fillId="0" borderId="4" xfId="0" applyNumberFormat="1" applyFont="1" applyBorder="1" applyAlignment="1">
      <alignment horizontal="right" indent="1"/>
    </xf>
    <xf numFmtId="49" fontId="25" fillId="0" borderId="0" xfId="0" applyNumberFormat="1" applyFont="1" applyAlignment="1">
      <alignment horizontal="right" indent="1"/>
    </xf>
    <xf numFmtId="0" fontId="12" fillId="17" borderId="51" xfId="0" applyFont="1" applyFill="1" applyBorder="1"/>
    <xf numFmtId="0" fontId="12" fillId="17" borderId="67" xfId="0" applyFont="1" applyFill="1" applyBorder="1" applyAlignment="1">
      <alignment horizontal="center"/>
    </xf>
    <xf numFmtId="0" fontId="12" fillId="17" borderId="52" xfId="0" applyFont="1" applyFill="1" applyBorder="1" applyAlignment="1">
      <alignment horizontal="center"/>
    </xf>
    <xf numFmtId="0" fontId="12" fillId="0" borderId="51" xfId="0" applyFont="1" applyBorder="1" applyAlignment="1">
      <alignment horizontal="left" wrapText="1"/>
    </xf>
    <xf numFmtId="0" fontId="12" fillId="0" borderId="53" xfId="0" applyFont="1" applyBorder="1" applyAlignment="1">
      <alignment horizontal="left"/>
    </xf>
    <xf numFmtId="0" fontId="12" fillId="8" borderId="51" xfId="0" applyFont="1" applyFill="1" applyBorder="1" applyAlignment="1">
      <alignment horizontal="center"/>
    </xf>
    <xf numFmtId="0" fontId="12" fillId="17" borderId="51" xfId="0" applyFont="1" applyFill="1" applyBorder="1" applyAlignment="1">
      <alignment horizontal="center"/>
    </xf>
    <xf numFmtId="0" fontId="12" fillId="17" borderId="38" xfId="0" applyFont="1" applyFill="1" applyBorder="1" applyAlignment="1">
      <alignment horizontal="center"/>
    </xf>
    <xf numFmtId="0" fontId="12" fillId="17" borderId="32" xfId="0" applyFont="1" applyFill="1" applyBorder="1" applyAlignment="1">
      <alignment horizontal="center"/>
    </xf>
    <xf numFmtId="0" fontId="12" fillId="17" borderId="39" xfId="0" applyFont="1" applyFill="1" applyBorder="1" applyAlignment="1">
      <alignment horizontal="center"/>
    </xf>
    <xf numFmtId="0" fontId="12" fillId="17" borderId="40" xfId="0" applyFont="1" applyFill="1" applyBorder="1" applyAlignment="1">
      <alignment horizontal="center"/>
    </xf>
    <xf numFmtId="165" fontId="12" fillId="0" borderId="47" xfId="0" applyNumberFormat="1" applyFont="1" applyBorder="1" applyAlignment="1">
      <alignment horizontal="center"/>
    </xf>
    <xf numFmtId="165" fontId="12" fillId="0" borderId="15" xfId="0" applyNumberFormat="1" applyFont="1" applyBorder="1" applyAlignment="1">
      <alignment horizontal="center"/>
    </xf>
    <xf numFmtId="0" fontId="12" fillId="0" borderId="55" xfId="0" applyFont="1" applyBorder="1" applyAlignment="1">
      <alignment horizontal="center"/>
    </xf>
    <xf numFmtId="0" fontId="12" fillId="0" borderId="56" xfId="0" applyFont="1" applyBorder="1" applyAlignment="1">
      <alignment horizontal="center"/>
    </xf>
    <xf numFmtId="0" fontId="32" fillId="0" borderId="7" xfId="0" applyFont="1" applyBorder="1"/>
    <xf numFmtId="0" fontId="29" fillId="0" borderId="6" xfId="0" applyFont="1" applyBorder="1"/>
    <xf numFmtId="0" fontId="29" fillId="0" borderId="7" xfId="0" applyFont="1" applyBorder="1"/>
    <xf numFmtId="0" fontId="29" fillId="0" borderId="8" xfId="0" applyFont="1" applyBorder="1" applyAlignment="1">
      <alignment horizontal="right"/>
    </xf>
    <xf numFmtId="0" fontId="29" fillId="0" borderId="7" xfId="0" applyFont="1" applyBorder="1" applyAlignment="1">
      <alignment horizontal="left"/>
    </xf>
    <xf numFmtId="0" fontId="29" fillId="0" borderId="10" xfId="0" applyFont="1" applyBorder="1"/>
    <xf numFmtId="0" fontId="29" fillId="0" borderId="11" xfId="0" applyFont="1" applyBorder="1" applyAlignment="1">
      <alignment horizontal="right"/>
    </xf>
    <xf numFmtId="0" fontId="32" fillId="0" borderId="2" xfId="0" applyFont="1" applyBorder="1"/>
    <xf numFmtId="0" fontId="32" fillId="0" borderId="3" xfId="0" applyFont="1" applyBorder="1" applyAlignment="1">
      <alignment horizontal="right"/>
    </xf>
    <xf numFmtId="0" fontId="29" fillId="0" borderId="2" xfId="0" applyFont="1" applyBorder="1"/>
    <xf numFmtId="0" fontId="17" fillId="0" borderId="8" xfId="0" applyFont="1" applyBorder="1"/>
    <xf numFmtId="0" fontId="32" fillId="0" borderId="0" xfId="0" applyFont="1"/>
    <xf numFmtId="0" fontId="29" fillId="0" borderId="3" xfId="0" applyFont="1" applyBorder="1" applyAlignment="1">
      <alignment horizontal="right"/>
    </xf>
    <xf numFmtId="0" fontId="29" fillId="0" borderId="7" xfId="0" applyFont="1" applyBorder="1" applyAlignment="1">
      <alignment horizontal="right"/>
    </xf>
    <xf numFmtId="0" fontId="13" fillId="3" borderId="51" xfId="0"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166" fontId="13" fillId="0" borderId="41" xfId="1" applyNumberFormat="1" applyFont="1" applyBorder="1" applyAlignment="1">
      <alignment horizontal="center"/>
    </xf>
    <xf numFmtId="7" fontId="13" fillId="0" borderId="59" xfId="0" applyNumberFormat="1" applyFont="1" applyBorder="1"/>
    <xf numFmtId="166" fontId="13" fillId="0" borderId="46" xfId="1" applyNumberFormat="1" applyFont="1" applyBorder="1" applyAlignment="1">
      <alignment horizontal="center"/>
    </xf>
    <xf numFmtId="7" fontId="13" fillId="0" borderId="60" xfId="0" applyNumberFormat="1" applyFont="1" applyBorder="1"/>
    <xf numFmtId="166" fontId="13" fillId="0" borderId="16" xfId="1" applyNumberFormat="1" applyFont="1" applyBorder="1" applyAlignment="1">
      <alignment horizontal="center"/>
    </xf>
    <xf numFmtId="7" fontId="13" fillId="0" borderId="61" xfId="0" applyNumberFormat="1" applyFont="1" applyBorder="1"/>
    <xf numFmtId="7" fontId="13" fillId="0" borderId="40" xfId="0" applyNumberFormat="1" applyFont="1" applyBorder="1"/>
    <xf numFmtId="7" fontId="13" fillId="0" borderId="5" xfId="0" applyNumberFormat="1" applyFont="1" applyBorder="1"/>
    <xf numFmtId="7" fontId="13" fillId="0" borderId="11" xfId="0" applyNumberFormat="1" applyFont="1" applyBorder="1"/>
    <xf numFmtId="0" fontId="13" fillId="3" borderId="51" xfId="0" applyFont="1" applyFill="1" applyBorder="1" applyAlignment="1" applyProtection="1">
      <alignment horizontal="center"/>
      <protection locked="0"/>
    </xf>
    <xf numFmtId="7" fontId="13" fillId="16" borderId="51" xfId="0" applyNumberFormat="1" applyFont="1" applyFill="1" applyBorder="1"/>
    <xf numFmtId="0" fontId="13" fillId="0" borderId="37" xfId="0" applyFont="1" applyBorder="1" applyAlignment="1">
      <alignment horizontal="center"/>
    </xf>
    <xf numFmtId="166" fontId="13" fillId="0" borderId="39" xfId="1" applyNumberFormat="1" applyFont="1" applyBorder="1" applyAlignment="1">
      <alignment horizontal="center"/>
    </xf>
    <xf numFmtId="0" fontId="2" fillId="0" borderId="0" xfId="0" applyFont="1"/>
    <xf numFmtId="0" fontId="2" fillId="0" borderId="5" xfId="0" applyFont="1" applyBorder="1"/>
    <xf numFmtId="0" fontId="2" fillId="0" borderId="6" xfId="0" applyFont="1" applyBorder="1" applyAlignment="1">
      <alignment vertical="top" wrapText="1"/>
    </xf>
    <xf numFmtId="0" fontId="13" fillId="0" borderId="51" xfId="0" applyFont="1" applyBorder="1" applyAlignment="1">
      <alignment horizontal="center" vertical="center"/>
    </xf>
    <xf numFmtId="0" fontId="12" fillId="0" borderId="4" xfId="0" applyFont="1" applyBorder="1" applyAlignment="1">
      <alignment horizontal="right"/>
    </xf>
    <xf numFmtId="0" fontId="15" fillId="0" borderId="0" xfId="0" applyFont="1"/>
    <xf numFmtId="0" fontId="33" fillId="0" borderId="0" xfId="0" applyFont="1"/>
    <xf numFmtId="0" fontId="14" fillId="0" borderId="0" xfId="0" applyFont="1"/>
    <xf numFmtId="0" fontId="35" fillId="0" borderId="0" xfId="0" applyFont="1"/>
    <xf numFmtId="0" fontId="38" fillId="0" borderId="0" xfId="0" applyFont="1"/>
    <xf numFmtId="0" fontId="39" fillId="0" borderId="0" xfId="0" applyFont="1"/>
    <xf numFmtId="0" fontId="12" fillId="0" borderId="4" xfId="0" applyFont="1" applyBorder="1" applyAlignment="1">
      <alignment horizontal="right" vertical="center"/>
    </xf>
    <xf numFmtId="0" fontId="12" fillId="0" borderId="10" xfId="0" applyFont="1" applyBorder="1" applyAlignment="1">
      <alignment horizontal="center"/>
    </xf>
    <xf numFmtId="0" fontId="29" fillId="0" borderId="7" xfId="0" applyFont="1" applyBorder="1" applyAlignment="1">
      <alignment horizontal="left"/>
    </xf>
    <xf numFmtId="0" fontId="12" fillId="0" borderId="4" xfId="0" applyFont="1" applyBorder="1" applyAlignment="1">
      <alignment horizontal="center"/>
    </xf>
    <xf numFmtId="0" fontId="12" fillId="0" borderId="6" xfId="0" applyFont="1" applyBorder="1" applyAlignment="1">
      <alignment horizontal="center" wrapText="1"/>
    </xf>
    <xf numFmtId="0" fontId="12" fillId="0" borderId="0" xfId="0" applyFont="1" applyAlignment="1">
      <alignment horizontal="center" wrapText="1"/>
    </xf>
    <xf numFmtId="165" fontId="12" fillId="0" borderId="57" xfId="0" applyNumberFormat="1" applyFont="1" applyBorder="1" applyAlignment="1">
      <alignment horizontal="center"/>
    </xf>
    <xf numFmtId="0" fontId="0" fillId="0" borderId="51" xfId="0" applyBorder="1" applyAlignment="1" applyProtection="1">
      <alignment horizontal="center" vertical="center"/>
    </xf>
    <xf numFmtId="0" fontId="12" fillId="0" borderId="9" xfId="0" applyFont="1" applyBorder="1" applyProtection="1"/>
    <xf numFmtId="0" fontId="12" fillId="0" borderId="10" xfId="0" applyFont="1" applyBorder="1" applyProtection="1"/>
    <xf numFmtId="0" fontId="12" fillId="0" borderId="11" xfId="0" applyFont="1" applyBorder="1" applyAlignment="1" applyProtection="1">
      <alignment horizontal="center"/>
    </xf>
    <xf numFmtId="0" fontId="0" fillId="0" borderId="0" xfId="0"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12" fillId="0" borderId="6" xfId="0" applyFont="1" applyBorder="1" applyAlignment="1" applyProtection="1">
      <alignment horizontal="left"/>
    </xf>
    <xf numFmtId="0" fontId="12" fillId="0" borderId="7" xfId="0" applyFont="1" applyBorder="1" applyAlignment="1" applyProtection="1">
      <alignment horizontal="left"/>
    </xf>
    <xf numFmtId="0" fontId="12" fillId="0" borderId="0" xfId="0" applyFont="1" applyBorder="1" applyProtection="1"/>
    <xf numFmtId="0" fontId="12" fillId="0" borderId="4" xfId="0" applyFont="1" applyBorder="1" applyProtection="1"/>
    <xf numFmtId="0" fontId="0" fillId="0" borderId="0" xfId="0" applyBorder="1" applyAlignment="1" applyProtection="1">
      <alignment horizontal="center"/>
    </xf>
    <xf numFmtId="0" fontId="12" fillId="0" borderId="4" xfId="0" applyFont="1" applyBorder="1" applyAlignment="1" applyProtection="1">
      <alignment horizontal="left"/>
    </xf>
    <xf numFmtId="0" fontId="12" fillId="0" borderId="0" xfId="0" applyFont="1" applyBorder="1" applyAlignment="1" applyProtection="1">
      <alignment horizontal="center"/>
    </xf>
    <xf numFmtId="0" fontId="2" fillId="0" borderId="4" xfId="0" applyFont="1" applyBorder="1" applyProtection="1"/>
    <xf numFmtId="0" fontId="12" fillId="0" borderId="51" xfId="0" applyFont="1" applyBorder="1" applyAlignment="1" applyProtection="1">
      <alignment horizontal="center"/>
    </xf>
    <xf numFmtId="0" fontId="12" fillId="0" borderId="10" xfId="0" applyFont="1" applyBorder="1" applyAlignment="1" applyProtection="1">
      <alignment horizontal="center"/>
    </xf>
    <xf numFmtId="0" fontId="12" fillId="4" borderId="51" xfId="0" applyFont="1" applyFill="1" applyBorder="1" applyAlignment="1" applyProtection="1">
      <alignment horizontal="center" vertical="center" wrapText="1"/>
    </xf>
    <xf numFmtId="44" fontId="0" fillId="0" borderId="51" xfId="0" applyNumberFormat="1" applyBorder="1" applyAlignment="1" applyProtection="1">
      <alignment horizontal="right" vertical="center"/>
    </xf>
    <xf numFmtId="44" fontId="0" fillId="0" borderId="4" xfId="0" applyNumberFormat="1" applyBorder="1" applyAlignment="1" applyProtection="1">
      <alignment horizontal="right"/>
    </xf>
    <xf numFmtId="44" fontId="0" fillId="0" borderId="5" xfId="0" applyNumberFormat="1" applyBorder="1" applyAlignment="1" applyProtection="1">
      <alignment horizontal="right"/>
    </xf>
    <xf numFmtId="0" fontId="13" fillId="0" borderId="4" xfId="0" applyFont="1" applyBorder="1" applyProtection="1"/>
    <xf numFmtId="0" fontId="0" fillId="0" borderId="7" xfId="0" applyBorder="1" applyProtection="1"/>
    <xf numFmtId="0" fontId="32" fillId="0" borderId="0" xfId="0" applyFont="1" applyBorder="1" applyProtection="1"/>
    <xf numFmtId="0" fontId="29" fillId="0" borderId="3" xfId="0" applyFont="1" applyBorder="1" applyAlignment="1" applyProtection="1">
      <alignment horizontal="right"/>
    </xf>
    <xf numFmtId="0" fontId="29" fillId="0" borderId="6" xfId="0" applyFont="1" applyBorder="1" applyProtection="1"/>
    <xf numFmtId="0" fontId="29" fillId="0" borderId="7" xfId="0" applyFont="1" applyBorder="1" applyProtection="1"/>
    <xf numFmtId="0" fontId="32" fillId="0" borderId="7" xfId="0" applyFont="1" applyBorder="1" applyProtection="1"/>
    <xf numFmtId="0" fontId="29" fillId="0" borderId="8" xfId="0" applyFont="1" applyBorder="1" applyAlignment="1" applyProtection="1">
      <alignment horizontal="right"/>
    </xf>
    <xf numFmtId="0" fontId="32" fillId="0" borderId="0" xfId="0" applyFont="1" applyProtection="1"/>
    <xf numFmtId="44" fontId="13" fillId="22" borderId="51" xfId="0" applyNumberFormat="1" applyFont="1" applyFill="1" applyBorder="1" applyAlignment="1">
      <alignment horizontal="right"/>
    </xf>
    <xf numFmtId="49" fontId="2" fillId="3" borderId="4" xfId="0" applyNumberFormat="1" applyFont="1" applyFill="1" applyBorder="1" applyAlignment="1" applyProtection="1">
      <alignment horizontal="center"/>
      <protection locked="0"/>
    </xf>
    <xf numFmtId="0" fontId="12" fillId="3" borderId="11" xfId="0" applyFont="1" applyFill="1" applyBorder="1" applyAlignment="1" applyProtection="1">
      <alignment horizontal="center"/>
      <protection locked="0"/>
    </xf>
    <xf numFmtId="14" fontId="13" fillId="7" borderId="25" xfId="0" applyNumberFormat="1" applyFont="1" applyFill="1" applyBorder="1" applyAlignment="1" applyProtection="1">
      <alignment horizontal="right"/>
      <protection locked="0"/>
    </xf>
    <xf numFmtId="14" fontId="13" fillId="0" borderId="25" xfId="0" applyNumberFormat="1" applyFont="1" applyBorder="1" applyAlignment="1" applyProtection="1">
      <alignment horizontal="right"/>
      <protection locked="0"/>
    </xf>
    <xf numFmtId="14" fontId="13" fillId="0" borderId="66" xfId="0" applyNumberFormat="1" applyFont="1" applyBorder="1" applyAlignment="1" applyProtection="1">
      <alignment horizontal="right"/>
      <protection locked="0"/>
    </xf>
    <xf numFmtId="0" fontId="12" fillId="4" borderId="32" xfId="0" applyFont="1" applyFill="1" applyBorder="1" applyAlignment="1">
      <alignment horizontal="center" wrapText="1"/>
    </xf>
    <xf numFmtId="0" fontId="12" fillId="0" borderId="0" xfId="0" applyFont="1" applyAlignment="1">
      <alignment horizontal="left" vertical="top" wrapText="1"/>
    </xf>
    <xf numFmtId="0" fontId="45" fillId="0" borderId="7" xfId="0" applyFont="1" applyBorder="1"/>
    <xf numFmtId="49" fontId="29" fillId="3" borderId="24" xfId="0" applyNumberFormat="1" applyFont="1" applyFill="1" applyBorder="1" applyAlignment="1" applyProtection="1">
      <alignment horizontal="left"/>
      <protection locked="0"/>
    </xf>
    <xf numFmtId="49" fontId="29" fillId="0" borderId="35" xfId="0" applyNumberFormat="1" applyFont="1" applyBorder="1" applyAlignment="1" applyProtection="1">
      <alignment horizontal="left"/>
      <protection locked="0"/>
    </xf>
    <xf numFmtId="49" fontId="29" fillId="0" borderId="19" xfId="0" applyNumberFormat="1" applyFont="1" applyBorder="1" applyAlignment="1" applyProtection="1">
      <alignment horizontal="left"/>
      <protection locked="0"/>
    </xf>
    <xf numFmtId="0" fontId="13" fillId="0" borderId="46" xfId="0" applyFont="1" applyBorder="1" applyAlignment="1" applyProtection="1">
      <alignment horizontal="left" wrapText="1"/>
      <protection locked="0"/>
    </xf>
    <xf numFmtId="0" fontId="27" fillId="0" borderId="0" xfId="0" applyFont="1"/>
    <xf numFmtId="2" fontId="13" fillId="3" borderId="58" xfId="0" applyNumberFormat="1" applyFont="1" applyFill="1" applyBorder="1" applyAlignment="1" applyProtection="1">
      <alignment horizontal="center"/>
      <protection locked="0"/>
    </xf>
    <xf numFmtId="2" fontId="13" fillId="0" borderId="44" xfId="0" applyNumberFormat="1" applyFont="1" applyBorder="1" applyAlignment="1" applyProtection="1">
      <alignment horizontal="center"/>
      <protection locked="0"/>
    </xf>
    <xf numFmtId="2" fontId="13" fillId="0" borderId="25" xfId="0" applyNumberFormat="1" applyFont="1" applyBorder="1" applyAlignment="1" applyProtection="1">
      <alignment horizontal="center"/>
      <protection locked="0"/>
    </xf>
    <xf numFmtId="2" fontId="13" fillId="0" borderId="44" xfId="0" applyNumberFormat="1" applyFont="1" applyBorder="1" applyAlignment="1" applyProtection="1">
      <alignment horizontal="right"/>
      <protection locked="0"/>
    </xf>
    <xf numFmtId="2" fontId="13" fillId="0" borderId="16" xfId="0" applyNumberFormat="1" applyFont="1" applyBorder="1" applyAlignment="1" applyProtection="1">
      <alignment horizontal="right"/>
      <protection locked="0"/>
    </xf>
    <xf numFmtId="0" fontId="0" fillId="0" borderId="0" xfId="0" applyFont="1"/>
    <xf numFmtId="0" fontId="0" fillId="19" borderId="65" xfId="0" applyFont="1" applyFill="1" applyBorder="1" applyAlignment="1">
      <alignment vertical="center" wrapText="1"/>
    </xf>
    <xf numFmtId="0" fontId="0" fillId="0" borderId="5" xfId="0" applyFont="1" applyBorder="1"/>
    <xf numFmtId="0" fontId="0" fillId="18" borderId="64" xfId="0" applyFont="1" applyFill="1" applyBorder="1" applyAlignment="1">
      <alignment vertical="center" wrapText="1"/>
    </xf>
    <xf numFmtId="0" fontId="0" fillId="0" borderId="8" xfId="0" applyFont="1" applyBorder="1"/>
    <xf numFmtId="0" fontId="13" fillId="0" borderId="16" xfId="0" applyFont="1" applyBorder="1" applyAlignment="1" applyProtection="1">
      <alignment horizontal="left" wrapText="1"/>
      <protection locked="0"/>
    </xf>
    <xf numFmtId="2" fontId="43" fillId="4" borderId="58" xfId="0" applyNumberFormat="1" applyFont="1" applyFill="1" applyBorder="1" applyAlignment="1">
      <alignment horizontal="center"/>
    </xf>
    <xf numFmtId="2" fontId="18" fillId="4" borderId="16" xfId="0" applyNumberFormat="1" applyFont="1" applyFill="1" applyBorder="1" applyAlignment="1">
      <alignment horizontal="center"/>
    </xf>
    <xf numFmtId="0" fontId="12" fillId="0" borderId="10" xfId="0" applyFont="1" applyBorder="1" applyAlignment="1">
      <alignment horizontal="right"/>
    </xf>
    <xf numFmtId="0" fontId="12" fillId="0" borderId="11" xfId="0" applyFont="1" applyBorder="1" applyAlignment="1">
      <alignment horizontal="center"/>
    </xf>
    <xf numFmtId="0" fontId="0" fillId="0" borderId="0" xfId="0" applyAlignment="1"/>
    <xf numFmtId="10" fontId="13" fillId="0" borderId="53" xfId="0" applyNumberFormat="1" applyFont="1" applyBorder="1" applyAlignment="1">
      <alignment horizontal="center"/>
    </xf>
    <xf numFmtId="169" fontId="12" fillId="0" borderId="48" xfId="2" applyNumberFormat="1" applyFont="1" applyBorder="1" applyAlignment="1">
      <alignment horizontal="center" vertical="center"/>
    </xf>
    <xf numFmtId="169" fontId="12" fillId="0" borderId="49" xfId="2" applyNumberFormat="1" applyFont="1" applyBorder="1" applyAlignment="1">
      <alignment horizontal="center" vertical="center"/>
    </xf>
    <xf numFmtId="169" fontId="12" fillId="0" borderId="8" xfId="2" applyNumberFormat="1" applyFont="1" applyBorder="1" applyAlignment="1">
      <alignment horizontal="center" vertical="center"/>
    </xf>
    <xf numFmtId="169" fontId="12" fillId="0" borderId="67" xfId="0" applyNumberFormat="1" applyFont="1" applyBorder="1" applyAlignment="1">
      <alignment horizontal="center"/>
    </xf>
    <xf numFmtId="168" fontId="12" fillId="0" borderId="23" xfId="0" applyNumberFormat="1" applyFont="1" applyBorder="1" applyAlignment="1">
      <alignment horizontal="center"/>
    </xf>
    <xf numFmtId="169" fontId="12" fillId="0" borderId="68" xfId="0" applyNumberFormat="1" applyFont="1" applyBorder="1" applyAlignment="1">
      <alignment horizontal="center"/>
    </xf>
    <xf numFmtId="168" fontId="12" fillId="0" borderId="27" xfId="0" applyNumberFormat="1" applyFont="1" applyBorder="1" applyAlignment="1">
      <alignment horizontal="center"/>
    </xf>
    <xf numFmtId="169" fontId="12" fillId="0" borderId="52" xfId="0" applyNumberFormat="1" applyFont="1" applyBorder="1" applyAlignment="1">
      <alignment horizontal="center"/>
    </xf>
    <xf numFmtId="168" fontId="12" fillId="0" borderId="18" xfId="0" applyNumberFormat="1" applyFont="1" applyBorder="1" applyAlignment="1">
      <alignment horizontal="center"/>
    </xf>
    <xf numFmtId="0" fontId="13" fillId="3" borderId="58" xfId="0" applyFont="1" applyFill="1" applyBorder="1" applyAlignment="1" applyProtection="1">
      <alignment horizontal="left" wrapText="1"/>
      <protection locked="0"/>
    </xf>
    <xf numFmtId="0" fontId="47" fillId="0" borderId="1" xfId="0" applyFont="1" applyBorder="1"/>
    <xf numFmtId="0" fontId="47" fillId="0" borderId="1" xfId="0" applyFont="1" applyBorder="1" applyProtection="1"/>
    <xf numFmtId="0" fontId="47" fillId="0" borderId="9" xfId="0" applyFont="1" applyBorder="1"/>
    <xf numFmtId="0" fontId="2" fillId="0" borderId="9"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167" fontId="13" fillId="3" borderId="51" xfId="0" applyNumberFormat="1" applyFont="1" applyFill="1" applyBorder="1" applyAlignment="1" applyProtection="1">
      <alignment horizontal="center" vertical="center" wrapText="1"/>
      <protection locked="0"/>
    </xf>
    <xf numFmtId="10" fontId="43" fillId="13" borderId="58" xfId="2" applyNumberFormat="1" applyFont="1" applyFill="1" applyBorder="1" applyAlignment="1">
      <alignment horizontal="center"/>
    </xf>
    <xf numFmtId="10" fontId="18" fillId="13" borderId="16" xfId="0" applyNumberFormat="1" applyFont="1" applyFill="1" applyBorder="1" applyAlignment="1">
      <alignment horizontal="center"/>
    </xf>
    <xf numFmtId="10" fontId="13" fillId="13" borderId="21" xfId="0" applyNumberFormat="1" applyFont="1" applyFill="1" applyBorder="1" applyAlignment="1">
      <alignment horizontal="center"/>
    </xf>
    <xf numFmtId="10" fontId="13" fillId="13" borderId="46" xfId="0" applyNumberFormat="1" applyFont="1" applyFill="1" applyBorder="1" applyAlignment="1">
      <alignment horizontal="center"/>
    </xf>
    <xf numFmtId="10" fontId="13" fillId="13" borderId="25" xfId="0" applyNumberFormat="1" applyFont="1" applyFill="1" applyBorder="1" applyAlignment="1">
      <alignment horizontal="center"/>
    </xf>
    <xf numFmtId="10" fontId="13" fillId="0" borderId="36" xfId="0" applyNumberFormat="1" applyFont="1" applyBorder="1" applyAlignment="1">
      <alignment horizontal="center"/>
    </xf>
    <xf numFmtId="0" fontId="0" fillId="0" borderId="0" xfId="0" applyAlignment="1">
      <alignment vertical="top" wrapText="1"/>
    </xf>
    <xf numFmtId="0" fontId="0" fillId="0" borderId="5" xfId="0" applyBorder="1" applyAlignment="1">
      <alignment vertical="top" wrapText="1"/>
    </xf>
    <xf numFmtId="0" fontId="12" fillId="0" borderId="0" xfId="0" applyFont="1" applyAlignment="1">
      <alignment horizontal="center" vertical="top"/>
    </xf>
    <xf numFmtId="49" fontId="0" fillId="0" borderId="4" xfId="0" applyNumberFormat="1" applyBorder="1" applyAlignment="1">
      <alignment horizontal="right" vertical="top"/>
    </xf>
    <xf numFmtId="0" fontId="12" fillId="0" borderId="4" xfId="0" applyFont="1" applyBorder="1" applyAlignment="1"/>
    <xf numFmtId="0" fontId="50" fillId="0" borderId="0" xfId="0" applyFont="1" applyAlignment="1">
      <alignment horizontal="right"/>
    </xf>
    <xf numFmtId="0" fontId="12" fillId="24" borderId="69" xfId="0" applyFont="1" applyFill="1" applyBorder="1" applyAlignment="1" applyProtection="1">
      <alignment horizontal="center" vertical="center" wrapText="1"/>
      <protection locked="0"/>
    </xf>
    <xf numFmtId="1" fontId="12" fillId="24" borderId="69" xfId="0" applyNumberFormat="1" applyFont="1" applyFill="1" applyBorder="1" applyAlignment="1" applyProtection="1">
      <alignment horizontal="center" vertical="center" wrapText="1"/>
      <protection locked="0"/>
    </xf>
    <xf numFmtId="0" fontId="2" fillId="0" borderId="1" xfId="0" applyFont="1" applyBorder="1"/>
    <xf numFmtId="0" fontId="2" fillId="0" borderId="2" xfId="0" applyFont="1" applyBorder="1"/>
    <xf numFmtId="0" fontId="2" fillId="0" borderId="3" xfId="0" applyFont="1" applyBorder="1"/>
    <xf numFmtId="0" fontId="4" fillId="0" borderId="0" xfId="0" applyFont="1" applyAlignment="1">
      <alignment horizontal="left"/>
    </xf>
    <xf numFmtId="0" fontId="4" fillId="0" borderId="4" xfId="0" applyFont="1" applyBorder="1"/>
    <xf numFmtId="0" fontId="4" fillId="0" borderId="0" xfId="0" applyFont="1"/>
    <xf numFmtId="0" fontId="52" fillId="12" borderId="51" xfId="0" applyFont="1" applyFill="1" applyBorder="1"/>
    <xf numFmtId="0" fontId="52" fillId="12" borderId="51" xfId="0" applyFont="1" applyFill="1" applyBorder="1" applyAlignment="1">
      <alignment horizontal="center"/>
    </xf>
    <xf numFmtId="0" fontId="0" fillId="13" borderId="3" xfId="0" applyFont="1" applyFill="1" applyBorder="1" applyAlignment="1">
      <alignment vertical="center" wrapText="1"/>
    </xf>
    <xf numFmtId="0" fontId="53" fillId="13" borderId="5" xfId="0" applyFont="1" applyFill="1" applyBorder="1" applyAlignment="1">
      <alignment horizontal="left" vertical="center" wrapText="1" indent="5"/>
    </xf>
    <xf numFmtId="0" fontId="2" fillId="13" borderId="8" xfId="0" quotePrefix="1" applyFont="1" applyFill="1" applyBorder="1" applyAlignment="1">
      <alignment vertical="top" wrapText="1"/>
    </xf>
    <xf numFmtId="0" fontId="0" fillId="13" borderId="64" xfId="0" applyFont="1" applyFill="1" applyBorder="1" applyAlignment="1">
      <alignment vertical="center" wrapText="1"/>
    </xf>
    <xf numFmtId="0" fontId="0" fillId="13" borderId="53" xfId="0" applyFont="1" applyFill="1" applyBorder="1" applyAlignment="1">
      <alignment vertical="center" wrapText="1"/>
    </xf>
    <xf numFmtId="0" fontId="0" fillId="13" borderId="8" xfId="0" applyFont="1" applyFill="1" applyBorder="1" applyAlignment="1">
      <alignment vertical="center" wrapText="1"/>
    </xf>
    <xf numFmtId="0" fontId="0" fillId="13" borderId="5" xfId="0" applyFont="1" applyFill="1" applyBorder="1" applyAlignment="1">
      <alignment vertical="center" wrapText="1"/>
    </xf>
    <xf numFmtId="0" fontId="2" fillId="13" borderId="5" xfId="0" applyFont="1" applyFill="1" applyBorder="1" applyAlignment="1">
      <alignment vertical="center" wrapText="1"/>
    </xf>
    <xf numFmtId="0" fontId="0" fillId="13" borderId="5" xfId="0" applyFont="1" applyFill="1" applyBorder="1" applyAlignment="1">
      <alignment horizontal="center" vertical="center" wrapText="1"/>
    </xf>
    <xf numFmtId="0" fontId="55" fillId="13" borderId="5" xfId="0" applyFont="1" applyFill="1" applyBorder="1" applyAlignment="1">
      <alignment horizontal="left" vertical="center" wrapText="1" indent="2"/>
    </xf>
    <xf numFmtId="0" fontId="0" fillId="13" borderId="5" xfId="0" applyFont="1" applyFill="1" applyBorder="1" applyAlignment="1">
      <alignment horizontal="center" vertical="top" wrapText="1"/>
    </xf>
    <xf numFmtId="0" fontId="0" fillId="13" borderId="8" xfId="0" applyFont="1" applyFill="1" applyBorder="1" applyAlignment="1">
      <alignment horizontal="center" vertical="top" wrapText="1"/>
    </xf>
    <xf numFmtId="0" fontId="55" fillId="13" borderId="8" xfId="0" applyFont="1" applyFill="1" applyBorder="1" applyAlignment="1">
      <alignment horizontal="left" vertical="center" wrapText="1" indent="2"/>
    </xf>
    <xf numFmtId="0" fontId="0" fillId="13" borderId="8" xfId="0" applyFont="1" applyFill="1" applyBorder="1" applyAlignment="1">
      <alignment horizontal="center" vertical="center" wrapText="1"/>
    </xf>
    <xf numFmtId="0" fontId="13" fillId="0" borderId="8" xfId="0" applyFont="1" applyBorder="1" applyAlignment="1">
      <alignment horizontal="center"/>
    </xf>
    <xf numFmtId="0" fontId="12" fillId="0" borderId="6" xfId="0" applyFont="1" applyBorder="1" applyAlignment="1">
      <alignment horizontal="center"/>
    </xf>
    <xf numFmtId="0" fontId="26" fillId="0" borderId="4" xfId="0" applyFont="1" applyBorder="1"/>
    <xf numFmtId="0" fontId="12" fillId="0" borderId="4" xfId="0" applyFont="1" applyBorder="1" applyAlignment="1">
      <alignment horizontal="left"/>
    </xf>
    <xf numFmtId="0" fontId="20" fillId="0" borderId="7" xfId="0" applyFont="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0" xfId="0" applyFont="1" applyAlignment="1">
      <alignment horizontal="left"/>
    </xf>
    <xf numFmtId="0" fontId="13" fillId="0" borderId="5" xfId="0" applyFont="1" applyBorder="1" applyAlignment="1">
      <alignment horizontal="left"/>
    </xf>
    <xf numFmtId="0" fontId="12" fillId="0" borderId="0" xfId="0" applyFont="1" applyAlignment="1">
      <alignment wrapText="1"/>
    </xf>
    <xf numFmtId="44" fontId="13" fillId="0" borderId="0" xfId="0" applyNumberFormat="1" applyFont="1"/>
    <xf numFmtId="44" fontId="12" fillId="0" borderId="0" xfId="0" applyNumberFormat="1" applyFont="1"/>
    <xf numFmtId="0" fontId="13" fillId="0" borderId="4" xfId="0" applyFont="1" applyBorder="1" applyAlignment="1">
      <alignment horizontal="left"/>
    </xf>
    <xf numFmtId="0" fontId="0" fillId="0" borderId="0" xfId="0" applyBorder="1"/>
    <xf numFmtId="0" fontId="0" fillId="0" borderId="0" xfId="0"/>
    <xf numFmtId="0" fontId="0" fillId="0" borderId="5" xfId="0" applyBorder="1"/>
    <xf numFmtId="0" fontId="0" fillId="0" borderId="4" xfId="0" applyBorder="1"/>
    <xf numFmtId="0" fontId="12" fillId="6" borderId="0" xfId="0" applyFont="1" applyFill="1" applyBorder="1" applyAlignment="1">
      <alignment vertical="center"/>
    </xf>
    <xf numFmtId="0" fontId="39" fillId="0" borderId="0" xfId="0" applyFont="1" applyFill="1" applyBorder="1"/>
    <xf numFmtId="44" fontId="0" fillId="0" borderId="0" xfId="1" applyFont="1" applyFill="1" applyBorder="1"/>
    <xf numFmtId="0" fontId="0" fillId="0" borderId="0" xfId="0" applyFill="1" applyBorder="1"/>
    <xf numFmtId="0" fontId="39" fillId="0" borderId="0" xfId="0" applyFont="1" applyFill="1" applyBorder="1" applyAlignment="1">
      <alignment horizontal="center" vertical="center"/>
    </xf>
    <xf numFmtId="0" fontId="39" fillId="0" borderId="0" xfId="0" applyFont="1" applyFill="1" applyBorder="1" applyAlignment="1"/>
    <xf numFmtId="0" fontId="0" fillId="0" borderId="0" xfId="0" applyFill="1" applyBorder="1" applyAlignment="1"/>
    <xf numFmtId="0" fontId="58" fillId="13" borderId="4" xfId="3" applyFill="1" applyBorder="1" applyAlignment="1">
      <alignment horizontal="center"/>
    </xf>
    <xf numFmtId="0" fontId="58" fillId="13" borderId="7" xfId="3" applyFill="1" applyBorder="1" applyAlignment="1">
      <alignment horizontal="center"/>
    </xf>
    <xf numFmtId="0" fontId="58" fillId="13" borderId="8" xfId="3" applyFill="1" applyBorder="1" applyAlignment="1">
      <alignment horizontal="center"/>
    </xf>
    <xf numFmtId="0" fontId="55" fillId="0" borderId="4" xfId="0" applyFont="1" applyBorder="1"/>
    <xf numFmtId="170" fontId="4" fillId="13" borderId="0" xfId="0" applyNumberFormat="1" applyFont="1" applyFill="1" applyAlignment="1" applyProtection="1">
      <alignment horizontal="center"/>
      <protection locked="0"/>
    </xf>
    <xf numFmtId="170" fontId="4" fillId="13" borderId="5" xfId="0" applyNumberFormat="1" applyFont="1" applyFill="1" applyBorder="1" applyAlignment="1" applyProtection="1">
      <alignment horizontal="center"/>
      <protection locked="0"/>
    </xf>
    <xf numFmtId="0" fontId="55" fillId="0" borderId="4" xfId="0" applyFont="1" applyBorder="1" applyAlignment="1">
      <alignment horizontal="right"/>
    </xf>
    <xf numFmtId="0" fontId="58" fillId="13" borderId="10" xfId="3" applyFill="1" applyBorder="1" applyAlignment="1">
      <alignment horizontal="center"/>
    </xf>
    <xf numFmtId="0" fontId="58" fillId="13" borderId="11" xfId="3" applyFill="1" applyBorder="1" applyAlignment="1">
      <alignment horizontal="center"/>
    </xf>
    <xf numFmtId="0" fontId="4" fillId="0" borderId="0" xfId="0" applyFont="1" applyProtection="1">
      <protection locked="0"/>
    </xf>
    <xf numFmtId="0" fontId="4" fillId="0" borderId="0" xfId="0" applyFont="1" applyAlignment="1" applyProtection="1">
      <alignment horizontal="center"/>
      <protection locked="0"/>
    </xf>
    <xf numFmtId="0" fontId="57" fillId="13" borderId="0" xfId="0" applyFont="1" applyFill="1"/>
    <xf numFmtId="0" fontId="54" fillId="0" borderId="0" xfId="0" applyFont="1"/>
    <xf numFmtId="0" fontId="54" fillId="0" borderId="5" xfId="0" applyFont="1" applyBorder="1"/>
    <xf numFmtId="0" fontId="54" fillId="0" borderId="4" xfId="0" applyFont="1" applyBorder="1"/>
    <xf numFmtId="0" fontId="7" fillId="0" borderId="72" xfId="0" applyFont="1" applyBorder="1" applyAlignment="1">
      <alignment horizontal="right" vertical="center" wrapText="1"/>
    </xf>
    <xf numFmtId="0" fontId="7" fillId="0" borderId="45" xfId="0" applyFont="1" applyBorder="1" applyAlignment="1">
      <alignment horizontal="right" vertical="center" wrapText="1"/>
    </xf>
    <xf numFmtId="0" fontId="7" fillId="0" borderId="47" xfId="0" applyFont="1" applyBorder="1" applyAlignment="1">
      <alignment horizontal="right" vertical="center" wrapText="1"/>
    </xf>
    <xf numFmtId="0" fontId="7" fillId="0" borderId="46" xfId="0" applyFont="1" applyBorder="1" applyAlignment="1">
      <alignment horizontal="left" vertical="center" wrapText="1"/>
    </xf>
    <xf numFmtId="0" fontId="7" fillId="30" borderId="46" xfId="0" applyFont="1" applyFill="1" applyBorder="1" applyAlignment="1" applyProtection="1">
      <alignment horizontal="left" vertical="center" wrapText="1"/>
      <protection locked="0"/>
    </xf>
    <xf numFmtId="0" fontId="7" fillId="30" borderId="60" xfId="0" applyFont="1" applyFill="1" applyBorder="1" applyAlignment="1" applyProtection="1">
      <alignment horizontal="left" vertical="center" wrapText="1"/>
      <protection locked="0"/>
    </xf>
    <xf numFmtId="0" fontId="7" fillId="0" borderId="4"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5" xfId="0" applyFont="1" applyBorder="1" applyAlignment="1" applyProtection="1">
      <alignment vertical="center" wrapText="1"/>
      <protection locked="0"/>
    </xf>
    <xf numFmtId="0" fontId="7" fillId="30" borderId="26" xfId="0" applyFont="1" applyFill="1" applyBorder="1" applyAlignment="1" applyProtection="1">
      <alignment vertical="center" wrapText="1"/>
      <protection locked="0"/>
    </xf>
    <xf numFmtId="0" fontId="7" fillId="30" borderId="27" xfId="0" applyFont="1" applyFill="1" applyBorder="1" applyAlignment="1" applyProtection="1">
      <alignment vertical="center" wrapText="1"/>
      <protection locked="0"/>
    </xf>
    <xf numFmtId="0" fontId="7" fillId="30" borderId="28" xfId="0" applyFont="1" applyFill="1" applyBorder="1" applyAlignment="1" applyProtection="1">
      <alignment vertical="center" wrapText="1"/>
      <protection locked="0"/>
    </xf>
    <xf numFmtId="0" fontId="66" fillId="0" borderId="11" xfId="0" applyFont="1" applyBorder="1" applyAlignment="1" applyProtection="1">
      <alignment wrapText="1"/>
      <protection locked="0"/>
    </xf>
    <xf numFmtId="0" fontId="67" fillId="0" borderId="4" xfId="0" applyFont="1" applyBorder="1" applyAlignment="1" applyProtection="1">
      <alignment vertical="center" wrapText="1"/>
      <protection locked="0"/>
    </xf>
    <xf numFmtId="0" fontId="67" fillId="0" borderId="0" xfId="0" applyFont="1" applyAlignment="1" applyProtection="1">
      <alignment vertical="center" wrapText="1"/>
      <protection locked="0"/>
    </xf>
    <xf numFmtId="0" fontId="67" fillId="0" borderId="5" xfId="0" applyFont="1" applyBorder="1" applyAlignment="1" applyProtection="1">
      <alignment vertical="center" wrapText="1"/>
      <protection locked="0"/>
    </xf>
    <xf numFmtId="0" fontId="64" fillId="30" borderId="29" xfId="0" applyFont="1" applyFill="1" applyBorder="1" applyAlignment="1">
      <alignment horizontal="center" vertical="center" wrapText="1"/>
    </xf>
    <xf numFmtId="0" fontId="64" fillId="30" borderId="27" xfId="0" applyFont="1" applyFill="1" applyBorder="1" applyAlignment="1">
      <alignment horizontal="center" vertical="center" wrapText="1"/>
    </xf>
    <xf numFmtId="0" fontId="64" fillId="30" borderId="28" xfId="0" applyFont="1" applyFill="1" applyBorder="1" applyAlignment="1">
      <alignment horizontal="center" vertical="center" wrapText="1"/>
    </xf>
    <xf numFmtId="0" fontId="66" fillId="0" borderId="47" xfId="0" applyFont="1" applyBorder="1" applyAlignment="1">
      <alignment horizontal="right" vertical="center" wrapText="1"/>
    </xf>
    <xf numFmtId="0" fontId="66" fillId="13" borderId="22" xfId="0" applyFont="1" applyFill="1" applyBorder="1" applyAlignment="1">
      <alignment horizontal="center" vertical="center" wrapText="1"/>
    </xf>
    <xf numFmtId="0" fontId="64" fillId="13" borderId="27" xfId="0" applyFont="1" applyFill="1" applyBorder="1" applyAlignment="1">
      <alignment horizontal="center" vertical="center" wrapText="1"/>
    </xf>
    <xf numFmtId="0" fontId="64" fillId="13" borderId="28" xfId="0" applyFont="1" applyFill="1" applyBorder="1" applyAlignment="1">
      <alignment horizontal="center" vertical="center" wrapText="1"/>
    </xf>
    <xf numFmtId="0" fontId="54" fillId="0" borderId="54" xfId="0" applyFont="1" applyBorder="1"/>
    <xf numFmtId="0" fontId="0" fillId="13" borderId="0" xfId="0" applyFill="1"/>
    <xf numFmtId="0" fontId="2" fillId="13" borderId="7" xfId="0" applyFont="1" applyFill="1" applyBorder="1" applyAlignment="1">
      <alignment horizontal="center"/>
    </xf>
    <xf numFmtId="0" fontId="68" fillId="13" borderId="7" xfId="4" applyFill="1" applyBorder="1" applyAlignment="1">
      <alignment horizontal="center"/>
    </xf>
    <xf numFmtId="0" fontId="28" fillId="32" borderId="51" xfId="0" applyFont="1" applyFill="1" applyBorder="1" applyAlignment="1">
      <alignment horizontal="center" vertical="center" wrapText="1"/>
    </xf>
    <xf numFmtId="0" fontId="28" fillId="32" borderId="11" xfId="0" applyFont="1" applyFill="1" applyBorder="1" applyAlignment="1">
      <alignment horizontal="center" vertical="center" wrapText="1"/>
    </xf>
    <xf numFmtId="0" fontId="15" fillId="13" borderId="53" xfId="0" applyFont="1" applyFill="1" applyBorder="1" applyAlignment="1">
      <alignment vertical="center" wrapText="1"/>
    </xf>
    <xf numFmtId="0" fontId="15" fillId="13" borderId="8" xfId="0" applyFont="1" applyFill="1" applyBorder="1" applyAlignment="1">
      <alignment horizontal="center" vertical="center" wrapText="1"/>
    </xf>
    <xf numFmtId="0" fontId="15" fillId="13" borderId="8" xfId="0" applyFont="1" applyFill="1" applyBorder="1" applyAlignment="1">
      <alignment vertical="center" wrapText="1"/>
    </xf>
    <xf numFmtId="49" fontId="15" fillId="13" borderId="8" xfId="0" applyNumberFormat="1" applyFont="1" applyFill="1" applyBorder="1" applyAlignment="1">
      <alignment horizontal="center" vertical="center" wrapText="1"/>
    </xf>
    <xf numFmtId="0" fontId="0" fillId="0" borderId="0" xfId="0"/>
    <xf numFmtId="0" fontId="0" fillId="0" borderId="5" xfId="0" applyBorder="1"/>
    <xf numFmtId="0" fontId="66" fillId="0" borderId="10" xfId="0" applyFont="1" applyBorder="1" applyAlignment="1" applyProtection="1">
      <alignment wrapText="1"/>
      <protection locked="0"/>
    </xf>
    <xf numFmtId="0" fontId="64" fillId="30" borderId="39" xfId="0" applyFont="1" applyFill="1" applyBorder="1" applyAlignment="1" applyProtection="1">
      <alignment wrapText="1"/>
      <protection locked="0"/>
    </xf>
    <xf numFmtId="171" fontId="64" fillId="30" borderId="40" xfId="0" applyNumberFormat="1" applyFont="1" applyFill="1" applyBorder="1" applyAlignment="1" applyProtection="1">
      <alignment wrapText="1"/>
      <protection locked="0"/>
    </xf>
    <xf numFmtId="164" fontId="11" fillId="0" borderId="0" xfId="1" applyNumberFormat="1" applyFont="1"/>
    <xf numFmtId="0" fontId="7" fillId="30" borderId="45" xfId="0" applyFont="1" applyFill="1" applyBorder="1" applyAlignment="1" applyProtection="1">
      <alignment horizontal="center" vertical="center" wrapText="1"/>
      <protection locked="0"/>
    </xf>
    <xf numFmtId="0" fontId="7" fillId="30" borderId="46" xfId="0" applyFont="1" applyFill="1" applyBorder="1" applyAlignment="1" applyProtection="1">
      <alignment horizontal="center" vertical="center" wrapText="1"/>
      <protection locked="0"/>
    </xf>
    <xf numFmtId="14" fontId="7" fillId="30" borderId="60" xfId="0" applyNumberFormat="1" applyFont="1" applyFill="1" applyBorder="1" applyAlignment="1" applyProtection="1">
      <alignment horizontal="left" vertical="center" wrapText="1"/>
      <protection locked="0"/>
    </xf>
    <xf numFmtId="0" fontId="7" fillId="30" borderId="63" xfId="0" applyFont="1" applyFill="1" applyBorder="1" applyAlignment="1" applyProtection="1">
      <alignment horizontal="center" vertical="center" wrapText="1"/>
      <protection locked="0"/>
    </xf>
    <xf numFmtId="0" fontId="66" fillId="0" borderId="9" xfId="0" applyFont="1" applyBorder="1" applyAlignment="1" applyProtection="1">
      <alignment horizontal="right" wrapText="1"/>
    </xf>
    <xf numFmtId="0" fontId="66" fillId="0" borderId="10" xfId="0" applyFont="1" applyBorder="1" applyAlignment="1" applyProtection="1">
      <alignment horizontal="right" wrapText="1"/>
    </xf>
    <xf numFmtId="0" fontId="70" fillId="13" borderId="5" xfId="0" applyFont="1" applyFill="1" applyBorder="1" applyAlignment="1">
      <alignment horizontal="left" vertical="center" wrapText="1" indent="5"/>
    </xf>
    <xf numFmtId="0" fontId="0" fillId="0" borderId="0" xfId="0"/>
    <xf numFmtId="0" fontId="0" fillId="33" borderId="51" xfId="0" applyFont="1" applyFill="1" applyBorder="1" applyAlignment="1">
      <alignment vertical="center" wrapText="1"/>
    </xf>
    <xf numFmtId="0" fontId="58" fillId="29" borderId="9" xfId="3" applyFill="1" applyBorder="1" applyAlignment="1">
      <alignment horizontal="center"/>
    </xf>
    <xf numFmtId="0" fontId="58" fillId="29" borderId="10" xfId="3" applyFill="1" applyBorder="1" applyAlignment="1">
      <alignment horizontal="center"/>
    </xf>
    <xf numFmtId="0" fontId="58" fillId="29" borderId="11" xfId="3" applyFill="1" applyBorder="1" applyAlignment="1">
      <alignment horizontal="center"/>
    </xf>
    <xf numFmtId="0" fontId="59" fillId="11" borderId="1" xfId="0" applyFont="1" applyFill="1" applyBorder="1" applyAlignment="1">
      <alignment horizontal="center" vertical="top" wrapText="1"/>
    </xf>
    <xf numFmtId="0" fontId="0" fillId="11" borderId="2" xfId="0" applyFill="1" applyBorder="1" applyAlignment="1">
      <alignment horizontal="center" vertical="top" wrapText="1"/>
    </xf>
    <xf numFmtId="0" fontId="0" fillId="11" borderId="3" xfId="0" applyFill="1" applyBorder="1" applyAlignment="1">
      <alignment horizontal="center" vertical="top" wrapText="1"/>
    </xf>
    <xf numFmtId="0" fontId="59" fillId="11" borderId="6" xfId="0" applyFont="1" applyFill="1" applyBorder="1" applyAlignment="1">
      <alignment horizontal="center" vertical="top" wrapText="1"/>
    </xf>
    <xf numFmtId="0" fontId="59" fillId="11" borderId="7" xfId="0" applyFont="1" applyFill="1" applyBorder="1" applyAlignment="1">
      <alignment horizontal="center" vertical="top" wrapText="1"/>
    </xf>
    <xf numFmtId="0" fontId="59" fillId="11" borderId="8" xfId="0" applyFont="1" applyFill="1" applyBorder="1" applyAlignment="1">
      <alignment horizontal="center" vertical="top" wrapText="1"/>
    </xf>
    <xf numFmtId="0" fontId="60" fillId="0" borderId="1"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60" fillId="0" borderId="4" xfId="0" applyFont="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60" fillId="0" borderId="0" xfId="0" applyFont="1" applyAlignment="1">
      <alignment horizontal="center" vertical="top" wrapText="1"/>
    </xf>
    <xf numFmtId="0" fontId="60" fillId="0" borderId="5" xfId="0" applyFont="1" applyBorder="1" applyAlignment="1">
      <alignment horizontal="center" vertical="top" wrapText="1"/>
    </xf>
    <xf numFmtId="0" fontId="61" fillId="11" borderId="9" xfId="0" applyFont="1" applyFill="1" applyBorder="1" applyAlignment="1">
      <alignment horizontal="center" vertical="top" wrapText="1"/>
    </xf>
    <xf numFmtId="0" fontId="57" fillId="11" borderId="10" xfId="0" applyFont="1" applyFill="1" applyBorder="1" applyAlignment="1">
      <alignment horizontal="center" vertical="top" wrapText="1"/>
    </xf>
    <xf numFmtId="0" fontId="57" fillId="11" borderId="11" xfId="0" applyFont="1" applyFill="1" applyBorder="1" applyAlignment="1">
      <alignment horizontal="center" vertical="top" wrapText="1"/>
    </xf>
    <xf numFmtId="14" fontId="62" fillId="7" borderId="9" xfId="0" applyNumberFormat="1" applyFont="1" applyFill="1" applyBorder="1" applyAlignment="1" applyProtection="1">
      <alignment horizontal="left"/>
      <protection locked="0"/>
    </xf>
    <xf numFmtId="14" fontId="62" fillId="7" borderId="11" xfId="0" applyNumberFormat="1" applyFont="1" applyFill="1" applyBorder="1" applyAlignment="1" applyProtection="1">
      <alignment horizontal="left"/>
      <protection locked="0"/>
    </xf>
    <xf numFmtId="0" fontId="63" fillId="7" borderId="9" xfId="0" applyFont="1" applyFill="1" applyBorder="1" applyAlignment="1" applyProtection="1">
      <alignment horizontal="left"/>
      <protection locked="0"/>
    </xf>
    <xf numFmtId="0" fontId="63" fillId="7" borderId="11" xfId="0" applyFont="1" applyFill="1" applyBorder="1" applyAlignment="1" applyProtection="1">
      <alignment horizontal="left"/>
      <protection locked="0"/>
    </xf>
    <xf numFmtId="14" fontId="62" fillId="7" borderId="6" xfId="0" applyNumberFormat="1" applyFont="1" applyFill="1" applyBorder="1" applyAlignment="1" applyProtection="1">
      <alignment horizontal="left"/>
      <protection locked="0"/>
    </xf>
    <xf numFmtId="14" fontId="62" fillId="7" borderId="8" xfId="0" applyNumberFormat="1" applyFont="1" applyFill="1" applyBorder="1" applyAlignment="1" applyProtection="1">
      <alignment horizontal="left"/>
      <protection locked="0"/>
    </xf>
    <xf numFmtId="0" fontId="0" fillId="0" borderId="0" xfId="0" applyFont="1" applyAlignment="1">
      <alignment horizontal="left" vertical="center" wrapText="1" indent="2"/>
    </xf>
    <xf numFmtId="0" fontId="9" fillId="0" borderId="0" xfId="0" applyFont="1" applyAlignment="1">
      <alignment horizontal="left" vertical="center"/>
    </xf>
    <xf numFmtId="0" fontId="13" fillId="0" borderId="0" xfId="0" applyFont="1" applyAlignment="1">
      <alignment horizontal="left" vertical="center" indent="2"/>
    </xf>
    <xf numFmtId="0" fontId="13" fillId="0" borderId="0" xfId="0" applyFont="1" applyAlignment="1">
      <alignment horizontal="left" vertical="center" wrapText="1" indent="2"/>
    </xf>
    <xf numFmtId="0" fontId="0" fillId="0" borderId="0" xfId="0" applyFont="1" applyAlignment="1">
      <alignment horizontal="left" vertical="center" indent="2"/>
    </xf>
    <xf numFmtId="0" fontId="0" fillId="0" borderId="0" xfId="0" applyFont="1" applyAlignment="1">
      <alignment horizontal="left" vertical="top" wrapText="1" indent="2"/>
    </xf>
    <xf numFmtId="0" fontId="2" fillId="0" borderId="9" xfId="0" applyFont="1" applyBorder="1" applyAlignment="1">
      <alignment horizontal="center"/>
    </xf>
    <xf numFmtId="0" fontId="2" fillId="0" borderId="11" xfId="0" applyFont="1" applyBorder="1" applyAlignment="1">
      <alignment horizontal="center"/>
    </xf>
    <xf numFmtId="0" fontId="0" fillId="18" borderId="64" xfId="0" applyFont="1" applyFill="1" applyBorder="1" applyAlignment="1">
      <alignment horizontal="left" vertical="center" wrapText="1"/>
    </xf>
    <xf numFmtId="0" fontId="0" fillId="18" borderId="53" xfId="0" applyFont="1" applyFill="1" applyBorder="1" applyAlignment="1">
      <alignment horizontal="left" vertical="center" wrapText="1"/>
    </xf>
    <xf numFmtId="0" fontId="0" fillId="20" borderId="64" xfId="0" applyFont="1" applyFill="1" applyBorder="1" applyAlignment="1">
      <alignment vertical="center" wrapText="1"/>
    </xf>
    <xf numFmtId="0" fontId="0" fillId="20" borderId="53" xfId="0" applyFont="1" applyFill="1" applyBorder="1" applyAlignment="1">
      <alignment vertical="center" wrapText="1"/>
    </xf>
    <xf numFmtId="0" fontId="0" fillId="13" borderId="64" xfId="0" applyFont="1" applyFill="1" applyBorder="1" applyAlignment="1">
      <alignment vertical="center" wrapText="1"/>
    </xf>
    <xf numFmtId="0" fontId="0" fillId="13" borderId="53" xfId="0" applyFont="1" applyFill="1" applyBorder="1" applyAlignment="1">
      <alignment vertical="center" wrapText="1"/>
    </xf>
    <xf numFmtId="0" fontId="0" fillId="19" borderId="64" xfId="0" applyFont="1" applyFill="1" applyBorder="1" applyAlignment="1">
      <alignment vertical="center" wrapText="1"/>
    </xf>
    <xf numFmtId="0" fontId="0" fillId="19" borderId="65" xfId="0" applyFont="1" applyFill="1" applyBorder="1" applyAlignment="1">
      <alignment vertical="center" wrapText="1"/>
    </xf>
    <xf numFmtId="0" fontId="0" fillId="19" borderId="53" xfId="0" applyFont="1" applyFill="1" applyBorder="1" applyAlignment="1">
      <alignment vertical="center" wrapText="1"/>
    </xf>
    <xf numFmtId="0" fontId="26" fillId="13" borderId="64" xfId="0" applyFont="1" applyFill="1" applyBorder="1" applyAlignment="1">
      <alignment horizontal="center" vertical="center" wrapText="1"/>
    </xf>
    <xf numFmtId="0" fontId="26" fillId="13" borderId="65" xfId="0" applyFont="1" applyFill="1" applyBorder="1" applyAlignment="1">
      <alignment horizontal="center" vertical="center" wrapText="1"/>
    </xf>
    <xf numFmtId="0" fontId="26" fillId="13" borderId="53" xfId="0" applyFont="1" applyFill="1" applyBorder="1" applyAlignment="1">
      <alignment horizontal="center" vertical="center" wrapText="1"/>
    </xf>
    <xf numFmtId="0" fontId="0" fillId="18" borderId="64" xfId="0" applyFont="1" applyFill="1" applyBorder="1" applyAlignment="1">
      <alignment vertical="center" wrapText="1"/>
    </xf>
    <xf numFmtId="0" fontId="0" fillId="18" borderId="53" xfId="0" applyFont="1" applyFill="1" applyBorder="1" applyAlignment="1">
      <alignment vertical="center" wrapText="1"/>
    </xf>
    <xf numFmtId="0" fontId="0" fillId="20" borderId="65" xfId="0" applyFont="1" applyFill="1" applyBorder="1" applyAlignment="1">
      <alignment vertical="center" wrapText="1"/>
    </xf>
    <xf numFmtId="0" fontId="0" fillId="13" borderId="64" xfId="0" applyFont="1" applyFill="1" applyBorder="1" applyAlignment="1">
      <alignment horizontal="center" vertical="center" wrapText="1"/>
    </xf>
    <xf numFmtId="0" fontId="0" fillId="13" borderId="65" xfId="0" applyFont="1" applyFill="1" applyBorder="1" applyAlignment="1">
      <alignment horizontal="center" vertical="center" wrapText="1"/>
    </xf>
    <xf numFmtId="0" fontId="0" fillId="13" borderId="53" xfId="0" applyFont="1" applyFill="1" applyBorder="1" applyAlignment="1">
      <alignment horizontal="center" vertical="center" wrapText="1"/>
    </xf>
    <xf numFmtId="0" fontId="72" fillId="13" borderId="64" xfId="0" applyFont="1" applyFill="1" applyBorder="1" applyAlignment="1">
      <alignment vertical="center" wrapText="1"/>
    </xf>
    <xf numFmtId="0" fontId="72" fillId="13" borderId="53" xfId="0" applyFont="1" applyFill="1" applyBorder="1" applyAlignment="1">
      <alignment vertical="center" wrapText="1"/>
    </xf>
    <xf numFmtId="0" fontId="5" fillId="11" borderId="1" xfId="0" applyFont="1" applyFill="1" applyBorder="1" applyAlignment="1">
      <alignment horizontal="center" vertical="top" wrapText="1"/>
    </xf>
    <xf numFmtId="0" fontId="5" fillId="11" borderId="6" xfId="0" applyFont="1" applyFill="1" applyBorder="1" applyAlignment="1">
      <alignment horizontal="center" vertical="top" wrapText="1"/>
    </xf>
    <xf numFmtId="0" fontId="0" fillId="11" borderId="7" xfId="0" applyFill="1" applyBorder="1" applyAlignment="1">
      <alignment horizontal="center" vertical="top" wrapText="1"/>
    </xf>
    <xf numFmtId="0" fontId="0" fillId="11" borderId="8" xfId="0" applyFill="1" applyBorder="1" applyAlignment="1">
      <alignment horizontal="center" vertical="top" wrapText="1"/>
    </xf>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0" fillId="0" borderId="0" xfId="0" applyAlignment="1">
      <alignment horizontal="left" vertical="top" wrapText="1" indent="2"/>
    </xf>
    <xf numFmtId="0" fontId="3" fillId="0" borderId="6" xfId="0" applyFont="1"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0" xfId="0" applyAlignment="1">
      <alignment vertical="top" wrapText="1"/>
    </xf>
    <xf numFmtId="0" fontId="9" fillId="0" borderId="0" xfId="0" applyFont="1" applyAlignment="1">
      <alignment vertical="center"/>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24" fillId="30" borderId="3" xfId="0" applyFont="1" applyFill="1" applyBorder="1" applyAlignment="1">
      <alignment horizontal="center" vertical="center"/>
    </xf>
    <xf numFmtId="0" fontId="24" fillId="30" borderId="8" xfId="0" applyFont="1" applyFill="1" applyBorder="1" applyAlignment="1">
      <alignment horizontal="center" vertical="center"/>
    </xf>
    <xf numFmtId="0" fontId="37" fillId="4" borderId="1"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0" borderId="35" xfId="0" applyFont="1" applyBorder="1" applyAlignment="1">
      <alignment horizontal="left" vertical="center"/>
    </xf>
    <xf numFmtId="44" fontId="13" fillId="0" borderId="34" xfId="1" applyFont="1" applyBorder="1" applyAlignment="1">
      <alignment horizontal="left" vertical="center"/>
    </xf>
    <xf numFmtId="44" fontId="13" fillId="0" borderId="35" xfId="1" applyFont="1" applyBorder="1" applyAlignment="1">
      <alignment horizontal="left" vertical="center"/>
    </xf>
    <xf numFmtId="44" fontId="13" fillId="0" borderId="28" xfId="1" applyFont="1" applyBorder="1" applyAlignment="1">
      <alignment horizontal="left" vertical="center"/>
    </xf>
    <xf numFmtId="44" fontId="13" fillId="9" borderId="42" xfId="1" applyFont="1" applyFill="1" applyBorder="1" applyAlignment="1">
      <alignment horizontal="left" vertical="center"/>
    </xf>
    <xf numFmtId="44" fontId="13" fillId="9" borderId="32" xfId="1" applyFont="1" applyFill="1" applyBorder="1" applyAlignment="1">
      <alignment horizontal="left" vertical="center"/>
    </xf>
    <xf numFmtId="44" fontId="13" fillId="9" borderId="11" xfId="1" applyFont="1" applyFill="1" applyBorder="1" applyAlignment="1">
      <alignment horizontal="left" vertical="center"/>
    </xf>
    <xf numFmtId="0" fontId="12" fillId="2" borderId="9"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12" fillId="14" borderId="12" xfId="0" applyFont="1" applyFill="1" applyBorder="1" applyAlignment="1">
      <alignment vertical="center" wrapText="1"/>
    </xf>
    <xf numFmtId="0" fontId="12" fillId="14" borderId="13" xfId="0" applyFont="1" applyFill="1" applyBorder="1" applyAlignment="1">
      <alignment vertical="center" wrapText="1"/>
    </xf>
    <xf numFmtId="0" fontId="12" fillId="14" borderId="26" xfId="0" applyFont="1" applyFill="1" applyBorder="1" applyAlignment="1">
      <alignment vertical="center" wrapText="1"/>
    </xf>
    <xf numFmtId="0" fontId="12" fillId="14" borderId="27" xfId="0" applyFont="1" applyFill="1" applyBorder="1" applyAlignment="1">
      <alignment vertical="center" wrapText="1"/>
    </xf>
    <xf numFmtId="0" fontId="12" fillId="0" borderId="29" xfId="0" applyFont="1" applyFill="1" applyBorder="1" applyAlignment="1">
      <alignment vertical="center" wrapText="1"/>
    </xf>
    <xf numFmtId="0" fontId="12" fillId="0" borderId="30" xfId="0" applyFont="1" applyFill="1" applyBorder="1" applyAlignment="1">
      <alignment vertical="center" wrapText="1"/>
    </xf>
    <xf numFmtId="0" fontId="0" fillId="0" borderId="31" xfId="0" applyFill="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0" fillId="0" borderId="20" xfId="0" applyBorder="1" applyAlignment="1">
      <alignment vertical="center" wrapText="1"/>
    </xf>
    <xf numFmtId="0" fontId="18" fillId="6" borderId="1" xfId="0" applyFont="1" applyFill="1" applyBorder="1" applyAlignment="1">
      <alignment horizontal="left" wrapText="1"/>
    </xf>
    <xf numFmtId="0" fontId="18" fillId="6" borderId="2" xfId="0" applyFont="1" applyFill="1" applyBorder="1" applyAlignment="1">
      <alignment horizontal="left" wrapText="1"/>
    </xf>
    <xf numFmtId="0" fontId="18" fillId="6" borderId="3" xfId="0" applyFont="1" applyFill="1" applyBorder="1" applyAlignment="1">
      <alignment horizontal="left" wrapText="1"/>
    </xf>
    <xf numFmtId="0" fontId="18" fillId="6" borderId="6" xfId="0" applyFont="1" applyFill="1" applyBorder="1" applyAlignment="1">
      <alignment horizontal="left" wrapText="1"/>
    </xf>
    <xf numFmtId="0" fontId="18" fillId="6" borderId="7" xfId="0" applyFont="1" applyFill="1" applyBorder="1" applyAlignment="1">
      <alignment horizontal="left" wrapText="1"/>
    </xf>
    <xf numFmtId="0" fontId="18" fillId="6" borderId="8" xfId="0" applyFont="1" applyFill="1" applyBorder="1" applyAlignment="1">
      <alignment horizontal="left" wrapText="1"/>
    </xf>
    <xf numFmtId="0" fontId="12" fillId="17" borderId="9" xfId="0" applyFont="1" applyFill="1" applyBorder="1" applyAlignment="1">
      <alignment vertical="center" wrapText="1"/>
    </xf>
    <xf numFmtId="0" fontId="12" fillId="17" borderId="10" xfId="0" applyFont="1" applyFill="1" applyBorder="1" applyAlignment="1">
      <alignment vertical="center" wrapText="1"/>
    </xf>
    <xf numFmtId="44" fontId="13" fillId="17" borderId="42" xfId="1" applyFont="1" applyFill="1" applyBorder="1" applyAlignment="1">
      <alignment horizontal="left" vertical="center"/>
    </xf>
    <xf numFmtId="44" fontId="13" fillId="17" borderId="32" xfId="1" applyFont="1" applyFill="1" applyBorder="1" applyAlignment="1">
      <alignment horizontal="left" vertical="center"/>
    </xf>
    <xf numFmtId="44" fontId="13" fillId="17" borderId="11" xfId="1" applyFont="1" applyFill="1" applyBorder="1" applyAlignment="1">
      <alignment horizontal="left" vertical="center"/>
    </xf>
    <xf numFmtId="0" fontId="12" fillId="9" borderId="9" xfId="0" applyFont="1" applyFill="1" applyBorder="1" applyAlignment="1">
      <alignment vertical="center"/>
    </xf>
    <xf numFmtId="0" fontId="12" fillId="9" borderId="10" xfId="0" applyFont="1" applyFill="1" applyBorder="1" applyAlignment="1">
      <alignment vertical="center"/>
    </xf>
    <xf numFmtId="0" fontId="12" fillId="9" borderId="32" xfId="0" applyFont="1" applyFill="1" applyBorder="1" applyAlignment="1">
      <alignment vertical="center"/>
    </xf>
    <xf numFmtId="0" fontId="12" fillId="8" borderId="6" xfId="0" applyFont="1" applyFill="1" applyBorder="1" applyAlignment="1" applyProtection="1">
      <alignment horizontal="center" vertical="top" wrapText="1"/>
      <protection locked="0"/>
    </xf>
    <xf numFmtId="0" fontId="12" fillId="8" borderId="7" xfId="0" applyFont="1" applyFill="1" applyBorder="1" applyAlignment="1" applyProtection="1">
      <alignment horizontal="center" vertical="top" wrapText="1"/>
      <protection locked="0"/>
    </xf>
    <xf numFmtId="0" fontId="12" fillId="8" borderId="8" xfId="0" applyFont="1" applyFill="1" applyBorder="1" applyAlignment="1" applyProtection="1">
      <alignment horizontal="center" vertical="top" wrapText="1"/>
      <protection locked="0"/>
    </xf>
    <xf numFmtId="0" fontId="12" fillId="0" borderId="9" xfId="0" applyFon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12" fillId="6" borderId="9" xfId="0" applyFont="1" applyFill="1" applyBorder="1" applyAlignment="1">
      <alignment vertical="top" wrapText="1"/>
    </xf>
    <xf numFmtId="0" fontId="12" fillId="3" borderId="17" xfId="0" applyFont="1" applyFill="1" applyBorder="1" applyAlignment="1" applyProtection="1">
      <alignment horizontal="center" vertical="center"/>
      <protection locked="0"/>
    </xf>
    <xf numFmtId="0" fontId="12" fillId="3" borderId="18" xfId="0" applyFont="1" applyFill="1" applyBorder="1" applyAlignment="1" applyProtection="1">
      <alignment horizontal="center" vertical="center"/>
      <protection locked="0"/>
    </xf>
    <xf numFmtId="0" fontId="11" fillId="10"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12" fillId="3" borderId="9" xfId="0" applyFont="1" applyFill="1" applyBorder="1" applyAlignment="1" applyProtection="1">
      <alignment vertical="top" wrapText="1"/>
      <protection locked="0"/>
    </xf>
    <xf numFmtId="0" fontId="12" fillId="3" borderId="10" xfId="0" applyFont="1" applyFill="1" applyBorder="1" applyAlignment="1" applyProtection="1">
      <alignment vertical="top" wrapText="1"/>
      <protection locked="0"/>
    </xf>
    <xf numFmtId="0" fontId="12" fillId="3" borderId="11" xfId="0" applyFont="1" applyFill="1" applyBorder="1" applyAlignment="1" applyProtection="1">
      <alignment vertical="top" wrapText="1"/>
      <protection locked="0"/>
    </xf>
    <xf numFmtId="0" fontId="2" fillId="0" borderId="0" xfId="0" applyFont="1" applyAlignment="1">
      <alignment vertical="top" wrapText="1"/>
    </xf>
    <xf numFmtId="44" fontId="13" fillId="14" borderId="25" xfId="0" applyNumberFormat="1" applyFont="1" applyFill="1" applyBorder="1" applyAlignment="1">
      <alignment vertical="top" wrapText="1"/>
    </xf>
    <xf numFmtId="7" fontId="13" fillId="14" borderId="23" xfId="0" applyNumberFormat="1" applyFont="1" applyFill="1" applyBorder="1" applyAlignment="1">
      <alignment vertical="top" wrapText="1"/>
    </xf>
    <xf numFmtId="7" fontId="13" fillId="14" borderId="70" xfId="0" applyNumberFormat="1" applyFont="1" applyFill="1" applyBorder="1" applyAlignment="1">
      <alignment vertical="top" wrapText="1"/>
    </xf>
    <xf numFmtId="0" fontId="12" fillId="5" borderId="4"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5" xfId="0" applyFont="1" applyFill="1" applyBorder="1" applyAlignment="1">
      <alignment horizontal="center" vertical="center"/>
    </xf>
    <xf numFmtId="0" fontId="34" fillId="10" borderId="17" xfId="0" applyFont="1" applyFill="1" applyBorder="1" applyAlignment="1">
      <alignment horizontal="center" vertical="top"/>
    </xf>
    <xf numFmtId="0" fontId="34" fillId="10" borderId="18" xfId="0" applyFont="1" applyFill="1" applyBorder="1" applyAlignment="1">
      <alignment horizontal="center" vertical="top"/>
    </xf>
    <xf numFmtId="0" fontId="34" fillId="10" borderId="20" xfId="0" applyFont="1" applyFill="1" applyBorder="1" applyAlignment="1">
      <alignment horizontal="center" vertical="top"/>
    </xf>
    <xf numFmtId="0" fontId="33" fillId="3" borderId="42" xfId="0" applyFont="1" applyFill="1" applyBorder="1" applyAlignment="1" applyProtection="1">
      <alignment horizontal="center" vertical="center"/>
      <protection locked="0"/>
    </xf>
    <xf numFmtId="0" fontId="33" fillId="3" borderId="10" xfId="0" applyFont="1" applyFill="1" applyBorder="1" applyAlignment="1" applyProtection="1">
      <alignment horizontal="center" vertical="center"/>
      <protection locked="0"/>
    </xf>
    <xf numFmtId="0" fontId="33" fillId="3" borderId="11" xfId="0" applyFont="1" applyFill="1" applyBorder="1" applyAlignment="1" applyProtection="1">
      <alignment horizontal="center" vertical="center"/>
      <protection locked="0"/>
    </xf>
    <xf numFmtId="0" fontId="12" fillId="0" borderId="9" xfId="0" applyFont="1"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12" fillId="0" borderId="10" xfId="0" applyFont="1" applyBorder="1" applyAlignment="1">
      <alignment horizontal="center" vertical="top" wrapText="1"/>
    </xf>
    <xf numFmtId="0" fontId="34" fillId="10" borderId="17" xfId="0" applyFont="1" applyFill="1" applyBorder="1" applyAlignment="1">
      <alignment horizontal="center" vertical="top" wrapText="1"/>
    </xf>
    <xf numFmtId="0" fontId="27" fillId="10" borderId="18" xfId="0" applyFont="1" applyFill="1" applyBorder="1" applyAlignment="1">
      <alignment horizontal="center" vertical="top" wrapText="1"/>
    </xf>
    <xf numFmtId="0" fontId="27" fillId="10" borderId="20" xfId="0" applyFont="1" applyFill="1" applyBorder="1" applyAlignment="1">
      <alignment horizontal="center" vertical="top" wrapText="1"/>
    </xf>
    <xf numFmtId="0" fontId="34" fillId="10" borderId="19" xfId="0" applyFont="1" applyFill="1" applyBorder="1" applyAlignment="1">
      <alignment horizontal="center" vertical="top"/>
    </xf>
    <xf numFmtId="0" fontId="33" fillId="3" borderId="9" xfId="0"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0" fontId="12" fillId="0" borderId="4" xfId="0" applyFont="1" applyBorder="1" applyAlignment="1">
      <alignment horizontal="center" vertical="top" wrapText="1"/>
    </xf>
    <xf numFmtId="0" fontId="12" fillId="0" borderId="0" xfId="0" applyFont="1" applyAlignment="1">
      <alignment horizontal="center" vertical="top" wrapText="1"/>
    </xf>
    <xf numFmtId="0" fontId="12" fillId="0" borderId="5" xfId="0" applyFont="1" applyBorder="1" applyAlignment="1">
      <alignment horizontal="center" vertical="top" wrapText="1"/>
    </xf>
    <xf numFmtId="44" fontId="13" fillId="21" borderId="42" xfId="1" applyFont="1" applyFill="1" applyBorder="1" applyAlignment="1">
      <alignment horizontal="left" vertical="center"/>
    </xf>
    <xf numFmtId="44" fontId="13" fillId="21" borderId="11" xfId="1" applyFont="1" applyFill="1" applyBorder="1" applyAlignment="1">
      <alignment horizontal="left" vertical="center"/>
    </xf>
    <xf numFmtId="0" fontId="12" fillId="8" borderId="9"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32" xfId="0" applyFont="1" applyFill="1" applyBorder="1" applyAlignment="1">
      <alignment horizontal="center" vertical="center"/>
    </xf>
    <xf numFmtId="0" fontId="12" fillId="8" borderId="9"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0" fillId="8" borderId="11" xfId="0" applyFill="1" applyBorder="1" applyAlignment="1">
      <alignment horizontal="center" vertical="center" wrapText="1"/>
    </xf>
    <xf numFmtId="0" fontId="12" fillId="21" borderId="9" xfId="0" applyFont="1" applyFill="1" applyBorder="1" applyAlignment="1">
      <alignment horizontal="left" vertical="center" wrapText="1"/>
    </xf>
    <xf numFmtId="0" fontId="12" fillId="21" borderId="10" xfId="0" applyFont="1" applyFill="1" applyBorder="1" applyAlignment="1">
      <alignment horizontal="left" vertical="center" wrapText="1"/>
    </xf>
    <xf numFmtId="44" fontId="13" fillId="21" borderId="32" xfId="1" applyFont="1" applyFill="1" applyBorder="1" applyAlignment="1">
      <alignment horizontal="left" vertical="center"/>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5" xfId="0" applyFont="1" applyBorder="1" applyAlignment="1">
      <alignment horizontal="left" vertical="center" wrapText="1"/>
    </xf>
    <xf numFmtId="0" fontId="12" fillId="0" borderId="1" xfId="0" applyFont="1" applyBorder="1" applyAlignment="1">
      <alignment horizontal="center" vertical="top" wrapText="1"/>
    </xf>
    <xf numFmtId="0" fontId="12" fillId="0" borderId="2" xfId="0" applyFont="1" applyBorder="1" applyAlignment="1">
      <alignment horizontal="center" vertical="top" wrapText="1"/>
    </xf>
    <xf numFmtId="0" fontId="12" fillId="14" borderId="12" xfId="0" applyFont="1" applyFill="1" applyBorder="1" applyAlignment="1">
      <alignment horizontal="left" vertical="center"/>
    </xf>
    <xf numFmtId="0" fontId="12" fillId="14" borderId="13" xfId="0" applyFont="1" applyFill="1" applyBorder="1" applyAlignment="1">
      <alignment horizontal="left" vertical="center"/>
    </xf>
    <xf numFmtId="0" fontId="12" fillId="14" borderId="33" xfId="0" applyFont="1" applyFill="1" applyBorder="1" applyAlignment="1">
      <alignment horizontal="left" vertical="center"/>
    </xf>
    <xf numFmtId="44" fontId="35" fillId="14" borderId="41" xfId="1" applyFont="1" applyFill="1" applyBorder="1" applyAlignment="1">
      <alignment horizontal="left" vertical="center"/>
    </xf>
    <xf numFmtId="44" fontId="35" fillId="14" borderId="33" xfId="1" applyFont="1" applyFill="1" applyBorder="1" applyAlignment="1">
      <alignment horizontal="left" vertical="center"/>
    </xf>
    <xf numFmtId="44" fontId="13" fillId="14" borderId="41" xfId="1" applyFont="1" applyFill="1" applyBorder="1" applyAlignment="1">
      <alignment horizontal="right" vertical="center"/>
    </xf>
    <xf numFmtId="44" fontId="13" fillId="14" borderId="14" xfId="1" applyFont="1" applyFill="1" applyBorder="1" applyAlignment="1">
      <alignment horizontal="right" vertical="center"/>
    </xf>
    <xf numFmtId="0" fontId="28" fillId="16" borderId="12" xfId="0" applyFont="1" applyFill="1" applyBorder="1" applyAlignment="1">
      <alignment horizontal="center" vertical="center"/>
    </xf>
    <xf numFmtId="0" fontId="28" fillId="16" borderId="13" xfId="0" applyFont="1" applyFill="1" applyBorder="1" applyAlignment="1">
      <alignment horizontal="center" vertical="center"/>
    </xf>
    <xf numFmtId="0" fontId="28" fillId="16" borderId="2" xfId="0" applyFont="1" applyFill="1" applyBorder="1" applyAlignment="1">
      <alignment horizontal="center" vertical="center"/>
    </xf>
    <xf numFmtId="0" fontId="28" fillId="16" borderId="14" xfId="0" applyFont="1" applyFill="1" applyBorder="1" applyAlignment="1">
      <alignment horizontal="center" vertical="center"/>
    </xf>
    <xf numFmtId="44" fontId="13" fillId="14" borderId="34" xfId="0" applyNumberFormat="1" applyFont="1" applyFill="1" applyBorder="1" applyAlignment="1">
      <alignment vertical="top" wrapText="1"/>
    </xf>
    <xf numFmtId="7" fontId="13" fillId="14" borderId="27" xfId="0" applyNumberFormat="1" applyFont="1" applyFill="1" applyBorder="1" applyAlignment="1">
      <alignment vertical="top" wrapText="1"/>
    </xf>
    <xf numFmtId="7" fontId="13" fillId="14" borderId="28" xfId="0" applyNumberFormat="1" applyFont="1" applyFill="1" applyBorder="1" applyAlignment="1">
      <alignment vertical="top" wrapText="1"/>
    </xf>
    <xf numFmtId="44" fontId="13" fillId="0" borderId="26" xfId="0" applyNumberFormat="1" applyFont="1" applyFill="1" applyBorder="1" applyAlignment="1">
      <alignment vertical="top" wrapText="1"/>
    </xf>
    <xf numFmtId="44" fontId="13" fillId="0" borderId="27" xfId="0" applyNumberFormat="1" applyFont="1" applyFill="1" applyBorder="1" applyAlignment="1">
      <alignment vertical="top" wrapText="1"/>
    </xf>
    <xf numFmtId="44" fontId="13" fillId="0" borderId="28" xfId="0" applyNumberFormat="1" applyFont="1" applyFill="1" applyBorder="1" applyAlignment="1">
      <alignment vertical="top" wrapText="1"/>
    </xf>
    <xf numFmtId="0" fontId="0" fillId="0" borderId="27" xfId="0" applyFill="1" applyBorder="1" applyAlignment="1">
      <alignment vertical="top" wrapText="1"/>
    </xf>
    <xf numFmtId="0" fontId="0" fillId="0" borderId="28" xfId="0" applyFill="1" applyBorder="1" applyAlignment="1">
      <alignment vertical="top" wrapText="1"/>
    </xf>
    <xf numFmtId="44" fontId="13" fillId="0" borderId="18" xfId="0" applyNumberFormat="1" applyFont="1" applyBorder="1" applyAlignment="1">
      <alignment vertical="top" wrapText="1"/>
    </xf>
    <xf numFmtId="0" fontId="0" fillId="0" borderId="18" xfId="0" applyBorder="1" applyAlignment="1">
      <alignment vertical="top" wrapText="1"/>
    </xf>
    <xf numFmtId="0" fontId="0" fillId="0" borderId="20" xfId="0" applyBorder="1" applyAlignment="1">
      <alignment vertical="top" wrapText="1"/>
    </xf>
    <xf numFmtId="0" fontId="51" fillId="25" borderId="1" xfId="0" applyFont="1" applyFill="1" applyBorder="1" applyAlignment="1">
      <alignment horizontal="center" vertical="center"/>
    </xf>
    <xf numFmtId="0" fontId="51" fillId="25" borderId="2" xfId="0" applyFont="1" applyFill="1" applyBorder="1" applyAlignment="1">
      <alignment horizontal="center" vertical="center"/>
    </xf>
    <xf numFmtId="0" fontId="51" fillId="25" borderId="3" xfId="0" applyFont="1" applyFill="1" applyBorder="1" applyAlignment="1">
      <alignment horizontal="center" vertical="center"/>
    </xf>
    <xf numFmtId="0" fontId="51" fillId="25" borderId="6" xfId="0" applyFont="1" applyFill="1" applyBorder="1" applyAlignment="1">
      <alignment horizontal="center" vertical="center"/>
    </xf>
    <xf numFmtId="0" fontId="51" fillId="25" borderId="7" xfId="0" applyFont="1" applyFill="1" applyBorder="1" applyAlignment="1">
      <alignment horizontal="center" vertical="center"/>
    </xf>
    <xf numFmtId="0" fontId="51" fillId="25" borderId="8" xfId="0" applyFont="1" applyFill="1" applyBorder="1" applyAlignment="1">
      <alignment horizontal="center" vertical="center"/>
    </xf>
    <xf numFmtId="0" fontId="4" fillId="0" borderId="4" xfId="0" applyFont="1" applyBorder="1" applyAlignment="1">
      <alignment horizontal="left"/>
    </xf>
    <xf numFmtId="0" fontId="4" fillId="0" borderId="0" xfId="0" applyFont="1" applyAlignment="1">
      <alignment horizontal="left"/>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12" fillId="0" borderId="4"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47" fillId="0" borderId="6" xfId="0" applyFont="1" applyBorder="1" applyAlignment="1">
      <alignment horizontal="left"/>
    </xf>
    <xf numFmtId="0" fontId="47" fillId="0" borderId="7" xfId="0" applyFont="1" applyBorder="1" applyAlignment="1">
      <alignment horizontal="left"/>
    </xf>
    <xf numFmtId="0" fontId="13" fillId="0" borderId="4" xfId="0" applyFont="1" applyBorder="1" applyAlignment="1">
      <alignment horizontal="left" vertical="top" wrapText="1"/>
    </xf>
    <xf numFmtId="0" fontId="0" fillId="0" borderId="4" xfId="0" applyBorder="1" applyAlignment="1">
      <alignment horizontal="left" vertical="top" wrapText="1"/>
    </xf>
    <xf numFmtId="0" fontId="12" fillId="0" borderId="10" xfId="0" applyFont="1" applyBorder="1" applyAlignment="1">
      <alignment horizontal="center"/>
    </xf>
    <xf numFmtId="0" fontId="14" fillId="23" borderId="9" xfId="0" applyFont="1" applyFill="1" applyBorder="1" applyAlignment="1">
      <alignment horizontal="left" wrapText="1"/>
    </xf>
    <xf numFmtId="0" fontId="14" fillId="23" borderId="10" xfId="0" applyFont="1" applyFill="1" applyBorder="1" applyAlignment="1">
      <alignment horizontal="left" wrapText="1"/>
    </xf>
    <xf numFmtId="0" fontId="14" fillId="23" borderId="11" xfId="0" applyFont="1" applyFill="1" applyBorder="1" applyAlignment="1">
      <alignment horizontal="left" wrapText="1"/>
    </xf>
    <xf numFmtId="0" fontId="12" fillId="17" borderId="9" xfId="0" applyFont="1" applyFill="1" applyBorder="1" applyAlignment="1">
      <alignment horizontal="right"/>
    </xf>
    <xf numFmtId="0" fontId="12" fillId="17" borderId="32" xfId="0" applyFont="1" applyFill="1" applyBorder="1" applyAlignment="1">
      <alignment horizontal="right"/>
    </xf>
    <xf numFmtId="0" fontId="12" fillId="0" borderId="9" xfId="0" applyFont="1" applyBorder="1" applyAlignment="1">
      <alignment horizontal="right"/>
    </xf>
    <xf numFmtId="0" fontId="12" fillId="0" borderId="10" xfId="0" applyFont="1" applyBorder="1" applyAlignment="1">
      <alignment horizontal="right"/>
    </xf>
    <xf numFmtId="0" fontId="12" fillId="0" borderId="32" xfId="0" applyFont="1" applyBorder="1" applyAlignment="1">
      <alignment horizontal="right"/>
    </xf>
    <xf numFmtId="0" fontId="49" fillId="0" borderId="0" xfId="0" applyFont="1" applyAlignment="1">
      <alignment horizontal="center" vertical="top"/>
    </xf>
    <xf numFmtId="0" fontId="1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48" fillId="17" borderId="9" xfId="0" applyFont="1" applyFill="1" applyBorder="1" applyAlignment="1">
      <alignment horizontal="right"/>
    </xf>
    <xf numFmtId="0" fontId="48" fillId="17" borderId="32" xfId="0" applyFont="1" applyFill="1" applyBorder="1" applyAlignment="1">
      <alignment horizontal="right"/>
    </xf>
    <xf numFmtId="0" fontId="12" fillId="0" borderId="4" xfId="0" applyFont="1" applyBorder="1" applyAlignment="1">
      <alignment horizontal="right"/>
    </xf>
    <xf numFmtId="0" fontId="12" fillId="0" borderId="0" xfId="0" applyFont="1" applyAlignment="1">
      <alignment horizontal="right"/>
    </xf>
    <xf numFmtId="0" fontId="12" fillId="0" borderId="54" xfId="0" applyFont="1" applyBorder="1" applyAlignment="1">
      <alignment horizontal="right"/>
    </xf>
    <xf numFmtId="0" fontId="12" fillId="0" borderId="9" xfId="0" applyFont="1" applyBorder="1" applyAlignment="1">
      <alignment horizontal="center"/>
    </xf>
    <xf numFmtId="0" fontId="12" fillId="0" borderId="11" xfId="0" applyFont="1" applyBorder="1" applyAlignment="1">
      <alignment horizontal="center"/>
    </xf>
    <xf numFmtId="0" fontId="12" fillId="0" borderId="32" xfId="0" applyFont="1" applyBorder="1" applyAlignment="1">
      <alignment horizontal="center"/>
    </xf>
    <xf numFmtId="0" fontId="40" fillId="0" borderId="0" xfId="0" applyFont="1" applyAlignment="1">
      <alignment horizontal="center" vertical="center"/>
    </xf>
    <xf numFmtId="0" fontId="41" fillId="0" borderId="0" xfId="0" applyFont="1" applyAlignment="1">
      <alignment horizontal="center" vertical="center" wrapText="1"/>
    </xf>
    <xf numFmtId="0" fontId="16" fillId="0" borderId="9" xfId="0" applyFont="1" applyBorder="1" applyAlignment="1">
      <alignment horizontal="left" vertical="top" wrapText="1"/>
    </xf>
    <xf numFmtId="0" fontId="16" fillId="0" borderId="10" xfId="0" applyFont="1" applyBorder="1" applyAlignment="1">
      <alignment horizontal="left" vertical="top"/>
    </xf>
    <xf numFmtId="0" fontId="16" fillId="0" borderId="11" xfId="0" applyFont="1" applyBorder="1" applyAlignment="1">
      <alignment horizontal="left" vertical="top"/>
    </xf>
    <xf numFmtId="0" fontId="17" fillId="0" borderId="4" xfId="0" applyFont="1" applyBorder="1" applyAlignment="1">
      <alignment horizontal="left" vertical="top" wrapText="1"/>
    </xf>
    <xf numFmtId="0" fontId="17" fillId="0" borderId="0" xfId="0" applyFont="1" applyAlignment="1">
      <alignment horizontal="left" vertical="top" wrapText="1"/>
    </xf>
    <xf numFmtId="0" fontId="17" fillId="0" borderId="5" xfId="0" applyFont="1" applyBorder="1" applyAlignment="1">
      <alignment horizontal="left" vertical="top" wrapText="1"/>
    </xf>
    <xf numFmtId="0" fontId="12"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3" fillId="3" borderId="44" xfId="0" applyFont="1" applyFill="1" applyBorder="1" applyAlignment="1" applyProtection="1">
      <alignment horizontal="left" wrapText="1"/>
      <protection locked="0"/>
    </xf>
    <xf numFmtId="0" fontId="13" fillId="3" borderId="62" xfId="0" applyFont="1" applyFill="1" applyBorder="1" applyAlignment="1" applyProtection="1">
      <alignment horizontal="left" wrapText="1"/>
      <protection locked="0"/>
    </xf>
    <xf numFmtId="0" fontId="13" fillId="0" borderId="44" xfId="0" applyFont="1" applyBorder="1" applyAlignment="1" applyProtection="1">
      <alignment horizontal="left" wrapText="1"/>
      <protection locked="0"/>
    </xf>
    <xf numFmtId="0" fontId="13" fillId="0" borderId="62" xfId="0" applyFont="1" applyBorder="1" applyAlignment="1" applyProtection="1">
      <alignment horizontal="left" wrapText="1"/>
      <protection locked="0"/>
    </xf>
    <xf numFmtId="0" fontId="47" fillId="0" borderId="1" xfId="0" applyFont="1" applyBorder="1" applyAlignment="1">
      <alignment horizontal="left"/>
    </xf>
    <xf numFmtId="0" fontId="47" fillId="0" borderId="2" xfId="0" applyFont="1" applyBorder="1" applyAlignment="1">
      <alignment horizontal="left"/>
    </xf>
    <xf numFmtId="49" fontId="25" fillId="0" borderId="1" xfId="0" applyNumberFormat="1" applyFont="1" applyBorder="1" applyAlignment="1">
      <alignment horizontal="right" indent="1"/>
    </xf>
    <xf numFmtId="49" fontId="25" fillId="0" borderId="2" xfId="0" applyNumberFormat="1" applyFont="1" applyBorder="1" applyAlignment="1">
      <alignment horizontal="right" indent="1"/>
    </xf>
    <xf numFmtId="49" fontId="25" fillId="0" borderId="3" xfId="0" applyNumberFormat="1" applyFont="1" applyBorder="1" applyAlignment="1">
      <alignment horizontal="right" indent="1"/>
    </xf>
    <xf numFmtId="0" fontId="13" fillId="0" borderId="46" xfId="0" applyFont="1" applyBorder="1" applyAlignment="1" applyProtection="1">
      <alignment horizontal="left" wrapText="1"/>
      <protection locked="0"/>
    </xf>
    <xf numFmtId="0" fontId="13" fillId="0" borderId="60" xfId="0" applyFont="1" applyBorder="1" applyAlignment="1" applyProtection="1">
      <alignment horizontal="left" wrapText="1"/>
      <protection locked="0"/>
    </xf>
    <xf numFmtId="0" fontId="30" fillId="0" borderId="4" xfId="0" applyFont="1" applyBorder="1" applyAlignment="1">
      <alignment horizontal="left" vertical="top" wrapText="1"/>
    </xf>
    <xf numFmtId="0" fontId="30" fillId="0" borderId="0" xfId="0" applyFont="1" applyAlignment="1">
      <alignment horizontal="left" vertical="top" wrapText="1"/>
    </xf>
    <xf numFmtId="0" fontId="30" fillId="0" borderId="5" xfId="0" applyFont="1" applyBorder="1" applyAlignment="1">
      <alignment horizontal="left" vertical="top" wrapText="1"/>
    </xf>
    <xf numFmtId="0" fontId="13" fillId="0" borderId="46" xfId="0"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3" fillId="3" borderId="44" xfId="0" applyFont="1" applyFill="1" applyBorder="1" applyAlignment="1" applyProtection="1">
      <alignment horizontal="center"/>
      <protection locked="0"/>
    </xf>
    <xf numFmtId="0" fontId="2" fillId="0" borderId="10" xfId="0" applyFont="1" applyBorder="1" applyAlignment="1">
      <alignment horizontal="center" vertical="top" wrapText="1"/>
    </xf>
    <xf numFmtId="0" fontId="14" fillId="23" borderId="9" xfId="0" applyFont="1" applyFill="1" applyBorder="1" applyAlignment="1">
      <alignment horizontal="left" vertical="center"/>
    </xf>
    <xf numFmtId="0" fontId="14" fillId="23" borderId="10" xfId="0" applyFont="1" applyFill="1" applyBorder="1" applyAlignment="1">
      <alignment horizontal="left" vertical="center"/>
    </xf>
    <xf numFmtId="0" fontId="14" fillId="23" borderId="11" xfId="0" applyFont="1" applyFill="1" applyBorder="1" applyAlignment="1">
      <alignment horizontal="left" vertical="center"/>
    </xf>
    <xf numFmtId="0" fontId="12" fillId="4" borderId="9" xfId="0" applyFont="1" applyFill="1" applyBorder="1" applyAlignment="1">
      <alignment horizontal="center" vertical="top" wrapText="1"/>
    </xf>
    <xf numFmtId="0" fontId="12" fillId="4" borderId="64" xfId="0" applyFont="1" applyFill="1" applyBorder="1" applyAlignment="1">
      <alignment horizontal="center" vertical="center" wrapText="1"/>
    </xf>
    <xf numFmtId="0" fontId="0" fillId="0" borderId="53" xfId="0" applyBorder="1" applyAlignment="1">
      <alignment horizontal="center" vertical="center" wrapText="1"/>
    </xf>
    <xf numFmtId="0" fontId="12"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12" fillId="4" borderId="9" xfId="0" applyFont="1" applyFill="1" applyBorder="1" applyAlignment="1">
      <alignment horizontal="center" wrapText="1"/>
    </xf>
    <xf numFmtId="0" fontId="12" fillId="4" borderId="11" xfId="0" applyFont="1" applyFill="1" applyBorder="1" applyAlignment="1">
      <alignment horizontal="center" wrapText="1"/>
    </xf>
    <xf numFmtId="49" fontId="13" fillId="3" borderId="22" xfId="0" applyNumberFormat="1" applyFont="1" applyFill="1" applyBorder="1" applyAlignment="1" applyProtection="1">
      <alignment horizontal="left" wrapText="1"/>
      <protection locked="0"/>
    </xf>
    <xf numFmtId="49" fontId="13" fillId="3" borderId="24" xfId="0" applyNumberFormat="1" applyFont="1" applyFill="1" applyBorder="1" applyAlignment="1" applyProtection="1">
      <alignment horizontal="left" wrapText="1"/>
      <protection locked="0"/>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20" fillId="0" borderId="6"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49" fontId="13" fillId="0" borderId="26" xfId="0" applyNumberFormat="1" applyFont="1" applyBorder="1" applyAlignment="1" applyProtection="1">
      <alignment horizontal="left" wrapText="1"/>
      <protection locked="0"/>
    </xf>
    <xf numFmtId="49" fontId="13" fillId="0" borderId="35" xfId="0" applyNumberFormat="1" applyFont="1" applyBorder="1" applyAlignment="1" applyProtection="1">
      <alignment horizontal="left" wrapText="1"/>
      <protection locked="0"/>
    </xf>
    <xf numFmtId="49" fontId="13" fillId="0" borderId="17" xfId="0" applyNumberFormat="1" applyFont="1" applyBorder="1" applyAlignment="1" applyProtection="1">
      <alignment horizontal="left" wrapText="1"/>
      <protection locked="0"/>
    </xf>
    <xf numFmtId="49" fontId="13" fillId="0" borderId="19" xfId="0" applyNumberFormat="1" applyFont="1" applyBorder="1" applyAlignment="1" applyProtection="1">
      <alignment horizontal="left" wrapText="1"/>
      <protection locked="0"/>
    </xf>
    <xf numFmtId="0" fontId="12" fillId="0" borderId="0" xfId="0" applyFont="1" applyAlignment="1">
      <alignment horizontal="left" vertical="top" wrapText="1"/>
    </xf>
    <xf numFmtId="0" fontId="14" fillId="23" borderId="9" xfId="0" applyFont="1" applyFill="1" applyBorder="1" applyAlignment="1">
      <alignment horizontal="left"/>
    </xf>
    <xf numFmtId="0" fontId="14" fillId="23" borderId="10" xfId="0" applyFont="1" applyFill="1" applyBorder="1" applyAlignment="1">
      <alignment horizontal="left"/>
    </xf>
    <xf numFmtId="0" fontId="14" fillId="23" borderId="11" xfId="0" applyFont="1" applyFill="1" applyBorder="1" applyAlignment="1">
      <alignment horizontal="left"/>
    </xf>
    <xf numFmtId="0" fontId="17" fillId="0" borderId="4" xfId="0" applyFont="1" applyBorder="1" applyAlignment="1">
      <alignment horizontal="left" wrapText="1"/>
    </xf>
    <xf numFmtId="0" fontId="17" fillId="0" borderId="0" xfId="0" applyFont="1" applyAlignment="1">
      <alignment horizontal="left" wrapText="1"/>
    </xf>
    <xf numFmtId="0" fontId="17" fillId="0" borderId="5" xfId="0" applyFont="1" applyBorder="1" applyAlignment="1">
      <alignment horizontal="left" wrapText="1"/>
    </xf>
    <xf numFmtId="0" fontId="42" fillId="0" borderId="6" xfId="0" applyFont="1" applyBorder="1" applyAlignment="1">
      <alignment horizontal="center" wrapText="1"/>
    </xf>
    <xf numFmtId="0" fontId="42" fillId="0" borderId="7" xfId="0" applyFont="1" applyBorder="1" applyAlignment="1">
      <alignment horizontal="center" wrapText="1"/>
    </xf>
    <xf numFmtId="0" fontId="42" fillId="0" borderId="8" xfId="0" applyFont="1" applyBorder="1" applyAlignment="1">
      <alignment horizontal="center" wrapText="1"/>
    </xf>
    <xf numFmtId="0" fontId="13" fillId="0" borderId="4" xfId="0" applyFont="1" applyBorder="1" applyAlignment="1" applyProtection="1">
      <alignment horizontal="left" wrapText="1"/>
    </xf>
    <xf numFmtId="0" fontId="13" fillId="0" borderId="0" xfId="0" applyFont="1" applyBorder="1" applyAlignment="1" applyProtection="1">
      <alignment horizontal="left" wrapText="1"/>
    </xf>
    <xf numFmtId="0" fontId="13" fillId="0" borderId="5" xfId="0" applyFont="1" applyBorder="1" applyAlignment="1" applyProtection="1">
      <alignment horizontal="left" wrapText="1"/>
    </xf>
    <xf numFmtId="0" fontId="13" fillId="0" borderId="4" xfId="0" applyFont="1" applyBorder="1" applyAlignment="1" applyProtection="1">
      <alignment vertical="top" wrapText="1"/>
    </xf>
    <xf numFmtId="0" fontId="0" fillId="0" borderId="0" xfId="0" applyBorder="1" applyAlignment="1" applyProtection="1">
      <alignment vertical="top" wrapText="1"/>
    </xf>
    <xf numFmtId="0" fontId="0" fillId="0" borderId="5" xfId="0" applyBorder="1" applyAlignment="1" applyProtection="1">
      <alignment vertical="top" wrapText="1"/>
    </xf>
    <xf numFmtId="0" fontId="12" fillId="26" borderId="9" xfId="0" applyFont="1" applyFill="1" applyBorder="1" applyAlignment="1" applyProtection="1">
      <alignment vertical="center" wrapText="1"/>
    </xf>
    <xf numFmtId="0" fontId="0" fillId="26" borderId="10" xfId="0" applyFill="1" applyBorder="1" applyAlignment="1" applyProtection="1">
      <alignment vertical="center" wrapText="1"/>
    </xf>
    <xf numFmtId="0" fontId="0" fillId="26" borderId="11" xfId="0" applyFill="1" applyBorder="1" applyAlignment="1" applyProtection="1">
      <alignment vertical="center" wrapText="1"/>
    </xf>
    <xf numFmtId="49" fontId="12" fillId="0" borderId="7" xfId="0" applyNumberFormat="1" applyFont="1" applyBorder="1" applyAlignment="1" applyProtection="1">
      <alignment horizontal="center" wrapText="1"/>
    </xf>
    <xf numFmtId="49" fontId="0" fillId="0" borderId="7" xfId="0" applyNumberFormat="1" applyBorder="1" applyAlignment="1" applyProtection="1">
      <alignment horizontal="center" wrapText="1"/>
    </xf>
    <xf numFmtId="0" fontId="12" fillId="0" borderId="7" xfId="0" applyFont="1" applyBorder="1" applyAlignment="1" applyProtection="1">
      <alignment horizontal="center"/>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49" fontId="13" fillId="0" borderId="27" xfId="0" applyNumberFormat="1" applyFont="1" applyBorder="1" applyAlignment="1" applyProtection="1">
      <alignment horizontal="left" wrapText="1"/>
      <protection locked="0"/>
    </xf>
    <xf numFmtId="49" fontId="13" fillId="0" borderId="18" xfId="0" applyNumberFormat="1" applyFont="1" applyBorder="1" applyAlignment="1" applyProtection="1">
      <alignment horizontal="left" wrapText="1"/>
      <protection locked="0"/>
    </xf>
    <xf numFmtId="49" fontId="13" fillId="0" borderId="4" xfId="0" applyNumberFormat="1" applyFont="1" applyBorder="1" applyAlignment="1" applyProtection="1">
      <alignment horizontal="center" wrapText="1"/>
      <protection locked="0"/>
    </xf>
    <xf numFmtId="49" fontId="13" fillId="0" borderId="0" xfId="0" applyNumberFormat="1" applyFont="1" applyAlignment="1" applyProtection="1">
      <alignment horizontal="center" wrapText="1"/>
      <protection locked="0"/>
    </xf>
    <xf numFmtId="49" fontId="13" fillId="0" borderId="6" xfId="0" applyNumberFormat="1" applyFont="1" applyBorder="1" applyAlignment="1" applyProtection="1">
      <alignment horizontal="center" wrapText="1"/>
      <protection locked="0"/>
    </xf>
    <xf numFmtId="49" fontId="13" fillId="0" borderId="7" xfId="0" applyNumberFormat="1" applyFont="1" applyBorder="1" applyAlignment="1" applyProtection="1">
      <alignment horizontal="center" wrapText="1"/>
      <protection locked="0"/>
    </xf>
    <xf numFmtId="49" fontId="13" fillId="0" borderId="8" xfId="0" applyNumberFormat="1" applyFont="1" applyBorder="1" applyAlignment="1" applyProtection="1">
      <alignment horizontal="center" wrapText="1"/>
      <protection locked="0"/>
    </xf>
    <xf numFmtId="0" fontId="12" fillId="0" borderId="10" xfId="0" applyFont="1" applyBorder="1" applyAlignment="1" applyProtection="1">
      <alignment horizontal="center"/>
      <protection locked="0"/>
    </xf>
    <xf numFmtId="0" fontId="12" fillId="4" borderId="10" xfId="0" applyFont="1" applyFill="1" applyBorder="1" applyAlignment="1">
      <alignment horizontal="center" vertical="center" wrapText="1"/>
    </xf>
    <xf numFmtId="0" fontId="12" fillId="4" borderId="32" xfId="0" applyFont="1" applyFill="1" applyBorder="1" applyAlignment="1">
      <alignment horizontal="center" vertical="center" wrapText="1"/>
    </xf>
    <xf numFmtId="49" fontId="13" fillId="3" borderId="23" xfId="0" applyNumberFormat="1" applyFont="1" applyFill="1" applyBorder="1" applyAlignment="1" applyProtection="1">
      <alignment horizontal="left" wrapText="1"/>
      <protection locked="0"/>
    </xf>
    <xf numFmtId="0" fontId="26" fillId="0" borderId="4" xfId="0" applyFont="1" applyBorder="1" applyAlignment="1">
      <alignment horizontal="left" wrapText="1"/>
    </xf>
    <xf numFmtId="0" fontId="57" fillId="0" borderId="0" xfId="0" applyFont="1" applyAlignment="1">
      <alignment horizontal="left"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17" fillId="0" borderId="1" xfId="0" applyFont="1" applyBorder="1" applyAlignment="1">
      <alignment horizontal="center" vertical="top"/>
    </xf>
    <xf numFmtId="0" fontId="17" fillId="0" borderId="2" xfId="0" applyFont="1" applyBorder="1" applyAlignment="1">
      <alignment horizontal="center" vertical="top"/>
    </xf>
    <xf numFmtId="0" fontId="17" fillId="0" borderId="3" xfId="0" applyFont="1" applyBorder="1" applyAlignment="1">
      <alignment horizontal="center" vertical="top"/>
    </xf>
    <xf numFmtId="0" fontId="12" fillId="0" borderId="4" xfId="0" applyFont="1" applyBorder="1"/>
    <xf numFmtId="0" fontId="12" fillId="0" borderId="0" xfId="0" applyFont="1"/>
    <xf numFmtId="0" fontId="12" fillId="0" borderId="5" xfId="0" applyFont="1" applyBorder="1"/>
    <xf numFmtId="0" fontId="17" fillId="0" borderId="4" xfId="0" applyFont="1" applyBorder="1" applyAlignment="1">
      <alignment horizontal="left" vertical="center" wrapText="1"/>
    </xf>
    <xf numFmtId="0" fontId="17" fillId="0" borderId="0" xfId="0" applyFont="1" applyAlignment="1">
      <alignment horizontal="left" vertical="center" wrapText="1"/>
    </xf>
    <xf numFmtId="0" fontId="17" fillId="0" borderId="5" xfId="0" applyFont="1" applyBorder="1" applyAlignment="1">
      <alignment horizontal="left" vertical="center" wrapText="1"/>
    </xf>
    <xf numFmtId="0" fontId="17" fillId="28" borderId="1" xfId="0" applyFont="1" applyFill="1" applyBorder="1" applyAlignment="1">
      <alignment horizontal="left" vertical="top" wrapText="1"/>
    </xf>
    <xf numFmtId="0" fontId="17" fillId="28" borderId="2" xfId="0" applyFont="1" applyFill="1" applyBorder="1" applyAlignment="1">
      <alignment horizontal="left" vertical="top" wrapText="1"/>
    </xf>
    <xf numFmtId="0" fontId="17" fillId="28" borderId="3" xfId="0" applyFont="1" applyFill="1" applyBorder="1" applyAlignment="1">
      <alignment horizontal="left" vertical="top" wrapText="1"/>
    </xf>
    <xf numFmtId="0" fontId="17" fillId="28" borderId="4" xfId="0" applyFont="1" applyFill="1" applyBorder="1" applyAlignment="1">
      <alignment horizontal="left" vertical="top" wrapText="1"/>
    </xf>
    <xf numFmtId="0" fontId="17" fillId="28" borderId="0" xfId="0" applyFont="1" applyFill="1" applyBorder="1" applyAlignment="1">
      <alignment horizontal="left" vertical="top" wrapText="1"/>
    </xf>
    <xf numFmtId="0" fontId="17" fillId="28" borderId="5" xfId="0" applyFont="1" applyFill="1" applyBorder="1" applyAlignment="1">
      <alignment horizontal="left" vertical="top" wrapText="1"/>
    </xf>
    <xf numFmtId="0" fontId="17" fillId="28" borderId="6" xfId="0" applyFont="1" applyFill="1" applyBorder="1" applyAlignment="1">
      <alignment horizontal="left" vertical="top" wrapText="1"/>
    </xf>
    <xf numFmtId="0" fontId="17" fillId="28" borderId="7" xfId="0" applyFont="1" applyFill="1" applyBorder="1" applyAlignment="1">
      <alignment horizontal="left" vertical="top" wrapText="1"/>
    </xf>
    <xf numFmtId="0" fontId="17" fillId="28" borderId="8" xfId="0" applyFont="1" applyFill="1" applyBorder="1" applyAlignment="1">
      <alignment horizontal="left" vertical="top" wrapText="1"/>
    </xf>
    <xf numFmtId="49" fontId="13" fillId="3" borderId="26" xfId="0" applyNumberFormat="1" applyFont="1" applyFill="1" applyBorder="1" applyAlignment="1" applyProtection="1">
      <alignment horizontal="left" wrapText="1"/>
      <protection locked="0"/>
    </xf>
    <xf numFmtId="49" fontId="13" fillId="3" borderId="27" xfId="0" applyNumberFormat="1" applyFont="1" applyFill="1" applyBorder="1" applyAlignment="1" applyProtection="1">
      <alignment horizontal="left" wrapText="1"/>
      <protection locked="0"/>
    </xf>
    <xf numFmtId="49" fontId="13" fillId="3" borderId="35" xfId="0" applyNumberFormat="1" applyFont="1" applyFill="1" applyBorder="1" applyAlignment="1" applyProtection="1">
      <alignment horizontal="left" wrapText="1"/>
      <protection locked="0"/>
    </xf>
    <xf numFmtId="0" fontId="17" fillId="27" borderId="1" xfId="0" applyFont="1" applyFill="1" applyBorder="1" applyAlignment="1">
      <alignment horizontal="left" vertical="top" wrapText="1"/>
    </xf>
    <xf numFmtId="0" fontId="17" fillId="27" borderId="2" xfId="0" applyFont="1" applyFill="1" applyBorder="1" applyAlignment="1">
      <alignment horizontal="left" vertical="top" wrapText="1"/>
    </xf>
    <xf numFmtId="0" fontId="17" fillId="27" borderId="3" xfId="0" applyFont="1" applyFill="1" applyBorder="1" applyAlignment="1">
      <alignment horizontal="left" vertical="top" wrapText="1"/>
    </xf>
    <xf numFmtId="0" fontId="17" fillId="27" borderId="4" xfId="0" applyFont="1" applyFill="1" applyBorder="1" applyAlignment="1">
      <alignment horizontal="left" vertical="top" wrapText="1"/>
    </xf>
    <xf numFmtId="0" fontId="17" fillId="27" borderId="0" xfId="0" applyFont="1" applyFill="1" applyAlignment="1">
      <alignment horizontal="left" vertical="top" wrapText="1"/>
    </xf>
    <xf numFmtId="0" fontId="17" fillId="27" borderId="5" xfId="0" applyFont="1" applyFill="1" applyBorder="1" applyAlignment="1">
      <alignment horizontal="left" vertical="top" wrapText="1"/>
    </xf>
    <xf numFmtId="0" fontId="17" fillId="27" borderId="6" xfId="0" applyFont="1" applyFill="1" applyBorder="1" applyAlignment="1">
      <alignment horizontal="left" vertical="top" wrapText="1"/>
    </xf>
    <xf numFmtId="0" fontId="17" fillId="27" borderId="7" xfId="0" applyFont="1" applyFill="1" applyBorder="1" applyAlignment="1">
      <alignment horizontal="left" vertical="top" wrapText="1"/>
    </xf>
    <xf numFmtId="0" fontId="17" fillId="27" borderId="8" xfId="0" applyFont="1" applyFill="1" applyBorder="1" applyAlignment="1">
      <alignment horizontal="left" vertical="top" wrapText="1"/>
    </xf>
    <xf numFmtId="0" fontId="12" fillId="0" borderId="5" xfId="0" applyFont="1" applyBorder="1" applyAlignment="1">
      <alignment horizontal="left" vertical="top" wrapText="1"/>
    </xf>
    <xf numFmtId="0" fontId="47" fillId="0" borderId="9" xfId="0" applyFont="1" applyBorder="1" applyAlignment="1">
      <alignment horizontal="left"/>
    </xf>
    <xf numFmtId="0" fontId="47" fillId="0" borderId="10" xfId="0" applyFont="1" applyBorder="1" applyAlignment="1">
      <alignment horizontal="left"/>
    </xf>
    <xf numFmtId="0" fontId="20" fillId="0" borderId="1" xfId="0" applyFont="1" applyBorder="1" applyAlignment="1">
      <alignment horizontal="left"/>
    </xf>
    <xf numFmtId="0" fontId="20" fillId="0" borderId="2" xfId="0" applyFont="1" applyBorder="1" applyAlignment="1">
      <alignment horizontal="left"/>
    </xf>
    <xf numFmtId="0" fontId="20" fillId="0" borderId="3" xfId="0" applyFont="1" applyBorder="1" applyAlignment="1">
      <alignment horizontal="left"/>
    </xf>
    <xf numFmtId="0" fontId="12" fillId="0" borderId="4" xfId="0" applyFont="1" applyBorder="1" applyAlignment="1">
      <alignment horizontal="left"/>
    </xf>
    <xf numFmtId="0" fontId="12" fillId="0" borderId="0" xfId="0" applyFont="1" applyBorder="1" applyAlignment="1">
      <alignment horizontal="left"/>
    </xf>
    <xf numFmtId="0" fontId="12" fillId="0" borderId="5" xfId="0" applyFont="1" applyBorder="1" applyAlignment="1">
      <alignment horizontal="left"/>
    </xf>
    <xf numFmtId="0" fontId="13" fillId="0" borderId="6" xfId="0" applyFont="1" applyBorder="1" applyAlignment="1" applyProtection="1">
      <alignment horizontal="left" wrapText="1"/>
      <protection locked="0"/>
    </xf>
    <xf numFmtId="0" fontId="13" fillId="0" borderId="7" xfId="0" applyFont="1" applyBorder="1" applyAlignment="1" applyProtection="1">
      <alignment horizontal="left" wrapText="1"/>
      <protection locked="0"/>
    </xf>
    <xf numFmtId="0" fontId="25" fillId="0" borderId="0" xfId="0" applyFont="1" applyAlignment="1">
      <alignment horizontal="center"/>
    </xf>
    <xf numFmtId="0" fontId="13" fillId="0" borderId="47" xfId="0" applyFont="1" applyBorder="1" applyAlignment="1" applyProtection="1">
      <alignment horizontal="left" wrapText="1"/>
      <protection locked="0"/>
    </xf>
    <xf numFmtId="0" fontId="25" fillId="4" borderId="9" xfId="0" applyFont="1" applyFill="1" applyBorder="1" applyAlignment="1">
      <alignment horizontal="left"/>
    </xf>
    <xf numFmtId="0" fontId="25" fillId="4" borderId="32" xfId="0" applyFont="1" applyFill="1" applyBorder="1" applyAlignment="1">
      <alignment horizontal="left"/>
    </xf>
    <xf numFmtId="0" fontId="13" fillId="3" borderId="57" xfId="0" applyFont="1" applyFill="1" applyBorder="1" applyAlignment="1" applyProtection="1">
      <alignment horizontal="left" wrapText="1"/>
      <protection locked="0"/>
    </xf>
    <xf numFmtId="0" fontId="13" fillId="3" borderId="58" xfId="0" applyFont="1" applyFill="1" applyBorder="1" applyAlignment="1" applyProtection="1">
      <alignment horizontal="left" wrapText="1"/>
      <protection locked="0"/>
    </xf>
    <xf numFmtId="0" fontId="12" fillId="0" borderId="0" xfId="0" applyFont="1" applyAlignment="1">
      <alignment horizontal="center" vertical="top"/>
    </xf>
    <xf numFmtId="0" fontId="12" fillId="0" borderId="0" xfId="0" applyFont="1" applyAlignment="1">
      <alignment vertical="top" wrapText="1"/>
    </xf>
    <xf numFmtId="0" fontId="20" fillId="0" borderId="6" xfId="0" applyFont="1" applyBorder="1" applyAlignment="1">
      <alignment horizontal="left" wrapText="1"/>
    </xf>
    <xf numFmtId="0" fontId="20" fillId="0" borderId="7" xfId="0" applyFont="1" applyBorder="1" applyAlignment="1">
      <alignment horizontal="left" wrapText="1"/>
    </xf>
    <xf numFmtId="0" fontId="26" fillId="0" borderId="0" xfId="0" applyFont="1" applyAlignment="1">
      <alignment horizontal="left" wrapText="1"/>
    </xf>
    <xf numFmtId="0" fontId="13" fillId="0" borderId="0" xfId="0" applyFont="1" applyAlignment="1">
      <alignment horizontal="left" vertical="top" wrapText="1"/>
    </xf>
    <xf numFmtId="0" fontId="0" fillId="0" borderId="0" xfId="0"/>
    <xf numFmtId="0" fontId="0" fillId="0" borderId="5" xfId="0" applyBorder="1"/>
    <xf numFmtId="0" fontId="0" fillId="0" borderId="4" xfId="0" applyBorder="1"/>
    <xf numFmtId="0" fontId="13" fillId="0" borderId="4" xfId="0" applyFont="1" applyBorder="1" applyAlignment="1">
      <alignment horizontal="left" wrapText="1"/>
    </xf>
    <xf numFmtId="0" fontId="13" fillId="0" borderId="0" xfId="0" applyFont="1" applyAlignment="1">
      <alignment horizontal="left" wrapText="1"/>
    </xf>
    <xf numFmtId="0" fontId="13" fillId="0" borderId="5" xfId="0" applyFont="1" applyBorder="1" applyAlignment="1">
      <alignment horizontal="left" wrapText="1"/>
    </xf>
    <xf numFmtId="0" fontId="12" fillId="0" borderId="38" xfId="0" applyFont="1" applyBorder="1" applyAlignment="1">
      <alignment horizontal="center"/>
    </xf>
    <xf numFmtId="0" fontId="12" fillId="0" borderId="40" xfId="0" applyFont="1" applyBorder="1" applyAlignment="1">
      <alignment horizontal="center"/>
    </xf>
    <xf numFmtId="0" fontId="2" fillId="0" borderId="0" xfId="0" applyFont="1" applyAlignment="1">
      <alignment horizontal="left" wrapText="1"/>
    </xf>
    <xf numFmtId="0" fontId="2" fillId="0" borderId="5" xfId="0" applyFont="1" applyBorder="1" applyAlignment="1">
      <alignment horizontal="left" wrapText="1"/>
    </xf>
    <xf numFmtId="0" fontId="26" fillId="0" borderId="0" xfId="0" applyFont="1" applyAlignment="1">
      <alignment horizontal="center"/>
    </xf>
    <xf numFmtId="0" fontId="26" fillId="0" borderId="5" xfId="0" applyFont="1" applyBorder="1" applyAlignment="1">
      <alignment horizontal="center"/>
    </xf>
    <xf numFmtId="0" fontId="7" fillId="0" borderId="29" xfId="0" applyFont="1" applyBorder="1" applyAlignment="1" applyProtection="1">
      <alignment horizontal="left" vertical="center" wrapText="1" indent="1"/>
    </xf>
    <xf numFmtId="0" fontId="7" fillId="0" borderId="30" xfId="0" applyFont="1" applyBorder="1" applyAlignment="1" applyProtection="1">
      <alignment horizontal="left" vertical="center" wrapText="1" indent="1"/>
    </xf>
    <xf numFmtId="0" fontId="7" fillId="0" borderId="31" xfId="0" applyFont="1" applyBorder="1" applyAlignment="1" applyProtection="1">
      <alignment horizontal="left" vertical="center" wrapText="1" indent="1"/>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64" fillId="0" borderId="4" xfId="0" applyFont="1" applyBorder="1" applyAlignment="1">
      <alignment horizontal="left" vertical="center" wrapText="1"/>
    </xf>
    <xf numFmtId="0" fontId="64" fillId="0" borderId="0" xfId="0" applyFont="1" applyAlignment="1">
      <alignment horizontal="left" vertical="center" wrapText="1"/>
    </xf>
    <xf numFmtId="0" fontId="64" fillId="0" borderId="5" xfId="0" applyFont="1" applyBorder="1" applyAlignment="1">
      <alignment horizontal="left" vertical="center" wrapText="1"/>
    </xf>
    <xf numFmtId="0" fontId="7" fillId="0" borderId="43" xfId="0" applyFont="1" applyBorder="1" applyAlignment="1" applyProtection="1">
      <alignment vertical="center" wrapText="1"/>
      <protection locked="0"/>
    </xf>
    <xf numFmtId="0" fontId="7" fillId="0" borderId="44" xfId="0" applyFont="1" applyBorder="1" applyAlignment="1" applyProtection="1">
      <alignment vertical="center" wrapText="1"/>
      <protection locked="0"/>
    </xf>
    <xf numFmtId="0" fontId="7" fillId="0" borderId="62" xfId="0" applyFont="1" applyBorder="1" applyAlignment="1" applyProtection="1">
      <alignment vertical="center" wrapText="1"/>
      <protection locked="0"/>
    </xf>
    <xf numFmtId="0" fontId="7" fillId="0" borderId="4" xfId="0" applyFont="1" applyBorder="1" applyAlignment="1" applyProtection="1">
      <alignment wrapText="1"/>
    </xf>
    <xf numFmtId="0" fontId="7" fillId="0" borderId="0" xfId="0" applyFont="1" applyAlignment="1" applyProtection="1">
      <alignment wrapText="1"/>
    </xf>
    <xf numFmtId="0" fontId="7" fillId="0" borderId="5" xfId="0" applyFont="1" applyBorder="1" applyAlignment="1" applyProtection="1">
      <alignment wrapText="1"/>
    </xf>
    <xf numFmtId="49" fontId="65" fillId="31" borderId="73" xfId="0" applyNumberFormat="1" applyFont="1" applyFill="1" applyBorder="1" applyAlignment="1" applyProtection="1">
      <alignment horizontal="left" vertical="top" wrapText="1"/>
      <protection locked="0"/>
    </xf>
    <xf numFmtId="49" fontId="65" fillId="31" borderId="74" xfId="0" applyNumberFormat="1" applyFont="1" applyFill="1" applyBorder="1" applyAlignment="1" applyProtection="1">
      <alignment horizontal="left" vertical="top" wrapText="1"/>
      <protection locked="0"/>
    </xf>
    <xf numFmtId="49" fontId="65" fillId="31" borderId="75" xfId="0" applyNumberFormat="1" applyFont="1" applyFill="1" applyBorder="1" applyAlignment="1" applyProtection="1">
      <alignment horizontal="left" vertical="top" wrapText="1"/>
      <protection locked="0"/>
    </xf>
    <xf numFmtId="0" fontId="7" fillId="0" borderId="22" xfId="0" applyFont="1" applyBorder="1" applyAlignment="1" applyProtection="1">
      <alignment wrapText="1"/>
    </xf>
    <xf numFmtId="0" fontId="7" fillId="0" borderId="23" xfId="0" applyFont="1" applyBorder="1" applyAlignment="1" applyProtection="1">
      <alignment wrapText="1"/>
    </xf>
    <xf numFmtId="0" fontId="7" fillId="0" borderId="70" xfId="0" applyFont="1" applyBorder="1" applyAlignment="1" applyProtection="1">
      <alignment wrapText="1"/>
    </xf>
    <xf numFmtId="0" fontId="7" fillId="0" borderId="4" xfId="0" applyFont="1" applyBorder="1" applyAlignment="1" applyProtection="1">
      <alignment horizontal="left" wrapText="1" indent="1"/>
    </xf>
    <xf numFmtId="0" fontId="7" fillId="0" borderId="0" xfId="0" applyFont="1" applyAlignment="1" applyProtection="1">
      <alignment horizontal="left" wrapText="1" indent="1"/>
    </xf>
    <xf numFmtId="0" fontId="7" fillId="0" borderId="5" xfId="0" applyFont="1" applyBorder="1" applyAlignment="1" applyProtection="1">
      <alignment horizontal="left" wrapText="1" indent="1"/>
    </xf>
    <xf numFmtId="0" fontId="64" fillId="0" borderId="4" xfId="0" applyFont="1" applyBorder="1" applyAlignment="1">
      <alignment horizontal="left" vertical="top" wrapText="1"/>
    </xf>
    <xf numFmtId="0" fontId="64" fillId="0" borderId="0" xfId="0" applyFont="1" applyAlignment="1">
      <alignment horizontal="left" vertical="top" wrapText="1"/>
    </xf>
    <xf numFmtId="0" fontId="64" fillId="0" borderId="5" xfId="0" applyFont="1" applyBorder="1" applyAlignment="1">
      <alignment horizontal="left" vertical="top" wrapText="1"/>
    </xf>
    <xf numFmtId="0" fontId="66" fillId="0" borderId="9" xfId="0" applyFont="1" applyBorder="1" applyAlignment="1" applyProtection="1">
      <alignment wrapText="1"/>
      <protection locked="0"/>
    </xf>
    <xf numFmtId="0" fontId="66" fillId="0" borderId="10" xfId="0" applyFont="1" applyBorder="1" applyAlignment="1" applyProtection="1">
      <alignment wrapText="1"/>
      <protection locked="0"/>
    </xf>
    <xf numFmtId="0" fontId="60" fillId="30" borderId="0" xfId="0" applyFont="1" applyFill="1" applyAlignment="1">
      <alignment horizontal="center" wrapText="1"/>
    </xf>
    <xf numFmtId="0" fontId="60" fillId="30" borderId="54" xfId="0" applyFont="1" applyFill="1" applyBorder="1" applyAlignment="1">
      <alignment horizontal="center" wrapText="1"/>
    </xf>
    <xf numFmtId="0" fontId="66" fillId="30" borderId="26" xfId="0" applyFont="1" applyFill="1" applyBorder="1" applyAlignment="1">
      <alignment horizontal="center" vertical="top" wrapText="1"/>
    </xf>
    <xf numFmtId="0" fontId="66" fillId="30" borderId="27" xfId="0" applyFont="1" applyFill="1" applyBorder="1" applyAlignment="1">
      <alignment horizontal="center" vertical="top" wrapText="1"/>
    </xf>
    <xf numFmtId="0" fontId="66" fillId="30" borderId="28" xfId="0" applyFont="1" applyFill="1" applyBorder="1" applyAlignment="1">
      <alignment horizontal="center" vertical="top" wrapText="1"/>
    </xf>
    <xf numFmtId="0" fontId="66" fillId="13" borderId="26" xfId="0" applyFont="1" applyFill="1" applyBorder="1" applyAlignment="1">
      <alignment horizontal="center" vertical="center" wrapText="1"/>
    </xf>
    <xf numFmtId="0" fontId="66" fillId="13" borderId="27" xfId="0" applyFont="1" applyFill="1" applyBorder="1" applyAlignment="1">
      <alignment horizontal="center" vertical="center" wrapText="1"/>
    </xf>
    <xf numFmtId="0" fontId="66" fillId="13" borderId="28" xfId="0" applyFont="1" applyFill="1" applyBorder="1" applyAlignment="1">
      <alignment horizontal="center" vertical="center" wrapText="1"/>
    </xf>
    <xf numFmtId="164" fontId="66" fillId="0" borderId="34" xfId="0" applyNumberFormat="1" applyFont="1" applyBorder="1" applyAlignment="1" applyProtection="1">
      <alignment horizontal="left" vertical="center" wrapText="1"/>
      <protection locked="0"/>
    </xf>
    <xf numFmtId="164" fontId="66" fillId="0" borderId="27" xfId="0" applyNumberFormat="1" applyFont="1" applyBorder="1" applyAlignment="1" applyProtection="1">
      <alignment horizontal="left" vertical="center" wrapText="1"/>
      <protection locked="0"/>
    </xf>
    <xf numFmtId="164" fontId="66" fillId="0" borderId="28" xfId="0" applyNumberFormat="1" applyFont="1" applyBorder="1" applyAlignment="1" applyProtection="1">
      <alignment horizontal="left" vertical="center" wrapText="1"/>
      <protection locked="0"/>
    </xf>
    <xf numFmtId="49" fontId="65" fillId="31" borderId="29" xfId="0" applyNumberFormat="1" applyFont="1" applyFill="1" applyBorder="1" applyAlignment="1" applyProtection="1">
      <alignment horizontal="left" vertical="top" wrapText="1"/>
      <protection locked="0"/>
    </xf>
    <xf numFmtId="49" fontId="65" fillId="31" borderId="30" xfId="0" applyNumberFormat="1" applyFont="1" applyFill="1" applyBorder="1" applyAlignment="1" applyProtection="1">
      <alignment horizontal="left" vertical="top" wrapText="1"/>
      <protection locked="0"/>
    </xf>
    <xf numFmtId="49" fontId="65" fillId="31" borderId="31" xfId="0" applyNumberFormat="1" applyFont="1" applyFill="1" applyBorder="1" applyAlignment="1" applyProtection="1">
      <alignment horizontal="left" vertical="top" wrapText="1"/>
      <protection locked="0"/>
    </xf>
    <xf numFmtId="49" fontId="65" fillId="31" borderId="4" xfId="0" applyNumberFormat="1" applyFont="1" applyFill="1" applyBorder="1" applyAlignment="1" applyProtection="1">
      <alignment horizontal="left" vertical="top" wrapText="1"/>
      <protection locked="0"/>
    </xf>
    <xf numFmtId="49" fontId="65" fillId="31" borderId="0" xfId="0" applyNumberFormat="1" applyFont="1" applyFill="1" applyAlignment="1" applyProtection="1">
      <alignment horizontal="left" vertical="top" wrapText="1"/>
      <protection locked="0"/>
    </xf>
    <xf numFmtId="49" fontId="65" fillId="31" borderId="5" xfId="0" applyNumberFormat="1" applyFont="1" applyFill="1" applyBorder="1" applyAlignment="1" applyProtection="1">
      <alignment horizontal="left" vertical="top" wrapText="1"/>
      <protection locked="0"/>
    </xf>
    <xf numFmtId="49" fontId="65" fillId="31" borderId="22" xfId="0" applyNumberFormat="1" applyFont="1" applyFill="1" applyBorder="1" applyAlignment="1" applyProtection="1">
      <alignment horizontal="left" vertical="top" wrapText="1"/>
      <protection locked="0"/>
    </xf>
    <xf numFmtId="49" fontId="65" fillId="31" borderId="23" xfId="0" applyNumberFormat="1" applyFont="1" applyFill="1" applyBorder="1" applyAlignment="1" applyProtection="1">
      <alignment horizontal="left" vertical="top" wrapText="1"/>
      <protection locked="0"/>
    </xf>
    <xf numFmtId="49" fontId="65" fillId="31" borderId="70" xfId="0" applyNumberFormat="1" applyFont="1" applyFill="1" applyBorder="1" applyAlignment="1" applyProtection="1">
      <alignment horizontal="left" vertical="top" wrapText="1"/>
      <protection locked="0"/>
    </xf>
    <xf numFmtId="0" fontId="69" fillId="13" borderId="9" xfId="0" applyFont="1" applyFill="1" applyBorder="1" applyAlignment="1">
      <alignment horizontal="center"/>
    </xf>
    <xf numFmtId="0" fontId="69" fillId="13" borderId="10" xfId="0" applyFont="1" applyFill="1" applyBorder="1" applyAlignment="1">
      <alignment horizontal="center"/>
    </xf>
    <xf numFmtId="0" fontId="69" fillId="13" borderId="11" xfId="0" applyFont="1" applyFill="1" applyBorder="1" applyAlignment="1">
      <alignment horizontal="center"/>
    </xf>
  </cellXfs>
  <cellStyles count="5">
    <cellStyle name="Currency" xfId="1" builtinId="4"/>
    <cellStyle name="Heading 2" xfId="3" builtinId="17"/>
    <cellStyle name="Hyperlink" xfId="4" builtinId="8"/>
    <cellStyle name="Normal" xfId="0" builtinId="0"/>
    <cellStyle name="Percent" xfId="2" builtinId="5"/>
  </cellStyles>
  <dxfs count="17">
    <dxf>
      <font>
        <color theme="0"/>
      </font>
    </dxf>
    <dxf>
      <font>
        <color theme="0"/>
      </font>
    </dxf>
    <dxf>
      <font>
        <color theme="0"/>
      </font>
      <fill>
        <patternFill patternType="none">
          <bgColor auto="1"/>
        </patternFill>
      </fill>
    </dxf>
    <dxf>
      <font>
        <color theme="0"/>
      </font>
    </dxf>
    <dxf>
      <font>
        <color theme="0"/>
      </font>
      <fill>
        <patternFill patternType="none">
          <bgColor auto="1"/>
        </patternFill>
      </fill>
      <border>
        <vertical/>
        <horizontal/>
      </border>
    </dxf>
    <dxf>
      <font>
        <color theme="0"/>
      </font>
    </dxf>
    <dxf>
      <font>
        <color theme="1"/>
      </font>
    </dxf>
    <dxf>
      <font>
        <color theme="0"/>
      </font>
      <fill>
        <patternFill patternType="none">
          <bgColor auto="1"/>
        </patternFill>
      </fill>
      <border>
        <left/>
        <right/>
        <top/>
        <bottom/>
        <vertical/>
        <horizontal/>
      </border>
    </dxf>
    <dxf>
      <font>
        <color rgb="FF9C0006"/>
      </font>
      <fill>
        <patternFill>
          <bgColor rgb="FFFFC7CE"/>
        </patternFill>
      </fill>
      <border>
        <left style="thin">
          <color auto="1"/>
        </left>
        <right style="thin">
          <color auto="1"/>
        </right>
        <top style="thin">
          <color auto="1"/>
        </top>
        <bottom style="thin">
          <color auto="1"/>
        </bottom>
      </border>
    </dxf>
    <dxf>
      <font>
        <b/>
        <i val="0"/>
        <color auto="1"/>
      </font>
      <fill>
        <patternFill>
          <bgColor rgb="FFFFFF99"/>
        </patternFill>
      </fill>
      <border>
        <left style="thin">
          <color auto="1"/>
        </left>
        <right style="thin">
          <color auto="1"/>
        </right>
        <top style="thin">
          <color auto="1"/>
        </top>
        <bottom style="thin">
          <color auto="1"/>
        </bottom>
      </border>
    </dxf>
    <dxf>
      <font>
        <color rgb="FFC80000"/>
      </font>
      <fill>
        <patternFill>
          <bgColor rgb="FFDDEBF7"/>
        </patternFill>
      </fill>
      <border>
        <left style="thin">
          <color auto="1"/>
        </left>
        <right style="thin">
          <color auto="1"/>
        </right>
        <top style="thin">
          <color auto="1"/>
        </top>
        <bottom style="thin">
          <color auto="1"/>
        </bottom>
      </border>
    </dxf>
    <dxf>
      <fill>
        <patternFill>
          <bgColor rgb="FFFF0000"/>
        </patternFill>
      </fill>
    </dxf>
    <dxf>
      <font>
        <color rgb="FF9C0006"/>
      </font>
      <fill>
        <patternFill>
          <bgColor rgb="FFFFC7CE"/>
        </patternFill>
      </fill>
    </dxf>
    <dxf>
      <font>
        <color rgb="FF9C0006"/>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ill>
        <patternFill>
          <bgColor rgb="FFFF0000"/>
        </patternFill>
      </fill>
    </dxf>
    <dxf>
      <font>
        <color rgb="FFC00000"/>
      </font>
    </dxf>
  </dxfs>
  <tableStyles count="0" defaultTableStyle="TableStyleMedium2" defaultPivotStyle="PivotStyleLight16"/>
  <colors>
    <mruColors>
      <color rgb="FFFFF5D9"/>
      <color rgb="FF99CCFF"/>
      <color rgb="FFC6E0B4"/>
      <color rgb="FFFFE699"/>
      <color rgb="FF00B05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Style="combo" dx="16" fmlaRange="$T$11:$T$15" noThreeD="1" sel="1"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175260</xdr:colOff>
          <xdr:row>0</xdr:row>
          <xdr:rowOff>22860</xdr:rowOff>
        </xdr:from>
        <xdr:to>
          <xdr:col>9</xdr:col>
          <xdr:colOff>449580</xdr:colOff>
          <xdr:row>0</xdr:row>
          <xdr:rowOff>198120</xdr:rowOff>
        </xdr:to>
        <xdr:sp macro="" textlink="">
          <xdr:nvSpPr>
            <xdr:cNvPr id="98306" name="Drop Down 2" hidden="1">
              <a:extLst>
                <a:ext uri="{63B3BB69-23CF-44E3-9099-C40C66FF867C}">
                  <a14:compatExt spid="_x0000_s98306"/>
                </a:ext>
                <a:ext uri="{FF2B5EF4-FFF2-40B4-BE49-F238E27FC236}">
                  <a16:creationId xmlns:a16="http://schemas.microsoft.com/office/drawing/2014/main" id="{00000000-0008-0000-0200-000002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12</xdr:row>
          <xdr:rowOff>160020</xdr:rowOff>
        </xdr:from>
        <xdr:to>
          <xdr:col>6</xdr:col>
          <xdr:colOff>495300</xdr:colOff>
          <xdr:row>14</xdr:row>
          <xdr:rowOff>45720</xdr:rowOff>
        </xdr:to>
        <xdr:sp macro="" textlink="">
          <xdr:nvSpPr>
            <xdr:cNvPr id="108545" name="CheckBox1" hidden="1">
              <a:extLst>
                <a:ext uri="{63B3BB69-23CF-44E3-9099-C40C66FF867C}">
                  <a14:compatExt spid="_x0000_s108545"/>
                </a:ext>
                <a:ext uri="{FF2B5EF4-FFF2-40B4-BE49-F238E27FC236}">
                  <a16:creationId xmlns:a16="http://schemas.microsoft.com/office/drawing/2014/main" id="{00000000-0008-0000-0300-000001A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45720</xdr:rowOff>
        </xdr:from>
        <xdr:to>
          <xdr:col>6</xdr:col>
          <xdr:colOff>38100</xdr:colOff>
          <xdr:row>15</xdr:row>
          <xdr:rowOff>121920</xdr:rowOff>
        </xdr:to>
        <xdr:sp macro="" textlink="">
          <xdr:nvSpPr>
            <xdr:cNvPr id="108546" name="CheckBox2" hidden="1">
              <a:extLst>
                <a:ext uri="{63B3BB69-23CF-44E3-9099-C40C66FF867C}">
                  <a14:compatExt spid="_x0000_s108546"/>
                </a:ext>
                <a:ext uri="{FF2B5EF4-FFF2-40B4-BE49-F238E27FC236}">
                  <a16:creationId xmlns:a16="http://schemas.microsoft.com/office/drawing/2014/main" id="{00000000-0008-0000-0300-000002A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99060</xdr:rowOff>
        </xdr:from>
        <xdr:to>
          <xdr:col>8</xdr:col>
          <xdr:colOff>182880</xdr:colOff>
          <xdr:row>16</xdr:row>
          <xdr:rowOff>175260</xdr:rowOff>
        </xdr:to>
        <xdr:sp macro="" textlink="">
          <xdr:nvSpPr>
            <xdr:cNvPr id="108547" name="CheckBox3" hidden="1">
              <a:extLst>
                <a:ext uri="{63B3BB69-23CF-44E3-9099-C40C66FF867C}">
                  <a14:compatExt spid="_x0000_s108547"/>
                </a:ext>
                <a:ext uri="{FF2B5EF4-FFF2-40B4-BE49-F238E27FC236}">
                  <a16:creationId xmlns:a16="http://schemas.microsoft.com/office/drawing/2014/main" id="{00000000-0008-0000-0300-000003A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144780</xdr:rowOff>
        </xdr:from>
        <xdr:to>
          <xdr:col>6</xdr:col>
          <xdr:colOff>594360</xdr:colOff>
          <xdr:row>18</xdr:row>
          <xdr:rowOff>30480</xdr:rowOff>
        </xdr:to>
        <xdr:sp macro="" textlink="">
          <xdr:nvSpPr>
            <xdr:cNvPr id="108548" name="CheckBox4" hidden="1">
              <a:extLst>
                <a:ext uri="{63B3BB69-23CF-44E3-9099-C40C66FF867C}">
                  <a14:compatExt spid="_x0000_s108548"/>
                </a:ext>
                <a:ext uri="{FF2B5EF4-FFF2-40B4-BE49-F238E27FC236}">
                  <a16:creationId xmlns:a16="http://schemas.microsoft.com/office/drawing/2014/main" id="{00000000-0008-0000-0300-000004A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160020</xdr:rowOff>
        </xdr:from>
        <xdr:to>
          <xdr:col>11</xdr:col>
          <xdr:colOff>365760</xdr:colOff>
          <xdr:row>14</xdr:row>
          <xdr:rowOff>45720</xdr:rowOff>
        </xdr:to>
        <xdr:sp macro="" textlink="">
          <xdr:nvSpPr>
            <xdr:cNvPr id="108549" name="CheckBox5" hidden="1">
              <a:extLst>
                <a:ext uri="{63B3BB69-23CF-44E3-9099-C40C66FF867C}">
                  <a14:compatExt spid="_x0000_s108549"/>
                </a:ext>
                <a:ext uri="{FF2B5EF4-FFF2-40B4-BE49-F238E27FC236}">
                  <a16:creationId xmlns:a16="http://schemas.microsoft.com/office/drawing/2014/main" id="{00000000-0008-0000-0300-000005A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30480</xdr:rowOff>
        </xdr:from>
        <xdr:to>
          <xdr:col>13</xdr:col>
          <xdr:colOff>76200</xdr:colOff>
          <xdr:row>15</xdr:row>
          <xdr:rowOff>106680</xdr:rowOff>
        </xdr:to>
        <xdr:sp macro="" textlink="">
          <xdr:nvSpPr>
            <xdr:cNvPr id="108551" name="CheckBox6" hidden="1">
              <a:extLst>
                <a:ext uri="{63B3BB69-23CF-44E3-9099-C40C66FF867C}">
                  <a14:compatExt spid="_x0000_s108551"/>
                </a:ext>
                <a:ext uri="{FF2B5EF4-FFF2-40B4-BE49-F238E27FC236}">
                  <a16:creationId xmlns:a16="http://schemas.microsoft.com/office/drawing/2014/main" id="{00000000-0008-0000-0300-000007A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68580</xdr:rowOff>
        </xdr:from>
        <xdr:to>
          <xdr:col>13</xdr:col>
          <xdr:colOff>99060</xdr:colOff>
          <xdr:row>16</xdr:row>
          <xdr:rowOff>144780</xdr:rowOff>
        </xdr:to>
        <xdr:sp macro="" textlink="">
          <xdr:nvSpPr>
            <xdr:cNvPr id="108552" name="CheckBox7" hidden="1">
              <a:extLst>
                <a:ext uri="{63B3BB69-23CF-44E3-9099-C40C66FF867C}">
                  <a14:compatExt spid="_x0000_s108552"/>
                </a:ext>
                <a:ext uri="{FF2B5EF4-FFF2-40B4-BE49-F238E27FC236}">
                  <a16:creationId xmlns:a16="http://schemas.microsoft.com/office/drawing/2014/main" id="{00000000-0008-0000-0300-000008A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144780</xdr:rowOff>
        </xdr:from>
        <xdr:to>
          <xdr:col>17</xdr:col>
          <xdr:colOff>556260</xdr:colOff>
          <xdr:row>14</xdr:row>
          <xdr:rowOff>30480</xdr:rowOff>
        </xdr:to>
        <xdr:sp macro="" textlink="">
          <xdr:nvSpPr>
            <xdr:cNvPr id="108553" name="CheckBox8" hidden="1">
              <a:extLst>
                <a:ext uri="{63B3BB69-23CF-44E3-9099-C40C66FF867C}">
                  <a14:compatExt spid="_x0000_s108553"/>
                </a:ext>
                <a:ext uri="{FF2B5EF4-FFF2-40B4-BE49-F238E27FC236}">
                  <a16:creationId xmlns:a16="http://schemas.microsoft.com/office/drawing/2014/main" id="{00000000-0008-0000-0300-000009A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7620</xdr:rowOff>
        </xdr:from>
        <xdr:to>
          <xdr:col>18</xdr:col>
          <xdr:colOff>480060</xdr:colOff>
          <xdr:row>15</xdr:row>
          <xdr:rowOff>83820</xdr:rowOff>
        </xdr:to>
        <xdr:sp macro="" textlink="">
          <xdr:nvSpPr>
            <xdr:cNvPr id="108554" name="CheckBox9" hidden="1">
              <a:extLst>
                <a:ext uri="{63B3BB69-23CF-44E3-9099-C40C66FF867C}">
                  <a14:compatExt spid="_x0000_s108554"/>
                </a:ext>
                <a:ext uri="{FF2B5EF4-FFF2-40B4-BE49-F238E27FC236}">
                  <a16:creationId xmlns:a16="http://schemas.microsoft.com/office/drawing/2014/main" id="{00000000-0008-0000-0300-00000AA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160020</xdr:rowOff>
        </xdr:from>
        <xdr:to>
          <xdr:col>4</xdr:col>
          <xdr:colOff>251460</xdr:colOff>
          <xdr:row>36</xdr:row>
          <xdr:rowOff>22860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6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160020</xdr:rowOff>
        </xdr:from>
        <xdr:to>
          <xdr:col>3</xdr:col>
          <xdr:colOff>22860</xdr:colOff>
          <xdr:row>37</xdr:row>
          <xdr:rowOff>7620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6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Provide any other supporting documentation.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3</xdr:col>
          <xdr:colOff>60960</xdr:colOff>
          <xdr:row>39</xdr:row>
          <xdr:rowOff>22860</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8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Food Service Management Contracts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175260</xdr:rowOff>
        </xdr:from>
        <xdr:to>
          <xdr:col>4</xdr:col>
          <xdr:colOff>152400</xdr:colOff>
          <xdr:row>42</xdr:row>
          <xdr:rowOff>38100</xdr:rowOff>
        </xdr:to>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8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Delivery 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175260</xdr:rowOff>
        </xdr:from>
        <xdr:to>
          <xdr:col>3</xdr:col>
          <xdr:colOff>60960</xdr:colOff>
          <xdr:row>43</xdr:row>
          <xdr:rowOff>22860</xdr:rowOff>
        </xdr:to>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8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Inventory records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160020</xdr:rowOff>
        </xdr:from>
        <xdr:to>
          <xdr:col>3</xdr:col>
          <xdr:colOff>60960</xdr:colOff>
          <xdr:row>44</xdr:row>
          <xdr:rowOff>7620</xdr:rowOff>
        </xdr:to>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8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Record of credits, returns, and rebates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160020</xdr:rowOff>
        </xdr:from>
        <xdr:to>
          <xdr:col>3</xdr:col>
          <xdr:colOff>60960</xdr:colOff>
          <xdr:row>45</xdr:row>
          <xdr:rowOff>7620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8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records for transporting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175260</xdr:rowOff>
        </xdr:from>
        <xdr:to>
          <xdr:col>3</xdr:col>
          <xdr:colOff>60960</xdr:colOff>
          <xdr:row>46</xdr:row>
          <xdr:rowOff>22860</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8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Purchase records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182880</xdr:rowOff>
        </xdr:from>
        <xdr:to>
          <xdr:col>3</xdr:col>
          <xdr:colOff>60960</xdr:colOff>
          <xdr:row>47</xdr:row>
          <xdr:rowOff>30480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8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Itemized cash 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182880</xdr:rowOff>
        </xdr:from>
        <xdr:to>
          <xdr:col>3</xdr:col>
          <xdr:colOff>60960</xdr:colOff>
          <xdr:row>48</xdr:row>
          <xdr:rowOff>30480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8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Canceled checks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182880</xdr:rowOff>
        </xdr:from>
        <xdr:to>
          <xdr:col>3</xdr:col>
          <xdr:colOff>60960</xdr:colOff>
          <xdr:row>49</xdr:row>
          <xdr:rowOff>30480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8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7620</xdr:rowOff>
        </xdr:from>
        <xdr:to>
          <xdr:col>3</xdr:col>
          <xdr:colOff>807720</xdr:colOff>
          <xdr:row>50</xdr:row>
          <xdr:rowOff>22860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8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documents, including bids and contracts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22860</xdr:rowOff>
        </xdr:from>
        <xdr:to>
          <xdr:col>6</xdr:col>
          <xdr:colOff>236220</xdr:colOff>
          <xdr:row>40</xdr:row>
          <xdr:rowOff>22860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8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showing that proper procurement procedures were followed before entering into vendor agreement.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144780</xdr:rowOff>
        </xdr:from>
        <xdr:to>
          <xdr:col>4</xdr:col>
          <xdr:colOff>990600</xdr:colOff>
          <xdr:row>35</xdr:row>
          <xdr:rowOff>22860</xdr:rowOff>
        </xdr:to>
        <xdr:sp macro="" textlink="">
          <xdr:nvSpPr>
            <xdr:cNvPr id="112641" name="Check Box 1" hidden="1">
              <a:extLst>
                <a:ext uri="{63B3BB69-23CF-44E3-9099-C40C66FF867C}">
                  <a14:compatExt spid="_x0000_s112641"/>
                </a:ext>
                <a:ext uri="{FF2B5EF4-FFF2-40B4-BE49-F238E27FC236}">
                  <a16:creationId xmlns:a16="http://schemas.microsoft.com/office/drawing/2014/main" id="{00000000-0008-0000-0900-00000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Itemized receipts or invoices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144780</xdr:rowOff>
        </xdr:from>
        <xdr:to>
          <xdr:col>4</xdr:col>
          <xdr:colOff>990600</xdr:colOff>
          <xdr:row>36</xdr:row>
          <xdr:rowOff>22860</xdr:rowOff>
        </xdr:to>
        <xdr:sp macro="" textlink="">
          <xdr:nvSpPr>
            <xdr:cNvPr id="112642" name="Check Box 2" hidden="1">
              <a:extLst>
                <a:ext uri="{63B3BB69-23CF-44E3-9099-C40C66FF867C}">
                  <a14:compatExt spid="_x0000_s112642"/>
                </a:ext>
                <a:ext uri="{FF2B5EF4-FFF2-40B4-BE49-F238E27FC236}">
                  <a16:creationId xmlns:a16="http://schemas.microsoft.com/office/drawing/2014/main" id="{00000000-0008-0000-0900-00000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Canceled checks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144780</xdr:rowOff>
        </xdr:from>
        <xdr:to>
          <xdr:col>4</xdr:col>
          <xdr:colOff>990600</xdr:colOff>
          <xdr:row>37</xdr:row>
          <xdr:rowOff>22860</xdr:rowOff>
        </xdr:to>
        <xdr:sp macro="" textlink="">
          <xdr:nvSpPr>
            <xdr:cNvPr id="112643" name="Check Box 3" hidden="1">
              <a:extLst>
                <a:ext uri="{63B3BB69-23CF-44E3-9099-C40C66FF867C}">
                  <a14:compatExt spid="_x0000_s112643"/>
                </a:ext>
                <a:ext uri="{FF2B5EF4-FFF2-40B4-BE49-F238E27FC236}">
                  <a16:creationId xmlns:a16="http://schemas.microsoft.com/office/drawing/2014/main" id="{00000000-0008-0000-0900-00000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where applicable</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73</xdr:row>
          <xdr:rowOff>22860</xdr:rowOff>
        </xdr:from>
        <xdr:to>
          <xdr:col>4</xdr:col>
          <xdr:colOff>419100</xdr:colOff>
          <xdr:row>74</xdr:row>
          <xdr:rowOff>22860</xdr:rowOff>
        </xdr:to>
        <xdr:sp macro="" textlink="">
          <xdr:nvSpPr>
            <xdr:cNvPr id="113673" name="Check Box 9" hidden="1">
              <a:extLst>
                <a:ext uri="{63B3BB69-23CF-44E3-9099-C40C66FF867C}">
                  <a14:compatExt spid="_x0000_s113673"/>
                </a:ext>
                <a:ext uri="{FF2B5EF4-FFF2-40B4-BE49-F238E27FC236}">
                  <a16:creationId xmlns:a16="http://schemas.microsoft.com/office/drawing/2014/main" id="{00000000-0008-0000-0A00-000009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written compensation policy, if it has been updated.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5</xdr:col>
          <xdr:colOff>518160</xdr:colOff>
          <xdr:row>75</xdr:row>
          <xdr:rowOff>22860</xdr:rowOff>
        </xdr:to>
        <xdr:sp macro="" textlink="">
          <xdr:nvSpPr>
            <xdr:cNvPr id="113674" name="Check Box 10" hidden="1">
              <a:extLst>
                <a:ext uri="{63B3BB69-23CF-44E3-9099-C40C66FF867C}">
                  <a14:compatExt spid="_x0000_s113674"/>
                </a:ext>
                <a:ext uri="{FF2B5EF4-FFF2-40B4-BE49-F238E27FC236}">
                  <a16:creationId xmlns:a16="http://schemas.microsoft.com/office/drawing/2014/main" id="{00000000-0008-0000-0A00-00000A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job description for each new employee and/or current employee if requested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175260</xdr:rowOff>
        </xdr:from>
        <xdr:to>
          <xdr:col>2</xdr:col>
          <xdr:colOff>571500</xdr:colOff>
          <xdr:row>77</xdr:row>
          <xdr:rowOff>22860</xdr:rowOff>
        </xdr:to>
        <xdr:sp macro="" textlink="">
          <xdr:nvSpPr>
            <xdr:cNvPr id="113675" name="Check Box 11" hidden="1">
              <a:extLst>
                <a:ext uri="{63B3BB69-23CF-44E3-9099-C40C66FF867C}">
                  <a14:compatExt spid="_x0000_s113675"/>
                </a:ext>
                <a:ext uri="{FF2B5EF4-FFF2-40B4-BE49-F238E27FC236}">
                  <a16:creationId xmlns:a16="http://schemas.microsoft.com/office/drawing/2014/main" id="{00000000-0008-0000-0A00-00000B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Resumes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182880</xdr:rowOff>
        </xdr:from>
        <xdr:to>
          <xdr:col>5</xdr:col>
          <xdr:colOff>76200</xdr:colOff>
          <xdr:row>78</xdr:row>
          <xdr:rowOff>7620</xdr:rowOff>
        </xdr:to>
        <xdr:sp macro="" textlink="">
          <xdr:nvSpPr>
            <xdr:cNvPr id="113676" name="Check Box 12" hidden="1">
              <a:extLst>
                <a:ext uri="{63B3BB69-23CF-44E3-9099-C40C66FF867C}">
                  <a14:compatExt spid="_x0000_s113676"/>
                </a:ext>
                <a:ext uri="{FF2B5EF4-FFF2-40B4-BE49-F238E27FC236}">
                  <a16:creationId xmlns:a16="http://schemas.microsoft.com/office/drawing/2014/main" id="{00000000-0008-0000-0A00-00000C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Timesheets and work schedule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160020</xdr:rowOff>
        </xdr:from>
        <xdr:to>
          <xdr:col>2</xdr:col>
          <xdr:colOff>571500</xdr:colOff>
          <xdr:row>79</xdr:row>
          <xdr:rowOff>7620</xdr:rowOff>
        </xdr:to>
        <xdr:sp macro="" textlink="">
          <xdr:nvSpPr>
            <xdr:cNvPr id="113677" name="Check Box 13" hidden="1">
              <a:extLst>
                <a:ext uri="{63B3BB69-23CF-44E3-9099-C40C66FF867C}">
                  <a14:compatExt spid="_x0000_s113677"/>
                </a:ext>
                <a:ext uri="{FF2B5EF4-FFF2-40B4-BE49-F238E27FC236}">
                  <a16:creationId xmlns:a16="http://schemas.microsoft.com/office/drawing/2014/main" id="{00000000-0008-0000-0A00-00000D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Job descriptions for each position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160020</xdr:rowOff>
        </xdr:from>
        <xdr:to>
          <xdr:col>2</xdr:col>
          <xdr:colOff>571500</xdr:colOff>
          <xdr:row>80</xdr:row>
          <xdr:rowOff>7620</xdr:rowOff>
        </xdr:to>
        <xdr:sp macro="" textlink="">
          <xdr:nvSpPr>
            <xdr:cNvPr id="113678" name="Check Box 14" hidden="1">
              <a:extLst>
                <a:ext uri="{63B3BB69-23CF-44E3-9099-C40C66FF867C}">
                  <a14:compatExt spid="_x0000_s113678"/>
                </a:ext>
                <a:ext uri="{FF2B5EF4-FFF2-40B4-BE49-F238E27FC236}">
                  <a16:creationId xmlns:a16="http://schemas.microsoft.com/office/drawing/2014/main" id="{00000000-0008-0000-0A00-00000E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written compensation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160020</xdr:rowOff>
        </xdr:from>
        <xdr:to>
          <xdr:col>6</xdr:col>
          <xdr:colOff>419100</xdr:colOff>
          <xdr:row>81</xdr:row>
          <xdr:rowOff>0</xdr:rowOff>
        </xdr:to>
        <xdr:sp macro="" textlink="">
          <xdr:nvSpPr>
            <xdr:cNvPr id="113679" name="Check Box 15" hidden="1">
              <a:extLst>
                <a:ext uri="{63B3BB69-23CF-44E3-9099-C40C66FF867C}">
                  <a14:compatExt spid="_x0000_s113679"/>
                </a:ext>
                <a:ext uri="{FF2B5EF4-FFF2-40B4-BE49-F238E27FC236}">
                  <a16:creationId xmlns:a16="http://schemas.microsoft.com/office/drawing/2014/main" id="{00000000-0008-0000-0A00-00000F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Payroll records, i.e. canceled checks, documents supporting payment of payroll taxes, bank statements,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175260</xdr:rowOff>
        </xdr:from>
        <xdr:to>
          <xdr:col>7</xdr:col>
          <xdr:colOff>30480</xdr:colOff>
          <xdr:row>82</xdr:row>
          <xdr:rowOff>0</xdr:rowOff>
        </xdr:to>
        <xdr:sp macro="" textlink="">
          <xdr:nvSpPr>
            <xdr:cNvPr id="113680" name="Check Box 16" hidden="1">
              <a:extLst>
                <a:ext uri="{63B3BB69-23CF-44E3-9099-C40C66FF867C}">
                  <a14:compatExt spid="_x0000_s113680"/>
                </a:ext>
                <a:ext uri="{FF2B5EF4-FFF2-40B4-BE49-F238E27FC236}">
                  <a16:creationId xmlns:a16="http://schemas.microsoft.com/office/drawing/2014/main" id="{00000000-0008-0000-0A00-000010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the calculation of projected cost, and allocated percentage rate, if less than 100%</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8</xdr:row>
          <xdr:rowOff>0</xdr:rowOff>
        </xdr:from>
        <xdr:to>
          <xdr:col>2</xdr:col>
          <xdr:colOff>1516380</xdr:colOff>
          <xdr:row>9</xdr:row>
          <xdr:rowOff>7620</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0B00-00000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Arms length transaction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220980</xdr:rowOff>
        </xdr:from>
        <xdr:to>
          <xdr:col>3</xdr:col>
          <xdr:colOff>2179320</xdr:colOff>
          <xdr:row>9</xdr:row>
          <xdr:rowOff>38100</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B00-00000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Less than arms length transaction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20</xdr:row>
          <xdr:rowOff>22860</xdr:rowOff>
        </xdr:from>
        <xdr:to>
          <xdr:col>3</xdr:col>
          <xdr:colOff>1737360</xdr:colOff>
          <xdr:row>20</xdr:row>
          <xdr:rowOff>175260</xdr:rowOff>
        </xdr:to>
        <xdr:sp macro="" textlink="">
          <xdr:nvSpPr>
            <xdr:cNvPr id="115715" name="Check Box 3" hidden="1">
              <a:extLst>
                <a:ext uri="{63B3BB69-23CF-44E3-9099-C40C66FF867C}">
                  <a14:compatExt spid="_x0000_s115715"/>
                </a:ext>
                <a:ext uri="{FF2B5EF4-FFF2-40B4-BE49-F238E27FC236}">
                  <a16:creationId xmlns:a16="http://schemas.microsoft.com/office/drawing/2014/main" id="{00000000-0008-0000-0B00-00000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here to certify that proper procurement procedures will be followed, including the submission and retention of all required supporting documentation.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25</xdr:row>
          <xdr:rowOff>266700</xdr:rowOff>
        </xdr:from>
        <xdr:to>
          <xdr:col>1</xdr:col>
          <xdr:colOff>419100</xdr:colOff>
          <xdr:row>27</xdr:row>
          <xdr:rowOff>38100</xdr:rowOff>
        </xdr:to>
        <xdr:sp macro="" textlink="">
          <xdr:nvSpPr>
            <xdr:cNvPr id="115716" name="Check Box 4" hidden="1">
              <a:extLst>
                <a:ext uri="{63B3BB69-23CF-44E3-9099-C40C66FF867C}">
                  <a14:compatExt spid="_x0000_s115716"/>
                </a:ext>
                <a:ext uri="{FF2B5EF4-FFF2-40B4-BE49-F238E27FC236}">
                  <a16:creationId xmlns:a16="http://schemas.microsoft.com/office/drawing/2014/main" id="{00000000-0008-0000-0B00-000004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2042160</xdr:colOff>
          <xdr:row>25</xdr:row>
          <xdr:rowOff>266700</xdr:rowOff>
        </xdr:from>
        <xdr:to>
          <xdr:col>2</xdr:col>
          <xdr:colOff>807720</xdr:colOff>
          <xdr:row>27</xdr:row>
          <xdr:rowOff>38100</xdr:rowOff>
        </xdr:to>
        <xdr:sp macro="" textlink="">
          <xdr:nvSpPr>
            <xdr:cNvPr id="115717" name="Check Box 5" hidden="1">
              <a:extLst>
                <a:ext uri="{63B3BB69-23CF-44E3-9099-C40C66FF867C}">
                  <a14:compatExt spid="_x0000_s115717"/>
                </a:ext>
                <a:ext uri="{FF2B5EF4-FFF2-40B4-BE49-F238E27FC236}">
                  <a16:creationId xmlns:a16="http://schemas.microsoft.com/office/drawing/2014/main" id="{00000000-0008-0000-0B00-00000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Approved with limitations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274320</xdr:rowOff>
        </xdr:from>
        <xdr:to>
          <xdr:col>3</xdr:col>
          <xdr:colOff>2125980</xdr:colOff>
          <xdr:row>27</xdr:row>
          <xdr:rowOff>38100</xdr:rowOff>
        </xdr:to>
        <xdr:sp macro="" textlink="">
          <xdr:nvSpPr>
            <xdr:cNvPr id="115718" name="Check Box 6" hidden="1">
              <a:extLst>
                <a:ext uri="{63B3BB69-23CF-44E3-9099-C40C66FF867C}">
                  <a14:compatExt spid="_x0000_s115718"/>
                </a:ext>
                <a:ext uri="{FF2B5EF4-FFF2-40B4-BE49-F238E27FC236}">
                  <a16:creationId xmlns:a16="http://schemas.microsoft.com/office/drawing/2014/main" id="{00000000-0008-0000-0B00-00000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Denied</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NSB/SNP/CACFP/Financial%20Management/Budgets/2020-2021/Final%202020-2021%20Budgets/FY%202021%20Budgets%20for%20Website%20Update/FY%202021%20Budgets%20with%20New%20Rates/New%20Budget%20Template%20for%20FY%202021-2022/2020-2021%20Full%20Sponsored%20Centers%20Budget.xlsm?67737185" TargetMode="External"/><Relationship Id="rId1" Type="http://schemas.openxmlformats.org/officeDocument/2006/relationships/externalLinkPath" Target="file:///\\67737185\2020-2021%20Full%20Sponsored%20Centers%20Budg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sheetName val="Budget Instructions"/>
      <sheetName val="Budget Summary"/>
      <sheetName val="Navigation Page"/>
      <sheetName val="A - Projected Reimb (Required)"/>
      <sheetName val="C - Other Income"/>
      <sheetName val="C1 Excess Balance Spending Plan"/>
      <sheetName val="D - Sponsor Fee (Required)"/>
      <sheetName val="E - Food"/>
      <sheetName val="F - Non-Food Supplies"/>
      <sheetName val="G - Operating Labor"/>
      <sheetName val="H - Rent and Utilities"/>
      <sheetName val="H1 Cost Allocation"/>
      <sheetName val="I - Operating Fringe"/>
      <sheetName val="J- Operating Contracted"/>
      <sheetName val="K - Operating Travel"/>
      <sheetName val="L- Operating Equip"/>
      <sheetName val="M - Operating Equip Depr"/>
      <sheetName val="N- Other Operating Exp"/>
      <sheetName val="O - Admin Labor"/>
      <sheetName val="P - Admin Fringe"/>
      <sheetName val="Q - Equipment"/>
      <sheetName val="R - Equip Depr"/>
      <sheetName val="S- Admin Supplies"/>
      <sheetName val="T- Admin Travel"/>
      <sheetName val="U - Admin Training"/>
      <sheetName val="V - Admin Contracted"/>
      <sheetName val="W - Communications"/>
      <sheetName val="X - Other Admin Exp"/>
      <sheetName val="SWPA Form"/>
      <sheetName val="Costs Requiring Add'l Approval"/>
    </sheetNames>
    <sheetDataSet>
      <sheetData sheetId="0"/>
      <sheetData sheetId="1"/>
      <sheetData sheetId="2">
        <row r="7">
          <cell r="A7" t="str">
            <v>Application Update:  Budget for Unaffiliated Sponsored Centers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6.vml"/><Relationship Id="rId7" Type="http://schemas.openxmlformats.org/officeDocument/2006/relationships/ctrlProp" Target="../ctrlProps/ctrlProp21.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7.vml"/><Relationship Id="rId7" Type="http://schemas.openxmlformats.org/officeDocument/2006/relationships/ctrlProp" Target="../ctrlProps/ctrlProp29.x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nutritionnc.com/snp/pdf/796-2Rev4printabl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4.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A7BE-E993-44EF-8AAA-71D0F2957E09}">
  <sheetPr codeName="Sheet6"/>
  <dimension ref="B1:D34"/>
  <sheetViews>
    <sheetView topLeftCell="A4" workbookViewId="0">
      <selection activeCell="C15" sqref="C15:D15"/>
    </sheetView>
  </sheetViews>
  <sheetFormatPr defaultColWidth="8.88671875" defaultRowHeight="14.4" x14ac:dyDescent="0.3"/>
  <cols>
    <col min="1" max="1" width="3.6640625" style="388" customWidth="1"/>
    <col min="2" max="2" width="39.88671875" style="388" customWidth="1"/>
    <col min="3" max="3" width="40.6640625" style="388" customWidth="1"/>
    <col min="4" max="4" width="12.6640625" style="388" customWidth="1"/>
    <col min="5" max="16384" width="8.88671875" style="388"/>
  </cols>
  <sheetData>
    <row r="1" spans="2:4" ht="15" thickBot="1" x14ac:dyDescent="0.35"/>
    <row r="2" spans="2:4" x14ac:dyDescent="0.3">
      <c r="B2" s="464" t="s">
        <v>437</v>
      </c>
      <c r="C2" s="465"/>
      <c r="D2" s="466"/>
    </row>
    <row r="3" spans="2:4" ht="15" thickBot="1" x14ac:dyDescent="0.35">
      <c r="B3" s="467"/>
      <c r="C3" s="468"/>
      <c r="D3" s="469"/>
    </row>
    <row r="4" spans="2:4" ht="15" customHeight="1" x14ac:dyDescent="0.3">
      <c r="B4" s="470" t="s">
        <v>0</v>
      </c>
      <c r="C4" s="471"/>
      <c r="D4" s="472"/>
    </row>
    <row r="5" spans="2:4" x14ac:dyDescent="0.3">
      <c r="B5" s="473" t="s">
        <v>468</v>
      </c>
      <c r="C5" s="474"/>
      <c r="D5" s="475"/>
    </row>
    <row r="6" spans="2:4" x14ac:dyDescent="0.3">
      <c r="B6" s="473" t="s">
        <v>469</v>
      </c>
      <c r="C6" s="474"/>
      <c r="D6" s="475"/>
    </row>
    <row r="7" spans="2:4" x14ac:dyDescent="0.3">
      <c r="B7" s="473" t="s">
        <v>1</v>
      </c>
      <c r="C7" s="474"/>
      <c r="D7" s="475"/>
    </row>
    <row r="8" spans="2:4" x14ac:dyDescent="0.3">
      <c r="B8" s="473" t="str">
        <f>'[1]Budget Summary'!A7</f>
        <v>Application Update:  Budget for Unaffiliated Sponsored Centers</v>
      </c>
      <c r="C8" s="476"/>
      <c r="D8" s="477"/>
    </row>
    <row r="9" spans="2:4" ht="15" thickBot="1" x14ac:dyDescent="0.35">
      <c r="B9" s="473" t="s">
        <v>470</v>
      </c>
      <c r="C9" s="476"/>
      <c r="D9" s="477"/>
    </row>
    <row r="10" spans="2:4" ht="15" thickBot="1" x14ac:dyDescent="0.35">
      <c r="B10" s="10"/>
      <c r="C10" s="8"/>
      <c r="D10" s="9"/>
    </row>
    <row r="11" spans="2:4" ht="15" thickBot="1" x14ac:dyDescent="0.35">
      <c r="B11" s="478" t="s">
        <v>438</v>
      </c>
      <c r="C11" s="479"/>
      <c r="D11" s="480"/>
    </row>
    <row r="12" spans="2:4" ht="15" thickBot="1" x14ac:dyDescent="0.35">
      <c r="B12" s="5"/>
      <c r="C12" s="4"/>
      <c r="D12" s="6"/>
    </row>
    <row r="13" spans="2:4" ht="18" thickBot="1" x14ac:dyDescent="0.4">
      <c r="B13" s="461" t="s">
        <v>439</v>
      </c>
      <c r="C13" s="462"/>
      <c r="D13" s="463"/>
    </row>
    <row r="14" spans="2:4" ht="18" thickBot="1" x14ac:dyDescent="0.4">
      <c r="B14" s="398"/>
      <c r="C14" s="399"/>
      <c r="D14" s="400"/>
    </row>
    <row r="15" spans="2:4" ht="24" thickBot="1" x14ac:dyDescent="0.5">
      <c r="B15" s="401" t="s">
        <v>440</v>
      </c>
      <c r="C15" s="485"/>
      <c r="D15" s="486"/>
    </row>
    <row r="16" spans="2:4" ht="15" thickBot="1" x14ac:dyDescent="0.35">
      <c r="B16" s="401"/>
      <c r="C16" s="402"/>
      <c r="D16" s="403"/>
    </row>
    <row r="17" spans="2:4" ht="24" thickBot="1" x14ac:dyDescent="0.5">
      <c r="B17" s="404" t="s">
        <v>78</v>
      </c>
      <c r="C17" s="481"/>
      <c r="D17" s="482"/>
    </row>
    <row r="18" spans="2:4" ht="15" thickBot="1" x14ac:dyDescent="0.35">
      <c r="B18" s="401"/>
      <c r="C18" s="402"/>
      <c r="D18" s="403"/>
    </row>
    <row r="19" spans="2:4" ht="24" thickBot="1" x14ac:dyDescent="0.5">
      <c r="B19" s="404" t="s">
        <v>441</v>
      </c>
      <c r="C19" s="483"/>
      <c r="D19" s="484"/>
    </row>
    <row r="20" spans="2:4" ht="15" thickBot="1" x14ac:dyDescent="0.35">
      <c r="B20" s="401"/>
      <c r="D20" s="389"/>
    </row>
    <row r="21" spans="2:4" ht="24" thickBot="1" x14ac:dyDescent="0.5">
      <c r="B21" s="401" t="s">
        <v>442</v>
      </c>
      <c r="C21" s="481"/>
      <c r="D21" s="482"/>
    </row>
    <row r="22" spans="2:4" ht="15" thickBot="1" x14ac:dyDescent="0.35">
      <c r="B22" s="401"/>
      <c r="D22" s="389"/>
    </row>
    <row r="23" spans="2:4" ht="24" thickBot="1" x14ac:dyDescent="0.5">
      <c r="B23" s="404" t="s">
        <v>78</v>
      </c>
      <c r="C23" s="481"/>
      <c r="D23" s="482"/>
    </row>
    <row r="24" spans="2:4" ht="15" thickBot="1" x14ac:dyDescent="0.35">
      <c r="B24" s="401"/>
      <c r="D24" s="389"/>
    </row>
    <row r="25" spans="2:4" ht="24" thickBot="1" x14ac:dyDescent="0.5">
      <c r="B25" s="404" t="s">
        <v>443</v>
      </c>
      <c r="C25" s="483"/>
      <c r="D25" s="484"/>
    </row>
    <row r="26" spans="2:4" ht="15" thickBot="1" x14ac:dyDescent="0.35">
      <c r="B26" s="390"/>
      <c r="D26" s="389"/>
    </row>
    <row r="27" spans="2:4" ht="18" thickBot="1" x14ac:dyDescent="0.4">
      <c r="B27" s="461" t="s">
        <v>444</v>
      </c>
      <c r="C27" s="462"/>
      <c r="D27" s="463"/>
    </row>
    <row r="28" spans="2:4" ht="18" thickBot="1" x14ac:dyDescent="0.4">
      <c r="B28" s="398"/>
      <c r="C28" s="405"/>
      <c r="D28" s="406"/>
    </row>
    <row r="29" spans="2:4" ht="24" thickBot="1" x14ac:dyDescent="0.5">
      <c r="B29" s="401" t="s">
        <v>445</v>
      </c>
      <c r="C29" s="481"/>
      <c r="D29" s="482"/>
    </row>
    <row r="30" spans="2:4" ht="15" thickBot="1" x14ac:dyDescent="0.35">
      <c r="B30" s="401"/>
      <c r="D30" s="389"/>
    </row>
    <row r="31" spans="2:4" ht="24" thickBot="1" x14ac:dyDescent="0.5">
      <c r="B31" s="404" t="s">
        <v>78</v>
      </c>
      <c r="C31" s="481"/>
      <c r="D31" s="482"/>
    </row>
    <row r="32" spans="2:4" ht="15" thickBot="1" x14ac:dyDescent="0.35">
      <c r="B32" s="401"/>
      <c r="D32" s="389"/>
    </row>
    <row r="33" spans="2:4" ht="24" thickBot="1" x14ac:dyDescent="0.5">
      <c r="B33" s="404" t="s">
        <v>443</v>
      </c>
      <c r="C33" s="483"/>
      <c r="D33" s="484"/>
    </row>
    <row r="34" spans="2:4" ht="15" thickBot="1" x14ac:dyDescent="0.35">
      <c r="B34" s="5"/>
      <c r="C34" s="4"/>
      <c r="D34" s="6"/>
    </row>
  </sheetData>
  <mergeCells count="20">
    <mergeCell ref="B27:D27"/>
    <mergeCell ref="C29:D29"/>
    <mergeCell ref="C31:D31"/>
    <mergeCell ref="C33:D33"/>
    <mergeCell ref="C15:D15"/>
    <mergeCell ref="C17:D17"/>
    <mergeCell ref="C19:D19"/>
    <mergeCell ref="C21:D21"/>
    <mergeCell ref="C23:D23"/>
    <mergeCell ref="C25:D25"/>
    <mergeCell ref="B13:D13"/>
    <mergeCell ref="B2:D2"/>
    <mergeCell ref="B3:D3"/>
    <mergeCell ref="B4:D4"/>
    <mergeCell ref="B5:D5"/>
    <mergeCell ref="B6:D6"/>
    <mergeCell ref="B7:D7"/>
    <mergeCell ref="B8:D8"/>
    <mergeCell ref="B9:D9"/>
    <mergeCell ref="B11:D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FE07D-954E-4B5A-9E55-02FAA5E867C4}">
  <sheetPr codeName="Sheet21">
    <tabColor rgb="FFFFE699"/>
    <pageSetUpPr fitToPage="1"/>
  </sheetPr>
  <dimension ref="A1:F42"/>
  <sheetViews>
    <sheetView zoomScaleNormal="100" workbookViewId="0">
      <selection activeCell="A8" sqref="A8:B8"/>
    </sheetView>
  </sheetViews>
  <sheetFormatPr defaultRowHeight="14.4" x14ac:dyDescent="0.3"/>
  <cols>
    <col min="1" max="1" width="13.33203125" customWidth="1"/>
    <col min="2" max="2" width="19.33203125" customWidth="1"/>
    <col min="3" max="3" width="16.44140625" customWidth="1"/>
    <col min="4" max="4" width="19.33203125" customWidth="1"/>
    <col min="5" max="5" width="19.6640625" customWidth="1"/>
    <col min="6" max="6" width="16.88671875" customWidth="1"/>
  </cols>
  <sheetData>
    <row r="1" spans="1:6" ht="15" thickBot="1" x14ac:dyDescent="0.35">
      <c r="A1" s="28" t="s">
        <v>36</v>
      </c>
      <c r="B1" s="671">
        <f>'Budget Summary'!$D9</f>
        <v>0</v>
      </c>
      <c r="C1" s="671"/>
      <c r="D1" s="671"/>
      <c r="E1" s="29" t="s">
        <v>13</v>
      </c>
      <c r="F1" s="30">
        <f>'Budget Summary'!H9</f>
        <v>0</v>
      </c>
    </row>
    <row r="2" spans="1:6" ht="16.2" thickBot="1" x14ac:dyDescent="0.35">
      <c r="A2" s="750" t="s">
        <v>301</v>
      </c>
      <c r="B2" s="751"/>
      <c r="C2" s="751"/>
      <c r="D2" s="751"/>
      <c r="E2" s="751"/>
      <c r="F2" s="752"/>
    </row>
    <row r="3" spans="1:6" x14ac:dyDescent="0.3">
      <c r="A3" s="111"/>
      <c r="B3" s="109"/>
      <c r="C3" s="109"/>
      <c r="D3" s="109"/>
      <c r="E3" s="109"/>
      <c r="F3" s="110"/>
    </row>
    <row r="4" spans="1:6" ht="15" thickBot="1" x14ac:dyDescent="0.35">
      <c r="A4" s="111"/>
      <c r="B4" s="109"/>
      <c r="C4" s="109"/>
      <c r="D4" s="109"/>
      <c r="E4" s="109"/>
      <c r="F4" s="110"/>
    </row>
    <row r="5" spans="1:6" ht="15" thickBot="1" x14ac:dyDescent="0.35">
      <c r="A5" s="692">
        <v>1</v>
      </c>
      <c r="B5" s="693"/>
      <c r="C5" s="52">
        <v>2</v>
      </c>
      <c r="D5" s="107">
        <v>3</v>
      </c>
      <c r="E5" s="52"/>
      <c r="F5" s="107">
        <v>4</v>
      </c>
    </row>
    <row r="6" spans="1:6" ht="29.4" thickBot="1" x14ac:dyDescent="0.35">
      <c r="A6" s="703" t="s">
        <v>64</v>
      </c>
      <c r="B6" s="783"/>
      <c r="C6" s="124" t="s">
        <v>52</v>
      </c>
      <c r="D6" s="124" t="s">
        <v>61</v>
      </c>
      <c r="E6" s="124" t="s">
        <v>273</v>
      </c>
      <c r="F6" s="146" t="s">
        <v>274</v>
      </c>
    </row>
    <row r="7" spans="1:6" ht="15" thickBot="1" x14ac:dyDescent="0.35">
      <c r="A7" s="833" t="s">
        <v>65</v>
      </c>
      <c r="B7" s="834"/>
      <c r="C7" s="155">
        <v>12000</v>
      </c>
      <c r="D7" s="156">
        <v>1</v>
      </c>
      <c r="E7" s="155">
        <v>12000</v>
      </c>
      <c r="F7" s="157">
        <v>12000</v>
      </c>
    </row>
    <row r="8" spans="1:6" x14ac:dyDescent="0.3">
      <c r="A8" s="835"/>
      <c r="B8" s="836"/>
      <c r="C8" s="73"/>
      <c r="D8" s="147"/>
      <c r="E8" s="74" t="str">
        <f>IF(C8&lt;1,"",C8*D8)</f>
        <v/>
      </c>
      <c r="F8" s="77"/>
    </row>
    <row r="9" spans="1:6" x14ac:dyDescent="0.3">
      <c r="A9" s="832"/>
      <c r="B9" s="715"/>
      <c r="C9" s="133"/>
      <c r="D9" s="114"/>
      <c r="E9" s="80" t="str">
        <f t="shared" ref="E9:E15" si="0">IF(C9&lt;1,"",C9*D9)</f>
        <v/>
      </c>
      <c r="F9" s="115"/>
    </row>
    <row r="10" spans="1:6" x14ac:dyDescent="0.3">
      <c r="A10" s="832"/>
      <c r="B10" s="715"/>
      <c r="C10" s="133"/>
      <c r="D10" s="114"/>
      <c r="E10" s="80" t="str">
        <f t="shared" si="0"/>
        <v/>
      </c>
      <c r="F10" s="115"/>
    </row>
    <row r="11" spans="1:6" x14ac:dyDescent="0.3">
      <c r="A11" s="832"/>
      <c r="B11" s="715"/>
      <c r="C11" s="133"/>
      <c r="D11" s="114"/>
      <c r="E11" s="80" t="str">
        <f t="shared" si="0"/>
        <v/>
      </c>
      <c r="F11" s="115"/>
    </row>
    <row r="12" spans="1:6" x14ac:dyDescent="0.3">
      <c r="A12" s="832"/>
      <c r="B12" s="715"/>
      <c r="C12" s="133"/>
      <c r="D12" s="114"/>
      <c r="E12" s="80" t="str">
        <f t="shared" si="0"/>
        <v/>
      </c>
      <c r="F12" s="115"/>
    </row>
    <row r="13" spans="1:6" x14ac:dyDescent="0.3">
      <c r="A13" s="832"/>
      <c r="B13" s="715"/>
      <c r="C13" s="133"/>
      <c r="D13" s="114"/>
      <c r="E13" s="80" t="str">
        <f t="shared" si="0"/>
        <v/>
      </c>
      <c r="F13" s="115"/>
    </row>
    <row r="14" spans="1:6" x14ac:dyDescent="0.3">
      <c r="A14" s="832"/>
      <c r="B14" s="715"/>
      <c r="C14" s="133"/>
      <c r="D14" s="114"/>
      <c r="E14" s="80" t="str">
        <f t="shared" si="0"/>
        <v/>
      </c>
      <c r="F14" s="115"/>
    </row>
    <row r="15" spans="1:6" ht="15" thickBot="1" x14ac:dyDescent="0.35">
      <c r="A15" s="829"/>
      <c r="B15" s="830"/>
      <c r="C15" s="85"/>
      <c r="D15" s="117"/>
      <c r="E15" s="148" t="str">
        <f t="shared" si="0"/>
        <v/>
      </c>
      <c r="F15" s="118"/>
    </row>
    <row r="16" spans="1:6" ht="15" thickBot="1" x14ac:dyDescent="0.35">
      <c r="A16" s="119"/>
      <c r="B16" s="122"/>
      <c r="C16" s="831" t="s">
        <v>22</v>
      </c>
      <c r="D16" s="831"/>
      <c r="E16" s="158">
        <f>SUM(E8:E15)</f>
        <v>0</v>
      </c>
      <c r="F16" s="134">
        <f>ROUND(SUM(F8:F15),2)</f>
        <v>0</v>
      </c>
    </row>
    <row r="17" spans="1:6" x14ac:dyDescent="0.3">
      <c r="A17" s="1"/>
      <c r="F17" s="2"/>
    </row>
    <row r="18" spans="1:6" x14ac:dyDescent="0.3">
      <c r="A18" s="1"/>
      <c r="F18" s="2"/>
    </row>
    <row r="19" spans="1:6" ht="15" thickBot="1" x14ac:dyDescent="0.35">
      <c r="A19" s="135" t="s">
        <v>59</v>
      </c>
      <c r="B19" s="136"/>
      <c r="C19" s="136"/>
      <c r="D19" s="136"/>
      <c r="E19" s="136"/>
      <c r="F19" s="137"/>
    </row>
    <row r="20" spans="1:6" x14ac:dyDescent="0.3">
      <c r="A20" s="811" t="s">
        <v>62</v>
      </c>
      <c r="B20" s="812"/>
      <c r="C20" s="812"/>
      <c r="D20" s="812"/>
      <c r="E20" s="812"/>
      <c r="F20" s="813"/>
    </row>
    <row r="21" spans="1:6" x14ac:dyDescent="0.3">
      <c r="A21" s="814"/>
      <c r="B21" s="815"/>
      <c r="C21" s="815"/>
      <c r="D21" s="815"/>
      <c r="E21" s="815"/>
      <c r="F21" s="816"/>
    </row>
    <row r="22" spans="1:6" x14ac:dyDescent="0.3">
      <c r="A22" s="814"/>
      <c r="B22" s="815"/>
      <c r="C22" s="815"/>
      <c r="D22" s="815"/>
      <c r="E22" s="815"/>
      <c r="F22" s="816"/>
    </row>
    <row r="23" spans="1:6" x14ac:dyDescent="0.3">
      <c r="A23" s="814"/>
      <c r="B23" s="815"/>
      <c r="C23" s="815"/>
      <c r="D23" s="815"/>
      <c r="E23" s="815"/>
      <c r="F23" s="816"/>
    </row>
    <row r="24" spans="1:6" ht="15" thickBot="1" x14ac:dyDescent="0.35">
      <c r="A24" s="817"/>
      <c r="B24" s="818"/>
      <c r="C24" s="818"/>
      <c r="D24" s="818"/>
      <c r="E24" s="818"/>
      <c r="F24" s="819"/>
    </row>
    <row r="25" spans="1:6" x14ac:dyDescent="0.3">
      <c r="A25" s="1"/>
      <c r="F25" s="2"/>
    </row>
    <row r="26" spans="1:6" x14ac:dyDescent="0.3">
      <c r="A26" s="826" t="s">
        <v>366</v>
      </c>
      <c r="B26" s="827"/>
      <c r="C26" s="827"/>
      <c r="D26" s="827"/>
      <c r="E26" s="827"/>
      <c r="F26" s="828"/>
    </row>
    <row r="27" spans="1:6" x14ac:dyDescent="0.3">
      <c r="A27" s="34" t="s">
        <v>50</v>
      </c>
      <c r="F27" s="2"/>
    </row>
    <row r="28" spans="1:6" ht="29.4" customHeight="1" x14ac:dyDescent="0.3">
      <c r="A28" s="94">
        <v>1</v>
      </c>
      <c r="B28" s="749" t="s">
        <v>268</v>
      </c>
      <c r="C28" s="749"/>
      <c r="D28" s="749"/>
      <c r="E28" s="749"/>
      <c r="F28" s="820"/>
    </row>
    <row r="29" spans="1:6" x14ac:dyDescent="0.3">
      <c r="A29" s="94">
        <v>2</v>
      </c>
      <c r="B29" s="121" t="s">
        <v>266</v>
      </c>
      <c r="C29" s="11"/>
      <c r="D29" s="11"/>
      <c r="E29" s="11"/>
      <c r="F29" s="12"/>
    </row>
    <row r="30" spans="1:6" ht="29.4" customHeight="1" x14ac:dyDescent="0.3">
      <c r="A30" s="94">
        <v>3</v>
      </c>
      <c r="B30" s="749" t="s">
        <v>422</v>
      </c>
      <c r="C30" s="749"/>
      <c r="D30" s="749"/>
      <c r="E30" s="749"/>
      <c r="F30" s="820"/>
    </row>
    <row r="31" spans="1:6" x14ac:dyDescent="0.3">
      <c r="A31" s="94">
        <v>4</v>
      </c>
      <c r="B31" s="96" t="s">
        <v>269</v>
      </c>
      <c r="C31" s="92"/>
      <c r="D31" s="92"/>
      <c r="E31" s="92"/>
      <c r="F31" s="93"/>
    </row>
    <row r="32" spans="1:6" x14ac:dyDescent="0.3">
      <c r="A32" s="34"/>
      <c r="B32" s="96"/>
      <c r="C32" s="92"/>
      <c r="D32" s="92"/>
      <c r="E32" s="92"/>
      <c r="F32" s="93"/>
    </row>
    <row r="33" spans="1:6" x14ac:dyDescent="0.3">
      <c r="A33" s="111" t="s">
        <v>270</v>
      </c>
      <c r="B33" s="96"/>
      <c r="C33" s="121"/>
      <c r="D33" s="121"/>
      <c r="E33" s="121"/>
      <c r="F33" s="149"/>
    </row>
    <row r="34" spans="1:6" x14ac:dyDescent="0.3">
      <c r="A34" s="375" t="s">
        <v>436</v>
      </c>
      <c r="B34" s="13"/>
      <c r="C34" s="381"/>
      <c r="D34" s="381"/>
      <c r="F34" s="2"/>
    </row>
    <row r="35" spans="1:6" x14ac:dyDescent="0.3">
      <c r="A35" s="386"/>
      <c r="B35" s="13"/>
      <c r="C35" s="381"/>
      <c r="D35" s="381"/>
      <c r="F35" s="2"/>
    </row>
    <row r="36" spans="1:6" x14ac:dyDescent="0.3">
      <c r="A36" s="386"/>
      <c r="B36" s="13"/>
      <c r="C36" s="381"/>
      <c r="D36" s="381"/>
      <c r="F36" s="2"/>
    </row>
    <row r="37" spans="1:6" x14ac:dyDescent="0.3">
      <c r="A37" s="386"/>
      <c r="B37" s="13"/>
      <c r="C37" s="381"/>
      <c r="D37" s="381"/>
      <c r="F37" s="2"/>
    </row>
    <row r="38" spans="1:6" ht="15" thickBot="1" x14ac:dyDescent="0.35">
      <c r="A38" s="135"/>
      <c r="B38" s="136"/>
      <c r="C38" s="136"/>
      <c r="D38" s="136"/>
      <c r="F38" s="2"/>
    </row>
    <row r="39" spans="1:6" x14ac:dyDescent="0.3">
      <c r="A39" s="823" t="s">
        <v>347</v>
      </c>
      <c r="B39" s="824"/>
      <c r="C39" s="824"/>
      <c r="D39" s="824"/>
      <c r="E39" s="824"/>
      <c r="F39" s="825"/>
    </row>
    <row r="40" spans="1:6" ht="15" thickBot="1" x14ac:dyDescent="0.35">
      <c r="A40" s="5"/>
      <c r="B40" s="4"/>
      <c r="C40" s="4"/>
      <c r="D40" s="4"/>
      <c r="E40" s="4"/>
      <c r="F40" s="6"/>
    </row>
    <row r="41" spans="1:6" ht="15" thickBot="1" x14ac:dyDescent="0.35">
      <c r="A41" s="821" t="s">
        <v>301</v>
      </c>
      <c r="B41" s="822"/>
      <c r="C41" s="822"/>
      <c r="D41" s="212"/>
      <c r="E41" s="212"/>
      <c r="F41" s="213"/>
    </row>
    <row r="42" spans="1:6" s="218" customFormat="1" ht="12.6" thickBot="1" x14ac:dyDescent="0.3">
      <c r="A42" s="208" t="s">
        <v>279</v>
      </c>
      <c r="B42" s="209"/>
      <c r="C42" s="209"/>
      <c r="D42" s="209"/>
      <c r="E42" s="207"/>
      <c r="F42" s="210" t="s">
        <v>473</v>
      </c>
    </row>
  </sheetData>
  <sheetProtection algorithmName="SHA-512" hashValue="DBsHbyd28jrnQmKGDuIWzPsf0R2hClim+6Tc77F6hS8lv+PlPZ3cJqXyvsYwhR1co0ONEzhm/doN7ktWGrKHGA==" saltValue="J2ycRnb4/WTCluchIvHQ8w==" spinCount="100000" sheet="1" objects="1" scenarios="1"/>
  <mergeCells count="20">
    <mergeCell ref="A15:B15"/>
    <mergeCell ref="C16:D16"/>
    <mergeCell ref="A14:B14"/>
    <mergeCell ref="B1:D1"/>
    <mergeCell ref="A2:F2"/>
    <mergeCell ref="A5:B5"/>
    <mergeCell ref="A6:B6"/>
    <mergeCell ref="A7:B7"/>
    <mergeCell ref="A8:B8"/>
    <mergeCell ref="A9:B9"/>
    <mergeCell ref="A10:B10"/>
    <mergeCell ref="A11:B11"/>
    <mergeCell ref="A12:B12"/>
    <mergeCell ref="A13:B13"/>
    <mergeCell ref="A20:F24"/>
    <mergeCell ref="B28:F28"/>
    <mergeCell ref="B30:F30"/>
    <mergeCell ref="A41:C41"/>
    <mergeCell ref="A39:F39"/>
    <mergeCell ref="A26:F26"/>
  </mergeCells>
  <pageMargins left="0.7" right="0.7" top="0.75" bottom="0.75" header="0.3" footer="0.3"/>
  <pageSetup scale="86" orientation="portrait" r:id="rId1"/>
  <ignoredErrors>
    <ignoredError sqref="F1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nchor moveWithCells="1">
                  <from>
                    <xdr:col>0</xdr:col>
                    <xdr:colOff>0</xdr:colOff>
                    <xdr:row>33</xdr:row>
                    <xdr:rowOff>144780</xdr:rowOff>
                  </from>
                  <to>
                    <xdr:col>4</xdr:col>
                    <xdr:colOff>990600</xdr:colOff>
                    <xdr:row>35</xdr:row>
                    <xdr:rowOff>22860</xdr:rowOff>
                  </to>
                </anchor>
              </controlPr>
            </control>
          </mc:Choice>
        </mc:AlternateContent>
        <mc:AlternateContent xmlns:mc="http://schemas.openxmlformats.org/markup-compatibility/2006">
          <mc:Choice Requires="x14">
            <control shapeId="112642" r:id="rId5" name="Check Box 2">
              <controlPr defaultSize="0" autoFill="0" autoLine="0" autoPict="0">
                <anchor moveWithCells="1">
                  <from>
                    <xdr:col>0</xdr:col>
                    <xdr:colOff>0</xdr:colOff>
                    <xdr:row>34</xdr:row>
                    <xdr:rowOff>144780</xdr:rowOff>
                  </from>
                  <to>
                    <xdr:col>4</xdr:col>
                    <xdr:colOff>990600</xdr:colOff>
                    <xdr:row>36</xdr:row>
                    <xdr:rowOff>22860</xdr:rowOff>
                  </to>
                </anchor>
              </controlPr>
            </control>
          </mc:Choice>
        </mc:AlternateContent>
        <mc:AlternateContent xmlns:mc="http://schemas.openxmlformats.org/markup-compatibility/2006">
          <mc:Choice Requires="x14">
            <control shapeId="112643" r:id="rId6" name="Check Box 3">
              <controlPr defaultSize="0" autoFill="0" autoLine="0" autoPict="0">
                <anchor moveWithCells="1">
                  <from>
                    <xdr:col>0</xdr:col>
                    <xdr:colOff>0</xdr:colOff>
                    <xdr:row>35</xdr:row>
                    <xdr:rowOff>144780</xdr:rowOff>
                  </from>
                  <to>
                    <xdr:col>4</xdr:col>
                    <xdr:colOff>990600</xdr:colOff>
                    <xdr:row>37</xdr:row>
                    <xdr:rowOff>22860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D921-D4B0-4D25-BD5A-9CC38DB5B55E}">
  <sheetPr codeName="Sheet3">
    <tabColor theme="7" tint="0.59999389629810485"/>
    <pageSetUpPr fitToPage="1"/>
  </sheetPr>
  <dimension ref="A1:AA88"/>
  <sheetViews>
    <sheetView zoomScaleNormal="100" workbookViewId="0">
      <selection activeCell="J6" sqref="J6"/>
    </sheetView>
  </sheetViews>
  <sheetFormatPr defaultRowHeight="14.4" x14ac:dyDescent="0.3"/>
  <cols>
    <col min="1" max="1" width="15" customWidth="1"/>
    <col min="2" max="2" width="10.109375" customWidth="1"/>
    <col min="3" max="3" width="9.88671875" customWidth="1"/>
    <col min="4" max="4" width="9.33203125" customWidth="1"/>
    <col min="5" max="5" width="12.109375" customWidth="1"/>
    <col min="6" max="6" width="13.109375" customWidth="1"/>
    <col min="7" max="7" width="12.5546875" customWidth="1"/>
    <col min="8" max="8" width="12" customWidth="1"/>
    <col min="9" max="9" width="12.109375" bestFit="1" customWidth="1"/>
    <col min="10" max="10" width="13.109375" customWidth="1"/>
    <col min="11" max="11" width="14.109375" customWidth="1"/>
    <col min="12" max="12" width="15.44140625" customWidth="1"/>
    <col min="13" max="13" width="13.109375" customWidth="1"/>
  </cols>
  <sheetData>
    <row r="1" spans="1:27" ht="15" thickBot="1" x14ac:dyDescent="0.35">
      <c r="A1" s="28" t="s">
        <v>36</v>
      </c>
      <c r="B1" s="781">
        <f>'Budget Summary'!$D9</f>
        <v>0</v>
      </c>
      <c r="C1" s="781"/>
      <c r="D1" s="781"/>
      <c r="E1" s="781"/>
      <c r="F1" s="781"/>
      <c r="G1" s="781"/>
      <c r="H1" s="781"/>
      <c r="I1" s="781"/>
      <c r="J1" s="781"/>
      <c r="K1" s="29" t="s">
        <v>13</v>
      </c>
      <c r="L1" s="43">
        <f>'Budget Summary'!$H9</f>
        <v>0</v>
      </c>
    </row>
    <row r="2" spans="1:27" ht="16.2" thickBot="1" x14ac:dyDescent="0.35">
      <c r="A2" s="750" t="s">
        <v>302</v>
      </c>
      <c r="B2" s="751"/>
      <c r="C2" s="751"/>
      <c r="D2" s="751"/>
      <c r="E2" s="751"/>
      <c r="F2" s="751"/>
      <c r="G2" s="751"/>
      <c r="H2" s="751"/>
      <c r="I2" s="751"/>
      <c r="J2" s="751"/>
      <c r="K2" s="751"/>
      <c r="L2" s="752"/>
    </row>
    <row r="3" spans="1:27" x14ac:dyDescent="0.3">
      <c r="A3" s="32" t="s">
        <v>297</v>
      </c>
      <c r="B3" s="31"/>
      <c r="C3" s="31"/>
      <c r="D3" s="31"/>
      <c r="E3" s="31"/>
      <c r="F3" s="31"/>
      <c r="G3" s="31"/>
      <c r="H3" s="31"/>
      <c r="I3" s="31"/>
      <c r="J3" s="31"/>
      <c r="L3" s="2"/>
    </row>
    <row r="4" spans="1:27" ht="61.2" customHeight="1" x14ac:dyDescent="0.3">
      <c r="A4" s="846" t="s">
        <v>389</v>
      </c>
      <c r="B4" s="847"/>
      <c r="C4" s="847"/>
      <c r="D4" s="847"/>
      <c r="E4" s="847"/>
      <c r="F4" s="847"/>
      <c r="G4" s="847"/>
      <c r="H4" s="847"/>
      <c r="I4" s="847"/>
      <c r="J4" s="847"/>
      <c r="K4" s="847"/>
      <c r="L4" s="848"/>
    </row>
    <row r="5" spans="1:27" ht="15" thickBot="1" x14ac:dyDescent="0.35">
      <c r="A5" s="38"/>
      <c r="B5" s="33"/>
      <c r="C5" s="31"/>
      <c r="D5" s="31"/>
      <c r="E5" s="31"/>
      <c r="F5" s="31"/>
      <c r="G5" s="31"/>
      <c r="H5" s="31"/>
      <c r="I5" s="31"/>
      <c r="J5" s="129">
        <v>1</v>
      </c>
      <c r="K5" s="31"/>
      <c r="L5" s="35"/>
    </row>
    <row r="6" spans="1:27" ht="15" thickBot="1" x14ac:dyDescent="0.35">
      <c r="A6" s="32" t="s">
        <v>201</v>
      </c>
      <c r="B6" s="33"/>
      <c r="C6" s="31"/>
      <c r="D6" s="31"/>
      <c r="E6" s="31"/>
      <c r="F6" s="31"/>
      <c r="G6" s="31"/>
      <c r="H6" s="31"/>
      <c r="I6" s="31"/>
      <c r="J6" s="44" t="s">
        <v>58</v>
      </c>
      <c r="L6" s="35"/>
    </row>
    <row r="7" spans="1:27" ht="15" thickBot="1" x14ac:dyDescent="0.35">
      <c r="A7" s="32" t="s">
        <v>204</v>
      </c>
      <c r="B7" s="33"/>
      <c r="C7" s="31"/>
      <c r="D7" s="31"/>
      <c r="E7" s="31"/>
      <c r="F7" s="31"/>
      <c r="G7" s="31"/>
      <c r="H7" s="31"/>
      <c r="I7" s="31"/>
      <c r="J7" s="44"/>
      <c r="K7" s="45" t="s">
        <v>202</v>
      </c>
      <c r="L7" s="35"/>
      <c r="AA7" t="s">
        <v>58</v>
      </c>
    </row>
    <row r="8" spans="1:27" ht="15" thickBot="1" x14ac:dyDescent="0.35">
      <c r="A8" s="38"/>
      <c r="B8" s="33"/>
      <c r="C8" s="31"/>
      <c r="D8" s="31"/>
      <c r="E8" s="31"/>
      <c r="F8" s="31"/>
      <c r="G8" s="31"/>
      <c r="H8" s="31"/>
      <c r="I8" s="31"/>
      <c r="J8" s="129">
        <v>2</v>
      </c>
      <c r="K8" s="31"/>
      <c r="L8" s="35"/>
      <c r="AA8" t="s">
        <v>203</v>
      </c>
    </row>
    <row r="9" spans="1:27" ht="15" thickBot="1" x14ac:dyDescent="0.35">
      <c r="A9" s="32" t="s">
        <v>298</v>
      </c>
      <c r="B9" s="33"/>
      <c r="C9" s="31"/>
      <c r="D9" s="31"/>
      <c r="E9" s="31"/>
      <c r="F9" s="31"/>
      <c r="G9" s="31"/>
      <c r="H9" s="31"/>
      <c r="I9" s="31"/>
      <c r="J9" s="44" t="s">
        <v>58</v>
      </c>
      <c r="K9" s="31"/>
      <c r="L9" s="35"/>
    </row>
    <row r="10" spans="1:27" x14ac:dyDescent="0.3">
      <c r="A10" s="240" t="s">
        <v>15</v>
      </c>
      <c r="B10" s="46"/>
      <c r="C10" s="45" t="s">
        <v>243</v>
      </c>
      <c r="D10" s="31"/>
      <c r="E10" s="45"/>
      <c r="F10" s="31"/>
      <c r="G10" s="31"/>
      <c r="H10" s="31"/>
      <c r="I10" s="31"/>
      <c r="J10" s="31"/>
      <c r="K10" s="31"/>
      <c r="L10" s="35"/>
    </row>
    <row r="11" spans="1:27" x14ac:dyDescent="0.3">
      <c r="A11" s="240" t="s">
        <v>16</v>
      </c>
      <c r="B11" s="46"/>
      <c r="C11" s="45" t="s">
        <v>244</v>
      </c>
      <c r="D11" s="31"/>
      <c r="E11" s="45"/>
      <c r="F11" s="31"/>
      <c r="G11" s="31"/>
      <c r="H11" s="33" t="s">
        <v>330</v>
      </c>
      <c r="I11" s="31"/>
      <c r="J11" s="31"/>
      <c r="K11" s="31"/>
      <c r="L11" s="35"/>
    </row>
    <row r="12" spans="1:27" x14ac:dyDescent="0.3">
      <c r="A12" s="240" t="s">
        <v>17</v>
      </c>
      <c r="B12" s="47"/>
      <c r="C12" s="45" t="s">
        <v>245</v>
      </c>
      <c r="D12" s="31"/>
      <c r="E12" s="45"/>
      <c r="F12" s="31"/>
      <c r="G12" s="31"/>
      <c r="H12" s="33" t="s">
        <v>246</v>
      </c>
      <c r="I12" s="31"/>
      <c r="J12" s="31"/>
      <c r="K12" s="31"/>
      <c r="L12" s="35"/>
    </row>
    <row r="13" spans="1:27" x14ac:dyDescent="0.3">
      <c r="A13" s="1"/>
      <c r="B13" s="48">
        <f>SUM(B10:B12)</f>
        <v>0</v>
      </c>
      <c r="C13" s="33" t="s">
        <v>247</v>
      </c>
      <c r="D13" s="31"/>
      <c r="E13" s="33"/>
      <c r="F13" s="31"/>
      <c r="G13" s="31"/>
      <c r="H13" s="31"/>
      <c r="I13" s="31"/>
      <c r="J13" s="31"/>
      <c r="K13" s="31"/>
      <c r="L13" s="35"/>
    </row>
    <row r="14" spans="1:27" ht="15" thickBot="1" x14ac:dyDescent="0.35">
      <c r="A14" s="40"/>
      <c r="B14" s="39"/>
      <c r="C14" s="49"/>
      <c r="D14" s="49"/>
      <c r="E14" s="49"/>
      <c r="F14" s="296" t="s">
        <v>292</v>
      </c>
      <c r="G14" s="49"/>
      <c r="H14" s="49"/>
      <c r="I14" s="49"/>
      <c r="J14" s="49"/>
      <c r="K14" s="49"/>
      <c r="L14" s="50"/>
    </row>
    <row r="15" spans="1:27" ht="15" thickBot="1" x14ac:dyDescent="0.35">
      <c r="A15" s="692" t="s">
        <v>43</v>
      </c>
      <c r="B15" s="671"/>
      <c r="C15" s="693"/>
      <c r="D15" s="51"/>
      <c r="E15" s="51"/>
      <c r="F15" s="51"/>
      <c r="G15" s="52"/>
      <c r="H15" s="52"/>
      <c r="I15" s="53"/>
      <c r="J15" s="849" t="s">
        <v>44</v>
      </c>
      <c r="K15" s="850"/>
      <c r="L15" s="30" t="s">
        <v>45</v>
      </c>
    </row>
    <row r="16" spans="1:27" ht="15" thickBot="1" x14ac:dyDescent="0.35">
      <c r="A16" s="42">
        <v>3</v>
      </c>
      <c r="B16" s="51">
        <v>4</v>
      </c>
      <c r="C16" s="54">
        <v>5</v>
      </c>
      <c r="D16" s="54">
        <v>6</v>
      </c>
      <c r="E16" s="54"/>
      <c r="F16" s="54">
        <v>7</v>
      </c>
      <c r="G16" s="54"/>
      <c r="H16" s="54"/>
      <c r="I16" s="54"/>
      <c r="J16" s="54"/>
      <c r="K16" s="54"/>
      <c r="L16" s="53">
        <v>8</v>
      </c>
    </row>
    <row r="17" spans="1:12" ht="87" thickBot="1" x14ac:dyDescent="0.35">
      <c r="A17" s="55" t="s">
        <v>46</v>
      </c>
      <c r="B17" s="56" t="s">
        <v>293</v>
      </c>
      <c r="C17" s="57" t="s">
        <v>248</v>
      </c>
      <c r="D17" s="57" t="s">
        <v>249</v>
      </c>
      <c r="E17" s="57" t="s">
        <v>47</v>
      </c>
      <c r="F17" s="57" t="s">
        <v>250</v>
      </c>
      <c r="G17" s="57" t="s">
        <v>251</v>
      </c>
      <c r="H17" s="57" t="s">
        <v>242</v>
      </c>
      <c r="I17" s="57" t="s">
        <v>205</v>
      </c>
      <c r="J17" s="57" t="s">
        <v>296</v>
      </c>
      <c r="K17" s="58" t="s">
        <v>263</v>
      </c>
      <c r="L17" s="59" t="s">
        <v>295</v>
      </c>
    </row>
    <row r="18" spans="1:12" x14ac:dyDescent="0.3">
      <c r="A18" s="60" t="s">
        <v>48</v>
      </c>
      <c r="B18" s="61" t="s">
        <v>264</v>
      </c>
      <c r="C18" s="62">
        <v>14</v>
      </c>
      <c r="D18" s="63">
        <v>40</v>
      </c>
      <c r="E18" s="64">
        <f>+D18*C18*4.33333333333333</f>
        <v>2426.6666666666652</v>
      </c>
      <c r="F18" s="313">
        <v>160</v>
      </c>
      <c r="G18" s="336">
        <f t="shared" ref="G18:G19" si="0">ROUND(F18/(D18*52/12),3)</f>
        <v>0.92300000000000004</v>
      </c>
      <c r="H18" s="64">
        <f>+E18*G18</f>
        <v>2239.8133333333321</v>
      </c>
      <c r="I18" s="64">
        <f>H18*$B$13</f>
        <v>0</v>
      </c>
      <c r="J18" s="64">
        <f>SUM(H18:I18)</f>
        <v>2239.8133333333321</v>
      </c>
      <c r="K18" s="64">
        <f>ROUND(J18*12,2)</f>
        <v>26877.759999999998</v>
      </c>
      <c r="L18" s="65">
        <v>150</v>
      </c>
    </row>
    <row r="19" spans="1:12" ht="15" thickBot="1" x14ac:dyDescent="0.35">
      <c r="A19" s="66" t="s">
        <v>49</v>
      </c>
      <c r="B19" s="67" t="s">
        <v>265</v>
      </c>
      <c r="C19" s="68">
        <v>10.5</v>
      </c>
      <c r="D19" s="69" t="s">
        <v>326</v>
      </c>
      <c r="E19" s="70">
        <f t="shared" ref="E19" si="1">+D19*C19*4.33333333333333</f>
        <v>1819.9999999999989</v>
      </c>
      <c r="F19" s="314">
        <v>45</v>
      </c>
      <c r="G19" s="337">
        <f t="shared" si="0"/>
        <v>0.26</v>
      </c>
      <c r="H19" s="70">
        <f t="shared" ref="H19" si="2">+E19*G19</f>
        <v>473.1999999999997</v>
      </c>
      <c r="I19" s="70">
        <f t="shared" ref="I19" si="3">H19*$B$13</f>
        <v>0</v>
      </c>
      <c r="J19" s="70">
        <f t="shared" ref="J19" si="4">SUM(H19:I19)</f>
        <v>473.1999999999997</v>
      </c>
      <c r="K19" s="70">
        <f t="shared" ref="K19" si="5">ROUND(J19*12,2)</f>
        <v>5678.4</v>
      </c>
      <c r="L19" s="71">
        <v>95</v>
      </c>
    </row>
    <row r="20" spans="1:12" x14ac:dyDescent="0.3">
      <c r="A20" s="72"/>
      <c r="B20" s="328"/>
      <c r="C20" s="73"/>
      <c r="D20" s="302">
        <v>9.9999999999999995E-8</v>
      </c>
      <c r="E20" s="74">
        <f t="shared" ref="E20:E44" si="6">+D20*C20*4.33333333333333</f>
        <v>0</v>
      </c>
      <c r="F20" s="302"/>
      <c r="G20" s="338">
        <f>ROUND(F20/(D20*52/12),3)</f>
        <v>0</v>
      </c>
      <c r="H20" s="75">
        <f t="shared" ref="H20:H44" si="7">+E20*G20</f>
        <v>0</v>
      </c>
      <c r="I20" s="75">
        <f t="shared" ref="I20:I44" si="8">H20*$B$13</f>
        <v>0</v>
      </c>
      <c r="J20" s="75">
        <f t="shared" ref="J20:J44" si="9">SUM(H20:I20)</f>
        <v>0</v>
      </c>
      <c r="K20" s="76">
        <f t="shared" ref="K20:K44" si="10">ROUND(J20*12,2)</f>
        <v>0</v>
      </c>
      <c r="L20" s="77"/>
    </row>
    <row r="21" spans="1:12" x14ac:dyDescent="0.3">
      <c r="A21" s="78"/>
      <c r="B21" s="300"/>
      <c r="C21" s="79"/>
      <c r="D21" s="303">
        <v>9.9999999999999995E-8</v>
      </c>
      <c r="E21" s="80">
        <f t="shared" si="6"/>
        <v>0</v>
      </c>
      <c r="F21" s="303"/>
      <c r="G21" s="339">
        <f t="shared" ref="G21:G44" si="11">ROUND(F21/(D21*52/12),3)</f>
        <v>0</v>
      </c>
      <c r="H21" s="81">
        <f t="shared" si="7"/>
        <v>0</v>
      </c>
      <c r="I21" s="81">
        <f t="shared" si="8"/>
        <v>0</v>
      </c>
      <c r="J21" s="81">
        <f t="shared" si="9"/>
        <v>0</v>
      </c>
      <c r="K21" s="82">
        <f t="shared" si="10"/>
        <v>0</v>
      </c>
      <c r="L21" s="83"/>
    </row>
    <row r="22" spans="1:12" x14ac:dyDescent="0.3">
      <c r="A22" s="78"/>
      <c r="B22" s="300"/>
      <c r="C22" s="79"/>
      <c r="D22" s="304">
        <v>9.9999999999999995E-8</v>
      </c>
      <c r="E22" s="80">
        <f t="shared" si="6"/>
        <v>0</v>
      </c>
      <c r="F22" s="304"/>
      <c r="G22" s="339">
        <f t="shared" si="11"/>
        <v>0</v>
      </c>
      <c r="H22" s="81">
        <f t="shared" si="7"/>
        <v>0</v>
      </c>
      <c r="I22" s="81">
        <f t="shared" si="8"/>
        <v>0</v>
      </c>
      <c r="J22" s="81">
        <f t="shared" si="9"/>
        <v>0</v>
      </c>
      <c r="K22" s="82">
        <f t="shared" si="10"/>
        <v>0</v>
      </c>
      <c r="L22" s="83"/>
    </row>
    <row r="23" spans="1:12" x14ac:dyDescent="0.3">
      <c r="A23" s="78"/>
      <c r="B23" s="300"/>
      <c r="C23" s="79"/>
      <c r="D23" s="303">
        <v>9.9999999999999995E-8</v>
      </c>
      <c r="E23" s="80">
        <f t="shared" si="6"/>
        <v>0</v>
      </c>
      <c r="F23" s="303"/>
      <c r="G23" s="339">
        <f t="shared" si="11"/>
        <v>0</v>
      </c>
      <c r="H23" s="81">
        <f t="shared" si="7"/>
        <v>0</v>
      </c>
      <c r="I23" s="81">
        <f t="shared" si="8"/>
        <v>0</v>
      </c>
      <c r="J23" s="81">
        <f t="shared" si="9"/>
        <v>0</v>
      </c>
      <c r="K23" s="82">
        <f t="shared" si="10"/>
        <v>0</v>
      </c>
      <c r="L23" s="83"/>
    </row>
    <row r="24" spans="1:12" x14ac:dyDescent="0.3">
      <c r="A24" s="78"/>
      <c r="B24" s="300"/>
      <c r="C24" s="79"/>
      <c r="D24" s="303">
        <v>9.9999999999999995E-8</v>
      </c>
      <c r="E24" s="80">
        <f t="shared" si="6"/>
        <v>0</v>
      </c>
      <c r="F24" s="303"/>
      <c r="G24" s="339">
        <f t="shared" si="11"/>
        <v>0</v>
      </c>
      <c r="H24" s="81">
        <f t="shared" si="7"/>
        <v>0</v>
      </c>
      <c r="I24" s="81">
        <f t="shared" si="8"/>
        <v>0</v>
      </c>
      <c r="J24" s="81">
        <f t="shared" si="9"/>
        <v>0</v>
      </c>
      <c r="K24" s="82">
        <f t="shared" si="10"/>
        <v>0</v>
      </c>
      <c r="L24" s="83"/>
    </row>
    <row r="25" spans="1:12" x14ac:dyDescent="0.3">
      <c r="A25" s="78"/>
      <c r="B25" s="300"/>
      <c r="C25" s="79"/>
      <c r="D25" s="303">
        <v>9.9999999999999995E-8</v>
      </c>
      <c r="E25" s="80">
        <f t="shared" si="6"/>
        <v>0</v>
      </c>
      <c r="F25" s="303"/>
      <c r="G25" s="339">
        <f t="shared" si="11"/>
        <v>0</v>
      </c>
      <c r="H25" s="81">
        <f t="shared" si="7"/>
        <v>0</v>
      </c>
      <c r="I25" s="81">
        <f t="shared" si="8"/>
        <v>0</v>
      </c>
      <c r="J25" s="81">
        <f t="shared" si="9"/>
        <v>0</v>
      </c>
      <c r="K25" s="82">
        <f t="shared" si="10"/>
        <v>0</v>
      </c>
      <c r="L25" s="83"/>
    </row>
    <row r="26" spans="1:12" x14ac:dyDescent="0.3">
      <c r="A26" s="78"/>
      <c r="B26" s="300"/>
      <c r="C26" s="79"/>
      <c r="D26" s="303">
        <v>9.9999999999999995E-8</v>
      </c>
      <c r="E26" s="80">
        <f t="shared" si="6"/>
        <v>0</v>
      </c>
      <c r="F26" s="303"/>
      <c r="G26" s="339">
        <f t="shared" si="11"/>
        <v>0</v>
      </c>
      <c r="H26" s="81">
        <f t="shared" si="7"/>
        <v>0</v>
      </c>
      <c r="I26" s="81">
        <f t="shared" si="8"/>
        <v>0</v>
      </c>
      <c r="J26" s="81">
        <f t="shared" si="9"/>
        <v>0</v>
      </c>
      <c r="K26" s="82">
        <f t="shared" si="10"/>
        <v>0</v>
      </c>
      <c r="L26" s="83"/>
    </row>
    <row r="27" spans="1:12" x14ac:dyDescent="0.3">
      <c r="A27" s="78"/>
      <c r="B27" s="300"/>
      <c r="C27" s="79"/>
      <c r="D27" s="303">
        <v>9.9999999999999995E-8</v>
      </c>
      <c r="E27" s="80">
        <f t="shared" si="6"/>
        <v>0</v>
      </c>
      <c r="F27" s="303"/>
      <c r="G27" s="339">
        <f t="shared" si="11"/>
        <v>0</v>
      </c>
      <c r="H27" s="81">
        <f t="shared" si="7"/>
        <v>0</v>
      </c>
      <c r="I27" s="81">
        <f t="shared" si="8"/>
        <v>0</v>
      </c>
      <c r="J27" s="81">
        <f t="shared" si="9"/>
        <v>0</v>
      </c>
      <c r="K27" s="82">
        <f t="shared" si="10"/>
        <v>0</v>
      </c>
      <c r="L27" s="83"/>
    </row>
    <row r="28" spans="1:12" x14ac:dyDescent="0.3">
      <c r="A28" s="78"/>
      <c r="B28" s="300"/>
      <c r="C28" s="79"/>
      <c r="D28" s="303">
        <v>9.9999999999999995E-8</v>
      </c>
      <c r="E28" s="80">
        <f t="shared" si="6"/>
        <v>0</v>
      </c>
      <c r="F28" s="303"/>
      <c r="G28" s="339">
        <f t="shared" si="11"/>
        <v>0</v>
      </c>
      <c r="H28" s="81">
        <f t="shared" si="7"/>
        <v>0</v>
      </c>
      <c r="I28" s="81">
        <f t="shared" si="8"/>
        <v>0</v>
      </c>
      <c r="J28" s="81">
        <f t="shared" si="9"/>
        <v>0</v>
      </c>
      <c r="K28" s="82">
        <f t="shared" si="10"/>
        <v>0</v>
      </c>
      <c r="L28" s="83"/>
    </row>
    <row r="29" spans="1:12" x14ac:dyDescent="0.3">
      <c r="A29" s="78"/>
      <c r="B29" s="300"/>
      <c r="C29" s="79"/>
      <c r="D29" s="303">
        <v>9.9999999999999995E-8</v>
      </c>
      <c r="E29" s="80">
        <f t="shared" si="6"/>
        <v>0</v>
      </c>
      <c r="F29" s="303"/>
      <c r="G29" s="339">
        <f t="shared" si="11"/>
        <v>0</v>
      </c>
      <c r="H29" s="81">
        <f t="shared" si="7"/>
        <v>0</v>
      </c>
      <c r="I29" s="81">
        <f t="shared" si="8"/>
        <v>0</v>
      </c>
      <c r="J29" s="81">
        <f t="shared" si="9"/>
        <v>0</v>
      </c>
      <c r="K29" s="82">
        <f t="shared" si="10"/>
        <v>0</v>
      </c>
      <c r="L29" s="83"/>
    </row>
    <row r="30" spans="1:12" x14ac:dyDescent="0.3">
      <c r="A30" s="78"/>
      <c r="B30" s="300"/>
      <c r="C30" s="79"/>
      <c r="D30" s="303">
        <v>9.9999999999999995E-8</v>
      </c>
      <c r="E30" s="80">
        <f t="shared" si="6"/>
        <v>0</v>
      </c>
      <c r="F30" s="303"/>
      <c r="G30" s="339">
        <f t="shared" si="11"/>
        <v>0</v>
      </c>
      <c r="H30" s="81">
        <f t="shared" si="7"/>
        <v>0</v>
      </c>
      <c r="I30" s="81">
        <f t="shared" si="8"/>
        <v>0</v>
      </c>
      <c r="J30" s="81">
        <f t="shared" si="9"/>
        <v>0</v>
      </c>
      <c r="K30" s="82">
        <f t="shared" si="10"/>
        <v>0</v>
      </c>
      <c r="L30" s="83"/>
    </row>
    <row r="31" spans="1:12" x14ac:dyDescent="0.3">
      <c r="A31" s="78"/>
      <c r="B31" s="300"/>
      <c r="C31" s="79"/>
      <c r="D31" s="303">
        <v>9.9999999999999995E-8</v>
      </c>
      <c r="E31" s="80">
        <f t="shared" si="6"/>
        <v>0</v>
      </c>
      <c r="F31" s="303"/>
      <c r="G31" s="339">
        <f t="shared" si="11"/>
        <v>0</v>
      </c>
      <c r="H31" s="81">
        <f t="shared" si="7"/>
        <v>0</v>
      </c>
      <c r="I31" s="81">
        <f t="shared" si="8"/>
        <v>0</v>
      </c>
      <c r="J31" s="81">
        <f t="shared" si="9"/>
        <v>0</v>
      </c>
      <c r="K31" s="82">
        <f t="shared" si="10"/>
        <v>0</v>
      </c>
      <c r="L31" s="83"/>
    </row>
    <row r="32" spans="1:12" x14ac:dyDescent="0.3">
      <c r="A32" s="78"/>
      <c r="B32" s="300"/>
      <c r="C32" s="79"/>
      <c r="D32" s="303">
        <v>9.9999999999999995E-8</v>
      </c>
      <c r="E32" s="80">
        <f t="shared" si="6"/>
        <v>0</v>
      </c>
      <c r="F32" s="303"/>
      <c r="G32" s="339">
        <f t="shared" si="11"/>
        <v>0</v>
      </c>
      <c r="H32" s="81">
        <f t="shared" si="7"/>
        <v>0</v>
      </c>
      <c r="I32" s="81">
        <f t="shared" si="8"/>
        <v>0</v>
      </c>
      <c r="J32" s="81">
        <f t="shared" si="9"/>
        <v>0</v>
      </c>
      <c r="K32" s="82">
        <f t="shared" si="10"/>
        <v>0</v>
      </c>
      <c r="L32" s="83"/>
    </row>
    <row r="33" spans="1:12" x14ac:dyDescent="0.3">
      <c r="A33" s="78"/>
      <c r="B33" s="300"/>
      <c r="C33" s="79"/>
      <c r="D33" s="303">
        <v>9.9999999999999995E-8</v>
      </c>
      <c r="E33" s="80">
        <f t="shared" si="6"/>
        <v>0</v>
      </c>
      <c r="F33" s="303"/>
      <c r="G33" s="339">
        <f t="shared" si="11"/>
        <v>0</v>
      </c>
      <c r="H33" s="81">
        <f t="shared" si="7"/>
        <v>0</v>
      </c>
      <c r="I33" s="81">
        <f t="shared" si="8"/>
        <v>0</v>
      </c>
      <c r="J33" s="81">
        <f t="shared" si="9"/>
        <v>0</v>
      </c>
      <c r="K33" s="82">
        <f t="shared" si="10"/>
        <v>0</v>
      </c>
      <c r="L33" s="83"/>
    </row>
    <row r="34" spans="1:12" x14ac:dyDescent="0.3">
      <c r="A34" s="78"/>
      <c r="B34" s="300"/>
      <c r="C34" s="79"/>
      <c r="D34" s="303">
        <v>9.9999999999999995E-8</v>
      </c>
      <c r="E34" s="80">
        <f t="shared" si="6"/>
        <v>0</v>
      </c>
      <c r="F34" s="303"/>
      <c r="G34" s="339">
        <f t="shared" si="11"/>
        <v>0</v>
      </c>
      <c r="H34" s="81">
        <f t="shared" si="7"/>
        <v>0</v>
      </c>
      <c r="I34" s="81">
        <f t="shared" si="8"/>
        <v>0</v>
      </c>
      <c r="J34" s="81">
        <f t="shared" si="9"/>
        <v>0</v>
      </c>
      <c r="K34" s="82">
        <f t="shared" si="10"/>
        <v>0</v>
      </c>
      <c r="L34" s="83"/>
    </row>
    <row r="35" spans="1:12" x14ac:dyDescent="0.3">
      <c r="A35" s="78"/>
      <c r="B35" s="300"/>
      <c r="C35" s="79"/>
      <c r="D35" s="303">
        <v>9.9999999999999995E-8</v>
      </c>
      <c r="E35" s="80">
        <f t="shared" si="6"/>
        <v>0</v>
      </c>
      <c r="F35" s="303"/>
      <c r="G35" s="339">
        <f t="shared" si="11"/>
        <v>0</v>
      </c>
      <c r="H35" s="81">
        <f t="shared" si="7"/>
        <v>0</v>
      </c>
      <c r="I35" s="81">
        <f t="shared" si="8"/>
        <v>0</v>
      </c>
      <c r="J35" s="81">
        <f t="shared" si="9"/>
        <v>0</v>
      </c>
      <c r="K35" s="82">
        <f t="shared" si="10"/>
        <v>0</v>
      </c>
      <c r="L35" s="83"/>
    </row>
    <row r="36" spans="1:12" x14ac:dyDescent="0.3">
      <c r="A36" s="78"/>
      <c r="B36" s="300"/>
      <c r="C36" s="79"/>
      <c r="D36" s="303">
        <v>9.9999999999999995E-8</v>
      </c>
      <c r="E36" s="80">
        <f t="shared" si="6"/>
        <v>0</v>
      </c>
      <c r="F36" s="303"/>
      <c r="G36" s="339">
        <f t="shared" si="11"/>
        <v>0</v>
      </c>
      <c r="H36" s="81">
        <f t="shared" si="7"/>
        <v>0</v>
      </c>
      <c r="I36" s="81">
        <f t="shared" si="8"/>
        <v>0</v>
      </c>
      <c r="J36" s="81">
        <f t="shared" si="9"/>
        <v>0</v>
      </c>
      <c r="K36" s="82">
        <f t="shared" si="10"/>
        <v>0</v>
      </c>
      <c r="L36" s="83"/>
    </row>
    <row r="37" spans="1:12" x14ac:dyDescent="0.3">
      <c r="A37" s="78"/>
      <c r="B37" s="300"/>
      <c r="C37" s="79"/>
      <c r="D37" s="303">
        <v>9.9999999999999995E-8</v>
      </c>
      <c r="E37" s="80">
        <f t="shared" si="6"/>
        <v>0</v>
      </c>
      <c r="F37" s="303"/>
      <c r="G37" s="339">
        <f t="shared" si="11"/>
        <v>0</v>
      </c>
      <c r="H37" s="81">
        <f t="shared" si="7"/>
        <v>0</v>
      </c>
      <c r="I37" s="81">
        <f t="shared" si="8"/>
        <v>0</v>
      </c>
      <c r="J37" s="81">
        <f t="shared" si="9"/>
        <v>0</v>
      </c>
      <c r="K37" s="82">
        <f t="shared" si="10"/>
        <v>0</v>
      </c>
      <c r="L37" s="83"/>
    </row>
    <row r="38" spans="1:12" x14ac:dyDescent="0.3">
      <c r="A38" s="78"/>
      <c r="B38" s="300"/>
      <c r="C38" s="79"/>
      <c r="D38" s="303">
        <v>9.9999999999999995E-8</v>
      </c>
      <c r="E38" s="80">
        <f t="shared" si="6"/>
        <v>0</v>
      </c>
      <c r="F38" s="303"/>
      <c r="G38" s="339">
        <f t="shared" si="11"/>
        <v>0</v>
      </c>
      <c r="H38" s="81">
        <f t="shared" si="7"/>
        <v>0</v>
      </c>
      <c r="I38" s="81">
        <f t="shared" si="8"/>
        <v>0</v>
      </c>
      <c r="J38" s="81">
        <f t="shared" si="9"/>
        <v>0</v>
      </c>
      <c r="K38" s="82">
        <f t="shared" si="10"/>
        <v>0</v>
      </c>
      <c r="L38" s="83"/>
    </row>
    <row r="39" spans="1:12" x14ac:dyDescent="0.3">
      <c r="A39" s="78"/>
      <c r="B39" s="300"/>
      <c r="C39" s="79"/>
      <c r="D39" s="303">
        <v>9.9999999999999995E-8</v>
      </c>
      <c r="E39" s="80">
        <f t="shared" si="6"/>
        <v>0</v>
      </c>
      <c r="F39" s="303"/>
      <c r="G39" s="339">
        <f t="shared" si="11"/>
        <v>0</v>
      </c>
      <c r="H39" s="81">
        <f t="shared" si="7"/>
        <v>0</v>
      </c>
      <c r="I39" s="81">
        <f t="shared" si="8"/>
        <v>0</v>
      </c>
      <c r="J39" s="81">
        <f t="shared" si="9"/>
        <v>0</v>
      </c>
      <c r="K39" s="82">
        <f t="shared" si="10"/>
        <v>0</v>
      </c>
      <c r="L39" s="83"/>
    </row>
    <row r="40" spans="1:12" x14ac:dyDescent="0.3">
      <c r="A40" s="78"/>
      <c r="B40" s="300"/>
      <c r="C40" s="79"/>
      <c r="D40" s="303">
        <v>9.9999999999999995E-8</v>
      </c>
      <c r="E40" s="80">
        <f t="shared" si="6"/>
        <v>0</v>
      </c>
      <c r="F40" s="303"/>
      <c r="G40" s="339">
        <f t="shared" si="11"/>
        <v>0</v>
      </c>
      <c r="H40" s="81">
        <f t="shared" si="7"/>
        <v>0</v>
      </c>
      <c r="I40" s="81">
        <f t="shared" si="8"/>
        <v>0</v>
      </c>
      <c r="J40" s="81">
        <f t="shared" si="9"/>
        <v>0</v>
      </c>
      <c r="K40" s="82">
        <f t="shared" si="10"/>
        <v>0</v>
      </c>
      <c r="L40" s="83"/>
    </row>
    <row r="41" spans="1:12" x14ac:dyDescent="0.3">
      <c r="A41" s="78"/>
      <c r="B41" s="300"/>
      <c r="C41" s="79"/>
      <c r="D41" s="303">
        <v>9.9999999999999995E-8</v>
      </c>
      <c r="E41" s="80">
        <f t="shared" si="6"/>
        <v>0</v>
      </c>
      <c r="F41" s="303"/>
      <c r="G41" s="339">
        <f t="shared" si="11"/>
        <v>0</v>
      </c>
      <c r="H41" s="81">
        <f t="shared" si="7"/>
        <v>0</v>
      </c>
      <c r="I41" s="81">
        <f t="shared" si="8"/>
        <v>0</v>
      </c>
      <c r="J41" s="81">
        <f t="shared" si="9"/>
        <v>0</v>
      </c>
      <c r="K41" s="82">
        <f t="shared" si="10"/>
        <v>0</v>
      </c>
      <c r="L41" s="83"/>
    </row>
    <row r="42" spans="1:12" x14ac:dyDescent="0.3">
      <c r="A42" s="78"/>
      <c r="B42" s="300"/>
      <c r="C42" s="79"/>
      <c r="D42" s="303">
        <v>9.9999999999999995E-8</v>
      </c>
      <c r="E42" s="80">
        <f t="shared" si="6"/>
        <v>0</v>
      </c>
      <c r="F42" s="303"/>
      <c r="G42" s="339">
        <f t="shared" si="11"/>
        <v>0</v>
      </c>
      <c r="H42" s="81">
        <f t="shared" si="7"/>
        <v>0</v>
      </c>
      <c r="I42" s="81">
        <f t="shared" si="8"/>
        <v>0</v>
      </c>
      <c r="J42" s="81">
        <f t="shared" si="9"/>
        <v>0</v>
      </c>
      <c r="K42" s="82">
        <f t="shared" si="10"/>
        <v>0</v>
      </c>
      <c r="L42" s="83"/>
    </row>
    <row r="43" spans="1:12" x14ac:dyDescent="0.3">
      <c r="A43" s="78"/>
      <c r="B43" s="300"/>
      <c r="C43" s="79"/>
      <c r="D43" s="305">
        <v>9.9999999999999995E-8</v>
      </c>
      <c r="E43" s="80">
        <f t="shared" si="6"/>
        <v>0</v>
      </c>
      <c r="F43" s="305"/>
      <c r="G43" s="340">
        <f t="shared" si="11"/>
        <v>0</v>
      </c>
      <c r="H43" s="81">
        <f t="shared" si="7"/>
        <v>0</v>
      </c>
      <c r="I43" s="81">
        <f t="shared" si="8"/>
        <v>0</v>
      </c>
      <c r="J43" s="81">
        <f t="shared" si="9"/>
        <v>0</v>
      </c>
      <c r="K43" s="82">
        <f t="shared" si="10"/>
        <v>0</v>
      </c>
      <c r="L43" s="83"/>
    </row>
    <row r="44" spans="1:12" ht="15" thickBot="1" x14ac:dyDescent="0.35">
      <c r="A44" s="84"/>
      <c r="B44" s="312"/>
      <c r="C44" s="85"/>
      <c r="D44" s="306">
        <v>9.9999999999999995E-8</v>
      </c>
      <c r="E44" s="86">
        <f t="shared" si="6"/>
        <v>0</v>
      </c>
      <c r="F44" s="306"/>
      <c r="G44" s="341">
        <f t="shared" si="11"/>
        <v>0</v>
      </c>
      <c r="H44" s="87">
        <f t="shared" si="7"/>
        <v>0</v>
      </c>
      <c r="I44" s="87">
        <f t="shared" si="8"/>
        <v>0</v>
      </c>
      <c r="J44" s="87">
        <f t="shared" si="9"/>
        <v>0</v>
      </c>
      <c r="K44" s="88">
        <f t="shared" si="10"/>
        <v>0</v>
      </c>
      <c r="L44" s="89"/>
    </row>
    <row r="45" spans="1:12" ht="15" thickBot="1" x14ac:dyDescent="0.35">
      <c r="A45" s="38"/>
      <c r="C45" s="31"/>
      <c r="D45" s="31"/>
      <c r="E45" s="31"/>
      <c r="F45" s="31"/>
      <c r="G45" s="31"/>
      <c r="H45" s="31"/>
      <c r="I45" s="31"/>
      <c r="J45" s="90" t="s">
        <v>206</v>
      </c>
      <c r="K45" s="91">
        <f>SUM(K20:K44)</f>
        <v>0</v>
      </c>
      <c r="L45" s="91">
        <f>SUM(L20:L44)</f>
        <v>0</v>
      </c>
    </row>
    <row r="46" spans="1:12" x14ac:dyDescent="0.3">
      <c r="A46" s="826" t="s">
        <v>367</v>
      </c>
      <c r="B46" s="827"/>
      <c r="C46" s="827"/>
      <c r="D46" s="827"/>
      <c r="E46" s="827"/>
      <c r="F46" s="827"/>
      <c r="G46" s="827"/>
      <c r="H46" s="827"/>
      <c r="I46" s="827"/>
      <c r="J46" s="827"/>
      <c r="K46" s="827"/>
      <c r="L46" s="828"/>
    </row>
    <row r="47" spans="1:12" x14ac:dyDescent="0.3">
      <c r="A47" s="34" t="s">
        <v>430</v>
      </c>
      <c r="K47" s="92"/>
      <c r="L47" s="93"/>
    </row>
    <row r="48" spans="1:12" ht="28.95" customHeight="1" x14ac:dyDescent="0.3">
      <c r="A48" s="94">
        <v>1</v>
      </c>
      <c r="B48" s="851" t="s">
        <v>285</v>
      </c>
      <c r="C48" s="851"/>
      <c r="D48" s="851"/>
      <c r="E48" s="851"/>
      <c r="F48" s="851"/>
      <c r="G48" s="851"/>
      <c r="H48" s="851"/>
      <c r="I48" s="851"/>
      <c r="J48" s="851"/>
      <c r="K48" s="851"/>
      <c r="L48" s="852"/>
    </row>
    <row r="49" spans="1:12" x14ac:dyDescent="0.3">
      <c r="A49" s="94">
        <v>2</v>
      </c>
      <c r="B49" t="s">
        <v>286</v>
      </c>
      <c r="K49" s="92"/>
      <c r="L49" s="93"/>
    </row>
    <row r="50" spans="1:12" x14ac:dyDescent="0.3">
      <c r="A50" s="247" t="s">
        <v>287</v>
      </c>
      <c r="B50" s="95" t="s">
        <v>288</v>
      </c>
      <c r="K50" s="92"/>
      <c r="L50" s="93"/>
    </row>
    <row r="51" spans="1:12" x14ac:dyDescent="0.3">
      <c r="A51" s="247" t="s">
        <v>289</v>
      </c>
      <c r="B51" s="525" t="s">
        <v>368</v>
      </c>
      <c r="C51" s="525"/>
      <c r="D51" s="525"/>
      <c r="E51" s="525"/>
      <c r="F51" s="525"/>
      <c r="G51" s="525"/>
      <c r="H51" s="525"/>
      <c r="I51" s="525"/>
      <c r="J51" s="525"/>
      <c r="K51" s="525"/>
      <c r="L51" s="734"/>
    </row>
    <row r="52" spans="1:12" x14ac:dyDescent="0.3">
      <c r="A52" s="247" t="s">
        <v>290</v>
      </c>
      <c r="B52" s="525" t="s">
        <v>369</v>
      </c>
      <c r="C52" s="525"/>
      <c r="D52" s="525"/>
      <c r="E52" s="525"/>
      <c r="F52" s="525"/>
      <c r="G52" s="525"/>
      <c r="H52" s="525"/>
      <c r="I52" s="525"/>
      <c r="J52" s="525"/>
      <c r="K52" s="525"/>
      <c r="L52" s="734"/>
    </row>
    <row r="53" spans="1:12" x14ac:dyDescent="0.3">
      <c r="A53" s="94"/>
      <c r="B53" s="853" t="s">
        <v>291</v>
      </c>
      <c r="C53" s="853"/>
      <c r="D53" s="853"/>
      <c r="E53" s="853"/>
      <c r="F53" s="853"/>
      <c r="G53" s="853"/>
      <c r="H53" s="853"/>
      <c r="I53" s="853"/>
      <c r="J53" s="853"/>
      <c r="K53" s="853"/>
      <c r="L53" s="854"/>
    </row>
    <row r="54" spans="1:12" x14ac:dyDescent="0.3">
      <c r="A54" s="94">
        <v>3</v>
      </c>
      <c r="B54" s="838" t="s">
        <v>252</v>
      </c>
      <c r="C54" s="525"/>
      <c r="D54" s="525"/>
      <c r="E54" s="525"/>
      <c r="F54" s="525"/>
      <c r="G54" s="525"/>
      <c r="H54" s="525"/>
      <c r="I54" s="525"/>
      <c r="J54" s="525"/>
      <c r="K54" s="525"/>
      <c r="L54" s="734"/>
    </row>
    <row r="55" spans="1:12" s="13" customFormat="1" x14ac:dyDescent="0.3">
      <c r="A55" s="94">
        <v>4</v>
      </c>
      <c r="B55" s="749" t="s">
        <v>371</v>
      </c>
      <c r="C55" s="749"/>
      <c r="D55" s="749"/>
      <c r="E55" s="749"/>
      <c r="F55" s="749"/>
      <c r="G55" s="749"/>
      <c r="H55" s="749"/>
      <c r="I55" s="749"/>
      <c r="J55" s="749"/>
      <c r="K55" s="749"/>
      <c r="L55" s="820"/>
    </row>
    <row r="56" spans="1:12" x14ac:dyDescent="0.3">
      <c r="A56" s="94">
        <v>5</v>
      </c>
      <c r="B56" s="838" t="s">
        <v>329</v>
      </c>
      <c r="C56" s="525"/>
      <c r="D56" s="525"/>
      <c r="E56" s="525"/>
      <c r="F56" s="525"/>
      <c r="G56" s="525"/>
      <c r="H56" s="525"/>
      <c r="I56" s="525"/>
      <c r="J56" s="525"/>
      <c r="K56" s="525"/>
      <c r="L56" s="734"/>
    </row>
    <row r="57" spans="1:12" x14ac:dyDescent="0.3">
      <c r="A57" s="94">
        <v>6</v>
      </c>
      <c r="B57" s="749" t="s">
        <v>370</v>
      </c>
      <c r="C57" s="749"/>
      <c r="D57" s="749"/>
      <c r="E57" s="749"/>
      <c r="F57" s="749"/>
      <c r="G57" s="749"/>
      <c r="H57" s="749"/>
      <c r="I57" s="749"/>
      <c r="J57" s="749"/>
      <c r="K57" s="749"/>
      <c r="L57" s="820"/>
    </row>
    <row r="58" spans="1:12" ht="30" customHeight="1" x14ac:dyDescent="0.3">
      <c r="A58" s="94">
        <v>7</v>
      </c>
      <c r="B58" s="838" t="s">
        <v>353</v>
      </c>
      <c r="C58" s="525"/>
      <c r="D58" s="525"/>
      <c r="E58" s="525"/>
      <c r="F58" s="525"/>
      <c r="G58" s="525"/>
      <c r="H58" s="525"/>
      <c r="I58" s="525"/>
      <c r="J58" s="525"/>
      <c r="K58" s="525"/>
      <c r="L58" s="734"/>
    </row>
    <row r="59" spans="1:12" x14ac:dyDescent="0.3">
      <c r="A59" s="94">
        <v>8</v>
      </c>
      <c r="B59" s="96" t="s">
        <v>294</v>
      </c>
      <c r="C59" s="92"/>
      <c r="D59" s="92"/>
      <c r="E59" s="92"/>
      <c r="F59" s="92"/>
      <c r="G59" s="92"/>
      <c r="H59" s="92"/>
      <c r="I59" s="92"/>
      <c r="J59" s="92"/>
      <c r="K59" s="97"/>
      <c r="L59" s="98"/>
    </row>
    <row r="60" spans="1:12" x14ac:dyDescent="0.3">
      <c r="A60" s="99"/>
      <c r="B60" s="96"/>
      <c r="C60" s="92"/>
      <c r="D60" s="92"/>
      <c r="E60" s="92"/>
      <c r="F60" s="92"/>
      <c r="G60" s="92"/>
      <c r="H60" s="92"/>
      <c r="I60" s="92"/>
      <c r="J60" s="92"/>
      <c r="K60" s="97"/>
      <c r="L60" s="98"/>
    </row>
    <row r="61" spans="1:12" x14ac:dyDescent="0.3">
      <c r="A61" s="99" t="s">
        <v>253</v>
      </c>
      <c r="B61" s="837" t="s">
        <v>47</v>
      </c>
      <c r="C61" s="837"/>
      <c r="D61" s="837"/>
      <c r="E61" s="837"/>
      <c r="F61" s="100" t="s">
        <v>254</v>
      </c>
      <c r="H61" s="92"/>
      <c r="I61" s="92"/>
      <c r="J61" s="92"/>
      <c r="K61" s="97"/>
      <c r="L61" s="98"/>
    </row>
    <row r="62" spans="1:12" x14ac:dyDescent="0.3">
      <c r="A62" s="99"/>
      <c r="B62" s="837" t="s">
        <v>255</v>
      </c>
      <c r="C62" s="837"/>
      <c r="D62" s="837"/>
      <c r="E62" s="837"/>
      <c r="F62" s="100" t="s">
        <v>256</v>
      </c>
      <c r="H62" s="92"/>
      <c r="I62" s="92"/>
      <c r="J62" s="92"/>
      <c r="K62" s="97"/>
      <c r="L62" s="98"/>
    </row>
    <row r="63" spans="1:12" x14ac:dyDescent="0.3">
      <c r="A63" s="99"/>
      <c r="B63" s="837" t="s">
        <v>242</v>
      </c>
      <c r="C63" s="837"/>
      <c r="D63" s="837"/>
      <c r="E63" s="837"/>
      <c r="F63" s="100" t="s">
        <v>257</v>
      </c>
      <c r="H63" s="92"/>
      <c r="I63" s="92"/>
      <c r="J63" s="92"/>
      <c r="K63" s="97"/>
      <c r="L63" s="98"/>
    </row>
    <row r="64" spans="1:12" x14ac:dyDescent="0.3">
      <c r="A64" s="99"/>
      <c r="B64" s="837" t="s">
        <v>258</v>
      </c>
      <c r="C64" s="837"/>
      <c r="D64" s="837"/>
      <c r="E64" s="837"/>
      <c r="F64" s="100" t="s">
        <v>259</v>
      </c>
      <c r="H64" s="92"/>
      <c r="I64" s="92"/>
      <c r="J64" s="92"/>
      <c r="L64" s="2"/>
    </row>
    <row r="65" spans="1:16" x14ac:dyDescent="0.3">
      <c r="A65" s="99"/>
      <c r="B65" s="837" t="s">
        <v>296</v>
      </c>
      <c r="C65" s="837"/>
      <c r="D65" s="837"/>
      <c r="E65" s="837"/>
      <c r="F65" s="100" t="s">
        <v>260</v>
      </c>
      <c r="H65" s="92"/>
      <c r="I65" s="92"/>
      <c r="J65" s="92"/>
      <c r="L65" s="2"/>
    </row>
    <row r="66" spans="1:16" x14ac:dyDescent="0.3">
      <c r="A66" s="101"/>
      <c r="B66" s="837" t="s">
        <v>263</v>
      </c>
      <c r="C66" s="837"/>
      <c r="D66" s="837"/>
      <c r="E66" s="837"/>
      <c r="F66" s="100" t="s">
        <v>261</v>
      </c>
      <c r="H66" s="92"/>
      <c r="I66" s="92"/>
      <c r="J66" s="92"/>
      <c r="L66" s="2"/>
    </row>
    <row r="67" spans="1:16" x14ac:dyDescent="0.3">
      <c r="A67" s="99"/>
      <c r="B67" s="837" t="s">
        <v>255</v>
      </c>
      <c r="C67" s="837"/>
      <c r="D67" s="837"/>
      <c r="E67" s="837"/>
      <c r="F67" s="100" t="s">
        <v>256</v>
      </c>
      <c r="H67" s="92"/>
      <c r="I67" s="92"/>
      <c r="J67" s="92"/>
      <c r="K67" s="97"/>
      <c r="L67" s="98"/>
    </row>
    <row r="68" spans="1:16" x14ac:dyDescent="0.3">
      <c r="A68" s="99"/>
      <c r="B68" s="837" t="s">
        <v>242</v>
      </c>
      <c r="C68" s="837"/>
      <c r="D68" s="837"/>
      <c r="E68" s="837"/>
      <c r="F68" s="100" t="s">
        <v>257</v>
      </c>
      <c r="H68" s="92"/>
      <c r="I68" s="92"/>
      <c r="J68" s="92"/>
      <c r="K68" s="97"/>
      <c r="L68" s="98"/>
    </row>
    <row r="69" spans="1:16" x14ac:dyDescent="0.3">
      <c r="A69" s="99"/>
      <c r="B69" s="837" t="s">
        <v>258</v>
      </c>
      <c r="C69" s="837"/>
      <c r="D69" s="837"/>
      <c r="E69" s="837"/>
      <c r="F69" s="100" t="s">
        <v>259</v>
      </c>
      <c r="H69" s="92"/>
      <c r="I69" s="92"/>
      <c r="J69" s="92"/>
      <c r="L69" s="2"/>
    </row>
    <row r="70" spans="1:16" x14ac:dyDescent="0.3">
      <c r="A70" s="99"/>
      <c r="B70" s="837" t="s">
        <v>296</v>
      </c>
      <c r="C70" s="837"/>
      <c r="D70" s="837"/>
      <c r="E70" s="837"/>
      <c r="F70" s="100" t="s">
        <v>260</v>
      </c>
      <c r="H70" s="92"/>
      <c r="I70" s="92"/>
      <c r="J70" s="92"/>
      <c r="L70" s="2"/>
    </row>
    <row r="71" spans="1:16" x14ac:dyDescent="0.3">
      <c r="A71" s="101"/>
      <c r="B71" s="837" t="s">
        <v>263</v>
      </c>
      <c r="C71" s="837"/>
      <c r="D71" s="837"/>
      <c r="E71" s="837"/>
      <c r="F71" s="100" t="s">
        <v>261</v>
      </c>
      <c r="H71" s="92"/>
      <c r="I71" s="92"/>
      <c r="J71" s="92"/>
      <c r="L71" s="2"/>
    </row>
    <row r="72" spans="1:16" ht="15" thickBot="1" x14ac:dyDescent="0.35">
      <c r="A72" s="5"/>
      <c r="B72" s="4"/>
      <c r="C72" s="4"/>
      <c r="D72" s="4"/>
      <c r="E72" s="4"/>
      <c r="F72" s="4"/>
      <c r="G72" s="4"/>
      <c r="H72" s="4"/>
      <c r="I72" s="4"/>
      <c r="J72" s="4"/>
      <c r="K72" s="4"/>
      <c r="L72" s="6"/>
    </row>
    <row r="73" spans="1:16" ht="15" customHeight="1" x14ac:dyDescent="0.3">
      <c r="A73" s="785" t="s">
        <v>435</v>
      </c>
      <c r="B73" s="841"/>
      <c r="C73" s="841"/>
      <c r="D73" s="841"/>
      <c r="E73" s="841"/>
      <c r="L73" s="2"/>
    </row>
    <row r="74" spans="1:16" x14ac:dyDescent="0.3">
      <c r="A74" s="669"/>
      <c r="B74" s="842"/>
      <c r="C74" s="842"/>
      <c r="D74" s="379"/>
      <c r="L74" s="2"/>
    </row>
    <row r="75" spans="1:16" x14ac:dyDescent="0.3">
      <c r="A75" s="669"/>
      <c r="B75" s="665"/>
      <c r="C75" s="665"/>
      <c r="D75" s="379"/>
      <c r="L75" s="2"/>
    </row>
    <row r="76" spans="1:16" x14ac:dyDescent="0.3">
      <c r="A76" s="375" t="s">
        <v>436</v>
      </c>
      <c r="B76" s="13"/>
      <c r="C76" s="381"/>
      <c r="D76" s="381"/>
      <c r="L76" s="2"/>
    </row>
    <row r="77" spans="1:16" x14ac:dyDescent="0.3">
      <c r="A77" s="826"/>
      <c r="B77" s="843"/>
      <c r="C77" s="843"/>
      <c r="D77" s="843"/>
      <c r="E77" s="843"/>
      <c r="F77" s="843"/>
      <c r="G77" s="843"/>
      <c r="H77" s="843"/>
      <c r="I77" s="843"/>
      <c r="J77" s="843"/>
      <c r="K77" s="843"/>
      <c r="L77" s="844"/>
      <c r="P77">
        <v>0</v>
      </c>
    </row>
    <row r="78" spans="1:16" x14ac:dyDescent="0.3">
      <c r="A78" s="845"/>
      <c r="B78" s="843"/>
      <c r="C78" s="843"/>
      <c r="D78" s="843"/>
      <c r="E78" s="843"/>
      <c r="F78" s="843"/>
      <c r="G78" s="843"/>
      <c r="H78" s="843"/>
      <c r="I78" s="843"/>
      <c r="J78" s="843"/>
      <c r="K78" s="843"/>
      <c r="L78" s="844"/>
    </row>
    <row r="79" spans="1:16" x14ac:dyDescent="0.3">
      <c r="A79" s="845"/>
      <c r="B79" s="843"/>
      <c r="C79" s="843"/>
      <c r="D79" s="843"/>
      <c r="E79" s="843"/>
      <c r="F79" s="843"/>
      <c r="G79" s="843"/>
      <c r="H79" s="843"/>
      <c r="I79" s="843"/>
      <c r="J79" s="843"/>
      <c r="K79" s="843"/>
      <c r="L79" s="844"/>
    </row>
    <row r="80" spans="1:16" x14ac:dyDescent="0.3">
      <c r="A80" s="845"/>
      <c r="B80" s="843"/>
      <c r="C80" s="843"/>
      <c r="D80" s="843"/>
      <c r="E80" s="843"/>
      <c r="F80" s="843"/>
      <c r="G80" s="843"/>
      <c r="H80" s="843"/>
      <c r="I80" s="843"/>
      <c r="J80" s="843"/>
      <c r="K80" s="843"/>
      <c r="L80" s="844"/>
    </row>
    <row r="81" spans="1:12" x14ac:dyDescent="0.3">
      <c r="A81" s="845"/>
      <c r="B81" s="843"/>
      <c r="C81" s="843"/>
      <c r="D81" s="843"/>
      <c r="E81" s="843"/>
      <c r="F81" s="843"/>
      <c r="G81" s="843"/>
      <c r="H81" s="843"/>
      <c r="I81" s="843"/>
      <c r="J81" s="843"/>
      <c r="K81" s="843"/>
      <c r="L81" s="844"/>
    </row>
    <row r="82" spans="1:12" x14ac:dyDescent="0.3">
      <c r="A82" s="845"/>
      <c r="B82" s="843"/>
      <c r="C82" s="843"/>
      <c r="D82" s="843"/>
      <c r="E82" s="843"/>
      <c r="F82" s="843"/>
      <c r="G82" s="843"/>
      <c r="H82" s="843"/>
      <c r="I82" s="843"/>
      <c r="J82" s="843"/>
      <c r="K82" s="843"/>
      <c r="L82" s="844"/>
    </row>
    <row r="83" spans="1:12" x14ac:dyDescent="0.3">
      <c r="A83" s="1"/>
      <c r="B83" s="387"/>
      <c r="C83" s="387"/>
      <c r="D83" s="387"/>
      <c r="E83" s="387"/>
      <c r="F83" s="387"/>
      <c r="G83" s="387"/>
      <c r="H83" s="387"/>
      <c r="I83" s="387"/>
      <c r="J83" s="387"/>
      <c r="K83" s="387"/>
      <c r="L83" s="2"/>
    </row>
    <row r="84" spans="1:12" x14ac:dyDescent="0.3">
      <c r="A84" s="125" t="s">
        <v>51</v>
      </c>
      <c r="B84" s="126"/>
      <c r="C84" s="126"/>
      <c r="D84" s="126"/>
      <c r="E84" s="126"/>
      <c r="F84" s="126"/>
      <c r="G84" s="126"/>
      <c r="H84" s="126"/>
      <c r="I84" s="126"/>
      <c r="J84" s="126"/>
      <c r="K84" s="126"/>
      <c r="L84" s="104"/>
    </row>
    <row r="85" spans="1:12" x14ac:dyDescent="0.3">
      <c r="A85" s="102" t="s">
        <v>372</v>
      </c>
      <c r="B85" s="103"/>
      <c r="C85" s="103"/>
      <c r="D85" s="103"/>
      <c r="E85" s="103"/>
      <c r="F85" s="103"/>
      <c r="G85" s="103"/>
      <c r="H85" s="103"/>
      <c r="I85" s="103"/>
      <c r="J85" s="103"/>
      <c r="K85" s="103"/>
      <c r="L85" s="104"/>
    </row>
    <row r="86" spans="1:12" ht="15" thickBot="1" x14ac:dyDescent="0.35">
      <c r="A86" s="839" t="s">
        <v>373</v>
      </c>
      <c r="B86" s="840"/>
      <c r="C86" s="840"/>
      <c r="D86" s="840"/>
      <c r="E86" s="840"/>
      <c r="F86" s="840"/>
      <c r="G86" s="840"/>
      <c r="H86" s="840"/>
      <c r="I86" s="840"/>
      <c r="J86" s="376"/>
      <c r="K86" s="105"/>
      <c r="L86" s="106"/>
    </row>
    <row r="87" spans="1:12" x14ac:dyDescent="0.3">
      <c r="A87" s="710" t="s">
        <v>302</v>
      </c>
      <c r="B87" s="711"/>
      <c r="C87" s="711"/>
      <c r="D87" s="216"/>
      <c r="E87" s="216"/>
      <c r="F87" s="216"/>
      <c r="G87" s="216"/>
      <c r="H87" s="216"/>
      <c r="I87" s="216"/>
      <c r="J87" s="216"/>
      <c r="K87" s="214"/>
      <c r="L87" s="215"/>
    </row>
    <row r="88" spans="1:12" s="218" customFormat="1" ht="12.6" thickBot="1" x14ac:dyDescent="0.3">
      <c r="A88" s="208" t="s">
        <v>279</v>
      </c>
      <c r="B88" s="209"/>
      <c r="C88" s="209"/>
      <c r="D88" s="209"/>
      <c r="E88" s="209"/>
      <c r="F88" s="209"/>
      <c r="G88" s="209"/>
      <c r="H88" s="209"/>
      <c r="I88" s="209"/>
      <c r="J88" s="209"/>
      <c r="K88" s="207"/>
      <c r="L88" s="210" t="s">
        <v>473</v>
      </c>
    </row>
  </sheetData>
  <sheetProtection algorithmName="SHA-512" hashValue="A/dCuJIKFaiVb96ciuIrViHHgIgYLrpHkXWrpCBD35Af3KCipmBZIz9xV9m/O4xgiXolnYV8x3vDjvLZ8w9zcA==" saltValue="GKn3arEl15GgXDEkfDhLhQ==" spinCount="100000" sheet="1" objects="1" scenarios="1"/>
  <mergeCells count="32">
    <mergeCell ref="B1:J1"/>
    <mergeCell ref="A15:C15"/>
    <mergeCell ref="A4:L4"/>
    <mergeCell ref="J15:K15"/>
    <mergeCell ref="B55:L55"/>
    <mergeCell ref="B48:L48"/>
    <mergeCell ref="B54:L54"/>
    <mergeCell ref="B51:L51"/>
    <mergeCell ref="B52:L52"/>
    <mergeCell ref="B53:L53"/>
    <mergeCell ref="A46:L46"/>
    <mergeCell ref="A2:L2"/>
    <mergeCell ref="B71:E71"/>
    <mergeCell ref="A87:C87"/>
    <mergeCell ref="A86:I86"/>
    <mergeCell ref="B66:E66"/>
    <mergeCell ref="B67:E67"/>
    <mergeCell ref="B68:E68"/>
    <mergeCell ref="B69:E69"/>
    <mergeCell ref="B70:E70"/>
    <mergeCell ref="A73:E73"/>
    <mergeCell ref="A74:C74"/>
    <mergeCell ref="A75:C75"/>
    <mergeCell ref="A77:L82"/>
    <mergeCell ref="B62:E62"/>
    <mergeCell ref="B63:E63"/>
    <mergeCell ref="B64:E64"/>
    <mergeCell ref="B65:E65"/>
    <mergeCell ref="B56:L56"/>
    <mergeCell ref="B57:L57"/>
    <mergeCell ref="B61:E61"/>
    <mergeCell ref="B58:L58"/>
  </mergeCells>
  <conditionalFormatting sqref="E44:L44">
    <cfRule type="expression" dxfId="5" priority="6">
      <formula>$A44=""</formula>
    </cfRule>
  </conditionalFormatting>
  <conditionalFormatting sqref="A7:K7">
    <cfRule type="expression" dxfId="4" priority="3">
      <formula>$J$6="No"</formula>
    </cfRule>
  </conditionalFormatting>
  <conditionalFormatting sqref="E21:K44">
    <cfRule type="expression" dxfId="3" priority="5">
      <formula>$A21=""</formula>
    </cfRule>
  </conditionalFormatting>
  <conditionalFormatting sqref="A10:L13">
    <cfRule type="expression" dxfId="2" priority="4">
      <formula>$J$9="no"</formula>
    </cfRule>
  </conditionalFormatting>
  <conditionalFormatting sqref="D44">
    <cfRule type="expression" dxfId="1" priority="2">
      <formula>$A44=""</formula>
    </cfRule>
  </conditionalFormatting>
  <conditionalFormatting sqref="D21:D44">
    <cfRule type="expression" dxfId="0" priority="1">
      <formula>$A21=""</formula>
    </cfRule>
  </conditionalFormatting>
  <dataValidations count="3">
    <dataValidation type="list" allowBlank="1" showInputMessage="1" showErrorMessage="1" sqref="J9 J6" xr:uid="{40497C1E-7E30-4B78-A94E-77648B623355}">
      <formula1>$AA$7:$AA$8</formula1>
    </dataValidation>
    <dataValidation type="decimal" operator="lessThanOrEqual" allowBlank="1" showInputMessage="1" showErrorMessage="1" error="The maximum hours per month cannot exceed the Hours Per Week x 4.3333." sqref="F20:F44" xr:uid="{E80ED004-5582-4330-8276-658DC281AC47}">
      <formula1>ROUND(D20*4.3333,2)</formula1>
    </dataValidation>
    <dataValidation allowBlank="1" showInputMessage="1" showErrorMessage="1" prompt="If salaried employee, please convert to hourly rate." sqref="C20" xr:uid="{74FADE1F-DED8-4809-887E-373D918E7C0D}"/>
  </dataValidations>
  <printOptions horizontalCentered="1"/>
  <pageMargins left="0.5" right="0.7" top="0.5" bottom="0.5" header="0.3" footer="0"/>
  <pageSetup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673" r:id="rId4" name="Check Box 9">
              <controlPr defaultSize="0" autoFill="0" autoLine="0" autoPict="0">
                <anchor moveWithCells="1">
                  <from>
                    <xdr:col>0</xdr:col>
                    <xdr:colOff>0</xdr:colOff>
                    <xdr:row>73</xdr:row>
                    <xdr:rowOff>22860</xdr:rowOff>
                  </from>
                  <to>
                    <xdr:col>4</xdr:col>
                    <xdr:colOff>419100</xdr:colOff>
                    <xdr:row>74</xdr:row>
                    <xdr:rowOff>22860</xdr:rowOff>
                  </to>
                </anchor>
              </controlPr>
            </control>
          </mc:Choice>
        </mc:AlternateContent>
        <mc:AlternateContent xmlns:mc="http://schemas.openxmlformats.org/markup-compatibility/2006">
          <mc:Choice Requires="x14">
            <control shapeId="113674" r:id="rId5" name="Check Box 10">
              <controlPr defaultSize="0" autoFill="0" autoLine="0" autoPict="0">
                <anchor moveWithCells="1">
                  <from>
                    <xdr:col>0</xdr:col>
                    <xdr:colOff>0</xdr:colOff>
                    <xdr:row>74</xdr:row>
                    <xdr:rowOff>0</xdr:rowOff>
                  </from>
                  <to>
                    <xdr:col>5</xdr:col>
                    <xdr:colOff>518160</xdr:colOff>
                    <xdr:row>75</xdr:row>
                    <xdr:rowOff>22860</xdr:rowOff>
                  </to>
                </anchor>
              </controlPr>
            </control>
          </mc:Choice>
        </mc:AlternateContent>
        <mc:AlternateContent xmlns:mc="http://schemas.openxmlformats.org/markup-compatibility/2006">
          <mc:Choice Requires="x14">
            <control shapeId="113675" r:id="rId6" name="Check Box 11">
              <controlPr defaultSize="0" autoFill="0" autoLine="0" autoPict="0">
                <anchor moveWithCells="1">
                  <from>
                    <xdr:col>0</xdr:col>
                    <xdr:colOff>0</xdr:colOff>
                    <xdr:row>75</xdr:row>
                    <xdr:rowOff>175260</xdr:rowOff>
                  </from>
                  <to>
                    <xdr:col>2</xdr:col>
                    <xdr:colOff>571500</xdr:colOff>
                    <xdr:row>77</xdr:row>
                    <xdr:rowOff>22860</xdr:rowOff>
                  </to>
                </anchor>
              </controlPr>
            </control>
          </mc:Choice>
        </mc:AlternateContent>
        <mc:AlternateContent xmlns:mc="http://schemas.openxmlformats.org/markup-compatibility/2006">
          <mc:Choice Requires="x14">
            <control shapeId="113676" r:id="rId7" name="Check Box 12">
              <controlPr defaultSize="0" autoFill="0" autoLine="0" autoPict="0">
                <anchor moveWithCells="1">
                  <from>
                    <xdr:col>0</xdr:col>
                    <xdr:colOff>0</xdr:colOff>
                    <xdr:row>76</xdr:row>
                    <xdr:rowOff>182880</xdr:rowOff>
                  </from>
                  <to>
                    <xdr:col>5</xdr:col>
                    <xdr:colOff>76200</xdr:colOff>
                    <xdr:row>78</xdr:row>
                    <xdr:rowOff>7620</xdr:rowOff>
                  </to>
                </anchor>
              </controlPr>
            </control>
          </mc:Choice>
        </mc:AlternateContent>
        <mc:AlternateContent xmlns:mc="http://schemas.openxmlformats.org/markup-compatibility/2006">
          <mc:Choice Requires="x14">
            <control shapeId="113677" r:id="rId8" name="Check Box 13">
              <controlPr defaultSize="0" autoFill="0" autoLine="0" autoPict="0">
                <anchor moveWithCells="1">
                  <from>
                    <xdr:col>0</xdr:col>
                    <xdr:colOff>0</xdr:colOff>
                    <xdr:row>77</xdr:row>
                    <xdr:rowOff>160020</xdr:rowOff>
                  </from>
                  <to>
                    <xdr:col>2</xdr:col>
                    <xdr:colOff>571500</xdr:colOff>
                    <xdr:row>79</xdr:row>
                    <xdr:rowOff>7620</xdr:rowOff>
                  </to>
                </anchor>
              </controlPr>
            </control>
          </mc:Choice>
        </mc:AlternateContent>
        <mc:AlternateContent xmlns:mc="http://schemas.openxmlformats.org/markup-compatibility/2006">
          <mc:Choice Requires="x14">
            <control shapeId="113678" r:id="rId9" name="Check Box 14">
              <controlPr defaultSize="0" autoFill="0" autoLine="0" autoPict="0">
                <anchor moveWithCells="1">
                  <from>
                    <xdr:col>0</xdr:col>
                    <xdr:colOff>0</xdr:colOff>
                    <xdr:row>78</xdr:row>
                    <xdr:rowOff>160020</xdr:rowOff>
                  </from>
                  <to>
                    <xdr:col>2</xdr:col>
                    <xdr:colOff>571500</xdr:colOff>
                    <xdr:row>80</xdr:row>
                    <xdr:rowOff>7620</xdr:rowOff>
                  </to>
                </anchor>
              </controlPr>
            </control>
          </mc:Choice>
        </mc:AlternateContent>
        <mc:AlternateContent xmlns:mc="http://schemas.openxmlformats.org/markup-compatibility/2006">
          <mc:Choice Requires="x14">
            <control shapeId="113679" r:id="rId10" name="Check Box 15">
              <controlPr defaultSize="0" autoFill="0" autoLine="0" autoPict="0">
                <anchor moveWithCells="1">
                  <from>
                    <xdr:col>0</xdr:col>
                    <xdr:colOff>0</xdr:colOff>
                    <xdr:row>79</xdr:row>
                    <xdr:rowOff>160020</xdr:rowOff>
                  </from>
                  <to>
                    <xdr:col>6</xdr:col>
                    <xdr:colOff>419100</xdr:colOff>
                    <xdr:row>81</xdr:row>
                    <xdr:rowOff>0</xdr:rowOff>
                  </to>
                </anchor>
              </controlPr>
            </control>
          </mc:Choice>
        </mc:AlternateContent>
        <mc:AlternateContent xmlns:mc="http://schemas.openxmlformats.org/markup-compatibility/2006">
          <mc:Choice Requires="x14">
            <control shapeId="113680" r:id="rId11" name="Check Box 16">
              <controlPr defaultSize="0" autoFill="0" autoLine="0" autoPict="0">
                <anchor moveWithCells="1">
                  <from>
                    <xdr:col>0</xdr:col>
                    <xdr:colOff>0</xdr:colOff>
                    <xdr:row>80</xdr:row>
                    <xdr:rowOff>175260</xdr:rowOff>
                  </from>
                  <to>
                    <xdr:col>7</xdr:col>
                    <xdr:colOff>30480</xdr:colOff>
                    <xdr:row>82</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B7D8-2716-4543-B7C3-19309D13C20E}">
  <sheetPr codeName="Sheet28">
    <tabColor theme="6" tint="0.39997558519241921"/>
    <pageSetUpPr fitToPage="1"/>
  </sheetPr>
  <dimension ref="A1:F37"/>
  <sheetViews>
    <sheetView workbookViewId="0">
      <selection activeCell="B7" sqref="B7"/>
    </sheetView>
  </sheetViews>
  <sheetFormatPr defaultColWidth="8.88671875" defaultRowHeight="14.4" x14ac:dyDescent="0.3"/>
  <cols>
    <col min="1" max="1" width="28.6640625" style="446" customWidth="1"/>
    <col min="2" max="2" width="47.6640625" style="446" customWidth="1"/>
    <col min="3" max="3" width="25.44140625" style="446" customWidth="1"/>
    <col min="4" max="4" width="33" style="446" customWidth="1"/>
    <col min="5" max="16384" width="8.88671875" style="446"/>
  </cols>
  <sheetData>
    <row r="1" spans="1:6" ht="15" thickBot="1" x14ac:dyDescent="0.35"/>
    <row r="2" spans="1:6" ht="43.2" customHeight="1" x14ac:dyDescent="0.4">
      <c r="A2" s="858" t="s">
        <v>70</v>
      </c>
      <c r="B2" s="859"/>
      <c r="C2" s="859"/>
      <c r="D2" s="860"/>
      <c r="E2" s="407"/>
      <c r="F2" s="408"/>
    </row>
    <row r="3" spans="1:6" ht="16.2" customHeight="1" x14ac:dyDescent="0.3">
      <c r="A3" s="7"/>
      <c r="D3" s="447"/>
    </row>
    <row r="4" spans="1:6" ht="65.25" customHeight="1" x14ac:dyDescent="0.3">
      <c r="A4" s="861" t="s">
        <v>446</v>
      </c>
      <c r="B4" s="862"/>
      <c r="C4" s="862"/>
      <c r="D4" s="863"/>
    </row>
    <row r="5" spans="1:6" ht="16.2" customHeight="1" x14ac:dyDescent="0.3">
      <c r="A5" s="409" t="s">
        <v>447</v>
      </c>
      <c r="B5" s="410"/>
      <c r="C5" s="410"/>
      <c r="D5" s="411"/>
    </row>
    <row r="6" spans="1:6" ht="16.2" customHeight="1" x14ac:dyDescent="0.3">
      <c r="A6" s="412"/>
      <c r="B6" s="410"/>
      <c r="C6" s="410"/>
      <c r="D6" s="411"/>
    </row>
    <row r="7" spans="1:6" ht="18" customHeight="1" x14ac:dyDescent="0.3">
      <c r="A7" s="413" t="s">
        <v>448</v>
      </c>
      <c r="B7" s="452"/>
      <c r="C7" s="414" t="s">
        <v>71</v>
      </c>
      <c r="D7" s="455"/>
    </row>
    <row r="8" spans="1:6" ht="18" customHeight="1" x14ac:dyDescent="0.3">
      <c r="A8" s="415" t="s">
        <v>72</v>
      </c>
      <c r="B8" s="453"/>
      <c r="C8" s="416" t="s">
        <v>73</v>
      </c>
      <c r="D8" s="454"/>
    </row>
    <row r="9" spans="1:6" ht="18" customHeight="1" x14ac:dyDescent="0.3">
      <c r="A9" s="415" t="s">
        <v>74</v>
      </c>
      <c r="B9" s="453"/>
      <c r="C9" s="417"/>
      <c r="D9" s="418"/>
    </row>
    <row r="10" spans="1:6" ht="18" customHeight="1" x14ac:dyDescent="0.3">
      <c r="A10" s="864" t="s">
        <v>75</v>
      </c>
      <c r="B10" s="865"/>
      <c r="C10" s="865" t="s">
        <v>76</v>
      </c>
      <c r="D10" s="866"/>
    </row>
    <row r="11" spans="1:6" ht="18" customHeight="1" x14ac:dyDescent="0.3">
      <c r="A11" s="867" t="s">
        <v>449</v>
      </c>
      <c r="B11" s="868"/>
      <c r="C11" s="868"/>
      <c r="D11" s="869"/>
    </row>
    <row r="12" spans="1:6" ht="49.2" customHeight="1" x14ac:dyDescent="0.3">
      <c r="A12" s="870"/>
      <c r="B12" s="871"/>
      <c r="C12" s="871"/>
      <c r="D12" s="872"/>
    </row>
    <row r="13" spans="1:6" ht="27.6" customHeight="1" x14ac:dyDescent="0.3">
      <c r="A13" s="873" t="s">
        <v>450</v>
      </c>
      <c r="B13" s="874"/>
      <c r="C13" s="874"/>
      <c r="D13" s="875"/>
    </row>
    <row r="14" spans="1:6" ht="18.600000000000001" customHeight="1" x14ac:dyDescent="0.3">
      <c r="A14" s="876" t="s">
        <v>451</v>
      </c>
      <c r="B14" s="877"/>
      <c r="C14" s="877"/>
      <c r="D14" s="878"/>
    </row>
    <row r="15" spans="1:6" ht="45.6" customHeight="1" x14ac:dyDescent="0.3">
      <c r="A15" s="870"/>
      <c r="B15" s="871"/>
      <c r="C15" s="871"/>
      <c r="D15" s="872"/>
    </row>
    <row r="16" spans="1:6" ht="45" customHeight="1" x14ac:dyDescent="0.3">
      <c r="A16" s="855" t="s">
        <v>452</v>
      </c>
      <c r="B16" s="856"/>
      <c r="C16" s="856"/>
      <c r="D16" s="857"/>
    </row>
    <row r="17" spans="1:4" ht="45.6" customHeight="1" x14ac:dyDescent="0.3">
      <c r="A17" s="870"/>
      <c r="B17" s="871"/>
      <c r="C17" s="871"/>
      <c r="D17" s="872"/>
    </row>
    <row r="18" spans="1:4" ht="27" customHeight="1" x14ac:dyDescent="0.3">
      <c r="A18" s="855" t="s">
        <v>453</v>
      </c>
      <c r="B18" s="856"/>
      <c r="C18" s="856"/>
      <c r="D18" s="857"/>
    </row>
    <row r="19" spans="1:4" ht="45.6" customHeight="1" x14ac:dyDescent="0.3">
      <c r="A19" s="870"/>
      <c r="B19" s="871"/>
      <c r="C19" s="871"/>
      <c r="D19" s="872"/>
    </row>
    <row r="20" spans="1:4" x14ac:dyDescent="0.3">
      <c r="A20" s="419"/>
      <c r="B20" s="420"/>
      <c r="C20" s="420"/>
      <c r="D20" s="421"/>
    </row>
    <row r="21" spans="1:4" ht="18" customHeight="1" x14ac:dyDescent="0.3">
      <c r="A21" s="422"/>
      <c r="B21" s="423"/>
      <c r="C21" s="423"/>
      <c r="D21" s="424"/>
    </row>
    <row r="22" spans="1:4" ht="15" thickBot="1" x14ac:dyDescent="0.35">
      <c r="A22" s="419"/>
      <c r="B22" s="420"/>
      <c r="C22" s="420"/>
      <c r="D22" s="421"/>
    </row>
    <row r="23" spans="1:4" ht="21" customHeight="1" thickBot="1" x14ac:dyDescent="0.35">
      <c r="A23" s="456" t="s">
        <v>77</v>
      </c>
      <c r="B23" s="449"/>
      <c r="C23" s="457" t="s">
        <v>78</v>
      </c>
      <c r="D23" s="450"/>
    </row>
    <row r="24" spans="1:4" ht="16.2" customHeight="1" x14ac:dyDescent="0.3">
      <c r="A24" s="426"/>
      <c r="B24" s="427"/>
      <c r="C24" s="427"/>
      <c r="D24" s="428"/>
    </row>
    <row r="25" spans="1:4" ht="23.4" customHeight="1" x14ac:dyDescent="0.3">
      <c r="A25" s="886" t="s">
        <v>454</v>
      </c>
      <c r="B25" s="887"/>
      <c r="C25" s="887"/>
      <c r="D25" s="888"/>
    </row>
    <row r="26" spans="1:4" ht="22.2" customHeight="1" x14ac:dyDescent="0.3">
      <c r="A26" s="889" t="s">
        <v>455</v>
      </c>
      <c r="B26" s="890"/>
      <c r="C26" s="890"/>
      <c r="D26" s="891"/>
    </row>
    <row r="27" spans="1:4" ht="18" customHeight="1" x14ac:dyDescent="0.3">
      <c r="A27" s="429"/>
      <c r="B27" s="430"/>
      <c r="C27" s="430"/>
      <c r="D27" s="431"/>
    </row>
    <row r="28" spans="1:4" ht="18" customHeight="1" x14ac:dyDescent="0.3">
      <c r="A28" s="432" t="s">
        <v>456</v>
      </c>
      <c r="B28" s="892"/>
      <c r="C28" s="893"/>
      <c r="D28" s="894"/>
    </row>
    <row r="29" spans="1:4" ht="18" customHeight="1" x14ac:dyDescent="0.3">
      <c r="A29" s="433"/>
      <c r="B29" s="434"/>
      <c r="C29" s="434"/>
      <c r="D29" s="435"/>
    </row>
    <row r="30" spans="1:4" ht="18" customHeight="1" x14ac:dyDescent="0.3">
      <c r="A30" s="889" t="s">
        <v>457</v>
      </c>
      <c r="B30" s="890"/>
      <c r="C30" s="890"/>
      <c r="D30" s="891"/>
    </row>
    <row r="31" spans="1:4" ht="18" customHeight="1" x14ac:dyDescent="0.3">
      <c r="A31" s="895"/>
      <c r="B31" s="896"/>
      <c r="C31" s="896"/>
      <c r="D31" s="897"/>
    </row>
    <row r="32" spans="1:4" ht="18" customHeight="1" x14ac:dyDescent="0.3">
      <c r="A32" s="898"/>
      <c r="B32" s="899"/>
      <c r="C32" s="899"/>
      <c r="D32" s="900"/>
    </row>
    <row r="33" spans="1:4" ht="18" customHeight="1" x14ac:dyDescent="0.3">
      <c r="A33" s="901"/>
      <c r="B33" s="902"/>
      <c r="C33" s="902"/>
      <c r="D33" s="903"/>
    </row>
    <row r="34" spans="1:4" ht="18" customHeight="1" thickBot="1" x14ac:dyDescent="0.35">
      <c r="A34" s="879"/>
      <c r="B34" s="880"/>
      <c r="C34" s="880"/>
      <c r="D34" s="881"/>
    </row>
    <row r="35" spans="1:4" ht="22.2" customHeight="1" thickBot="1" x14ac:dyDescent="0.35">
      <c r="A35" s="882" t="s">
        <v>458</v>
      </c>
      <c r="B35" s="883"/>
      <c r="C35" s="448"/>
      <c r="D35" s="425" t="s">
        <v>78</v>
      </c>
    </row>
    <row r="36" spans="1:4" x14ac:dyDescent="0.3">
      <c r="A36" s="410"/>
      <c r="B36" s="410"/>
      <c r="C36" s="410"/>
      <c r="D36" s="436"/>
    </row>
    <row r="37" spans="1:4" ht="28.95" customHeight="1" x14ac:dyDescent="0.3">
      <c r="A37" s="884" t="s">
        <v>459</v>
      </c>
      <c r="B37" s="884"/>
      <c r="C37" s="884"/>
      <c r="D37" s="885"/>
    </row>
  </sheetData>
  <sheetProtection algorithmName="SHA-512" hashValue="ftOGMX2eq9RO2hLUzK75/I+26oBHNEqkSt/aqka+UzESJUe+xDZdAI7Mt2lgZfs/MUh2b1/7wNneRRhdthN7jQ==" saltValue="G8e7xdPyijEMIsxsRguowA==" spinCount="100000" sheet="1" objects="1" scenarios="1"/>
  <mergeCells count="21">
    <mergeCell ref="A34:D34"/>
    <mergeCell ref="A35:B35"/>
    <mergeCell ref="A37:D37"/>
    <mergeCell ref="A19:D19"/>
    <mergeCell ref="A25:D25"/>
    <mergeCell ref="A26:D26"/>
    <mergeCell ref="B28:D28"/>
    <mergeCell ref="A30:D30"/>
    <mergeCell ref="A31:D33"/>
    <mergeCell ref="A18:D18"/>
    <mergeCell ref="A2:D2"/>
    <mergeCell ref="A4:D4"/>
    <mergeCell ref="A10:B10"/>
    <mergeCell ref="C10:D10"/>
    <mergeCell ref="A11:D11"/>
    <mergeCell ref="A12:D12"/>
    <mergeCell ref="A13:D13"/>
    <mergeCell ref="A14:D14"/>
    <mergeCell ref="A15:D15"/>
    <mergeCell ref="A16:D16"/>
    <mergeCell ref="A17:D17"/>
  </mergeCells>
  <pageMargins left="0.7" right="0.7" top="0.75" bottom="0.75" header="0.3" footer="0.3"/>
  <pageSetup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2</xdr:col>
                    <xdr:colOff>198120</xdr:colOff>
                    <xdr:row>8</xdr:row>
                    <xdr:rowOff>0</xdr:rowOff>
                  </from>
                  <to>
                    <xdr:col>2</xdr:col>
                    <xdr:colOff>1516380</xdr:colOff>
                    <xdr:row>9</xdr:row>
                    <xdr:rowOff>7620</xdr:rowOff>
                  </to>
                </anchor>
              </controlPr>
            </control>
          </mc:Choice>
        </mc:AlternateContent>
        <mc:AlternateContent xmlns:mc="http://schemas.openxmlformats.org/markup-compatibility/2006">
          <mc:Choice Requires="x14">
            <control shapeId="115714" r:id="rId5" name="Check Box 2">
              <controlPr defaultSize="0" autoFill="0" autoLine="0" autoPict="0">
                <anchor moveWithCells="1">
                  <from>
                    <xdr:col>3</xdr:col>
                    <xdr:colOff>137160</xdr:colOff>
                    <xdr:row>7</xdr:row>
                    <xdr:rowOff>220980</xdr:rowOff>
                  </from>
                  <to>
                    <xdr:col>3</xdr:col>
                    <xdr:colOff>2179320</xdr:colOff>
                    <xdr:row>9</xdr:row>
                    <xdr:rowOff>38100</xdr:rowOff>
                  </to>
                </anchor>
              </controlPr>
            </control>
          </mc:Choice>
        </mc:AlternateContent>
        <mc:AlternateContent xmlns:mc="http://schemas.openxmlformats.org/markup-compatibility/2006">
          <mc:Choice Requires="x14">
            <control shapeId="115715" r:id="rId6" name="Check Box 3">
              <controlPr defaultSize="0" autoFill="0" autoLine="0" autoPict="0">
                <anchor moveWithCells="1">
                  <from>
                    <xdr:col>0</xdr:col>
                    <xdr:colOff>144780</xdr:colOff>
                    <xdr:row>20</xdr:row>
                    <xdr:rowOff>22860</xdr:rowOff>
                  </from>
                  <to>
                    <xdr:col>3</xdr:col>
                    <xdr:colOff>1737360</xdr:colOff>
                    <xdr:row>20</xdr:row>
                    <xdr:rowOff>175260</xdr:rowOff>
                  </to>
                </anchor>
              </controlPr>
            </control>
          </mc:Choice>
        </mc:AlternateContent>
        <mc:AlternateContent xmlns:mc="http://schemas.openxmlformats.org/markup-compatibility/2006">
          <mc:Choice Requires="x14">
            <control shapeId="115716" r:id="rId7" name="Check Box 4">
              <controlPr defaultSize="0" autoFill="0" autoLine="0" autoPict="0">
                <anchor moveWithCells="1">
                  <from>
                    <xdr:col>0</xdr:col>
                    <xdr:colOff>335280</xdr:colOff>
                    <xdr:row>25</xdr:row>
                    <xdr:rowOff>266700</xdr:rowOff>
                  </from>
                  <to>
                    <xdr:col>1</xdr:col>
                    <xdr:colOff>419100</xdr:colOff>
                    <xdr:row>27</xdr:row>
                    <xdr:rowOff>38100</xdr:rowOff>
                  </to>
                </anchor>
              </controlPr>
            </control>
          </mc:Choice>
        </mc:AlternateContent>
        <mc:AlternateContent xmlns:mc="http://schemas.openxmlformats.org/markup-compatibility/2006">
          <mc:Choice Requires="x14">
            <control shapeId="115717" r:id="rId8" name="Check Box 5">
              <controlPr defaultSize="0" autoFill="0" autoLine="0" autoPict="0">
                <anchor moveWithCells="1">
                  <from>
                    <xdr:col>1</xdr:col>
                    <xdr:colOff>2042160</xdr:colOff>
                    <xdr:row>25</xdr:row>
                    <xdr:rowOff>266700</xdr:rowOff>
                  </from>
                  <to>
                    <xdr:col>2</xdr:col>
                    <xdr:colOff>807720</xdr:colOff>
                    <xdr:row>27</xdr:row>
                    <xdr:rowOff>38100</xdr:rowOff>
                  </to>
                </anchor>
              </controlPr>
            </control>
          </mc:Choice>
        </mc:AlternateContent>
        <mc:AlternateContent xmlns:mc="http://schemas.openxmlformats.org/markup-compatibility/2006">
          <mc:Choice Requires="x14">
            <control shapeId="115718" r:id="rId9" name="Check Box 6">
              <controlPr defaultSize="0" autoFill="0" autoLine="0" autoPict="0">
                <anchor moveWithCells="1">
                  <from>
                    <xdr:col>3</xdr:col>
                    <xdr:colOff>76200</xdr:colOff>
                    <xdr:row>25</xdr:row>
                    <xdr:rowOff>274320</xdr:rowOff>
                  </from>
                  <to>
                    <xdr:col>3</xdr:col>
                    <xdr:colOff>2125980</xdr:colOff>
                    <xdr:row>27</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EC4E-2728-45A7-87A6-AF4CA072C855}">
  <sheetPr codeName="Sheet9">
    <tabColor theme="6" tint="0.39997558519241921"/>
    <pageSetUpPr fitToPage="1"/>
  </sheetPr>
  <dimension ref="A1:G52"/>
  <sheetViews>
    <sheetView zoomScaleNormal="100" workbookViewId="0">
      <selection activeCell="A2" sqref="A2:G2"/>
    </sheetView>
  </sheetViews>
  <sheetFormatPr defaultColWidth="9.109375" defaultRowHeight="14.4" x14ac:dyDescent="0.3"/>
  <cols>
    <col min="1" max="1" width="33" style="437" customWidth="1"/>
    <col min="2" max="2" width="16.5546875" style="437" customWidth="1"/>
    <col min="3" max="3" width="15.44140625" style="437" customWidth="1"/>
    <col min="4" max="4" width="50.44140625" style="437" customWidth="1"/>
    <col min="5" max="5" width="15.33203125" style="437" customWidth="1"/>
    <col min="6" max="6" width="23.109375" style="437" customWidth="1"/>
    <col min="7" max="7" width="19.6640625" style="437" customWidth="1"/>
    <col min="8" max="256" width="9.109375" style="437"/>
    <col min="257" max="257" width="33" style="437" customWidth="1"/>
    <col min="258" max="258" width="16.5546875" style="437" customWidth="1"/>
    <col min="259" max="259" width="15.44140625" style="437" customWidth="1"/>
    <col min="260" max="260" width="50.44140625" style="437" customWidth="1"/>
    <col min="261" max="261" width="15.33203125" style="437" customWidth="1"/>
    <col min="262" max="262" width="23.109375" style="437" customWidth="1"/>
    <col min="263" max="263" width="19.6640625" style="437" customWidth="1"/>
    <col min="264" max="512" width="9.109375" style="437"/>
    <col min="513" max="513" width="33" style="437" customWidth="1"/>
    <col min="514" max="514" width="16.5546875" style="437" customWidth="1"/>
    <col min="515" max="515" width="15.44140625" style="437" customWidth="1"/>
    <col min="516" max="516" width="50.44140625" style="437" customWidth="1"/>
    <col min="517" max="517" width="15.33203125" style="437" customWidth="1"/>
    <col min="518" max="518" width="23.109375" style="437" customWidth="1"/>
    <col min="519" max="519" width="19.6640625" style="437" customWidth="1"/>
    <col min="520" max="768" width="9.109375" style="437"/>
    <col min="769" max="769" width="33" style="437" customWidth="1"/>
    <col min="770" max="770" width="16.5546875" style="437" customWidth="1"/>
    <col min="771" max="771" width="15.44140625" style="437" customWidth="1"/>
    <col min="772" max="772" width="50.44140625" style="437" customWidth="1"/>
    <col min="773" max="773" width="15.33203125" style="437" customWidth="1"/>
    <col min="774" max="774" width="23.109375" style="437" customWidth="1"/>
    <col min="775" max="775" width="19.6640625" style="437" customWidth="1"/>
    <col min="776" max="1024" width="9.109375" style="437"/>
    <col min="1025" max="1025" width="33" style="437" customWidth="1"/>
    <col min="1026" max="1026" width="16.5546875" style="437" customWidth="1"/>
    <col min="1027" max="1027" width="15.44140625" style="437" customWidth="1"/>
    <col min="1028" max="1028" width="50.44140625" style="437" customWidth="1"/>
    <col min="1029" max="1029" width="15.33203125" style="437" customWidth="1"/>
    <col min="1030" max="1030" width="23.109375" style="437" customWidth="1"/>
    <col min="1031" max="1031" width="19.6640625" style="437" customWidth="1"/>
    <col min="1032" max="1280" width="9.109375" style="437"/>
    <col min="1281" max="1281" width="33" style="437" customWidth="1"/>
    <col min="1282" max="1282" width="16.5546875" style="437" customWidth="1"/>
    <col min="1283" max="1283" width="15.44140625" style="437" customWidth="1"/>
    <col min="1284" max="1284" width="50.44140625" style="437" customWidth="1"/>
    <col min="1285" max="1285" width="15.33203125" style="437" customWidth="1"/>
    <col min="1286" max="1286" width="23.109375" style="437" customWidth="1"/>
    <col min="1287" max="1287" width="19.6640625" style="437" customWidth="1"/>
    <col min="1288" max="1536" width="9.109375" style="437"/>
    <col min="1537" max="1537" width="33" style="437" customWidth="1"/>
    <col min="1538" max="1538" width="16.5546875" style="437" customWidth="1"/>
    <col min="1539" max="1539" width="15.44140625" style="437" customWidth="1"/>
    <col min="1540" max="1540" width="50.44140625" style="437" customWidth="1"/>
    <col min="1541" max="1541" width="15.33203125" style="437" customWidth="1"/>
    <col min="1542" max="1542" width="23.109375" style="437" customWidth="1"/>
    <col min="1543" max="1543" width="19.6640625" style="437" customWidth="1"/>
    <col min="1544" max="1792" width="9.109375" style="437"/>
    <col min="1793" max="1793" width="33" style="437" customWidth="1"/>
    <col min="1794" max="1794" width="16.5546875" style="437" customWidth="1"/>
    <col min="1795" max="1795" width="15.44140625" style="437" customWidth="1"/>
    <col min="1796" max="1796" width="50.44140625" style="437" customWidth="1"/>
    <col min="1797" max="1797" width="15.33203125" style="437" customWidth="1"/>
    <col min="1798" max="1798" width="23.109375" style="437" customWidth="1"/>
    <col min="1799" max="1799" width="19.6640625" style="437" customWidth="1"/>
    <col min="1800" max="2048" width="9.109375" style="437"/>
    <col min="2049" max="2049" width="33" style="437" customWidth="1"/>
    <col min="2050" max="2050" width="16.5546875" style="437" customWidth="1"/>
    <col min="2051" max="2051" width="15.44140625" style="437" customWidth="1"/>
    <col min="2052" max="2052" width="50.44140625" style="437" customWidth="1"/>
    <col min="2053" max="2053" width="15.33203125" style="437" customWidth="1"/>
    <col min="2054" max="2054" width="23.109375" style="437" customWidth="1"/>
    <col min="2055" max="2055" width="19.6640625" style="437" customWidth="1"/>
    <col min="2056" max="2304" width="9.109375" style="437"/>
    <col min="2305" max="2305" width="33" style="437" customWidth="1"/>
    <col min="2306" max="2306" width="16.5546875" style="437" customWidth="1"/>
    <col min="2307" max="2307" width="15.44140625" style="437" customWidth="1"/>
    <col min="2308" max="2308" width="50.44140625" style="437" customWidth="1"/>
    <col min="2309" max="2309" width="15.33203125" style="437" customWidth="1"/>
    <col min="2310" max="2310" width="23.109375" style="437" customWidth="1"/>
    <col min="2311" max="2311" width="19.6640625" style="437" customWidth="1"/>
    <col min="2312" max="2560" width="9.109375" style="437"/>
    <col min="2561" max="2561" width="33" style="437" customWidth="1"/>
    <col min="2562" max="2562" width="16.5546875" style="437" customWidth="1"/>
    <col min="2563" max="2563" width="15.44140625" style="437" customWidth="1"/>
    <col min="2564" max="2564" width="50.44140625" style="437" customWidth="1"/>
    <col min="2565" max="2565" width="15.33203125" style="437" customWidth="1"/>
    <col min="2566" max="2566" width="23.109375" style="437" customWidth="1"/>
    <col min="2567" max="2567" width="19.6640625" style="437" customWidth="1"/>
    <col min="2568" max="2816" width="9.109375" style="437"/>
    <col min="2817" max="2817" width="33" style="437" customWidth="1"/>
    <col min="2818" max="2818" width="16.5546875" style="437" customWidth="1"/>
    <col min="2819" max="2819" width="15.44140625" style="437" customWidth="1"/>
    <col min="2820" max="2820" width="50.44140625" style="437" customWidth="1"/>
    <col min="2821" max="2821" width="15.33203125" style="437" customWidth="1"/>
    <col min="2822" max="2822" width="23.109375" style="437" customWidth="1"/>
    <col min="2823" max="2823" width="19.6640625" style="437" customWidth="1"/>
    <col min="2824" max="3072" width="9.109375" style="437"/>
    <col min="3073" max="3073" width="33" style="437" customWidth="1"/>
    <col min="3074" max="3074" width="16.5546875" style="437" customWidth="1"/>
    <col min="3075" max="3075" width="15.44140625" style="437" customWidth="1"/>
    <col min="3076" max="3076" width="50.44140625" style="437" customWidth="1"/>
    <col min="3077" max="3077" width="15.33203125" style="437" customWidth="1"/>
    <col min="3078" max="3078" width="23.109375" style="437" customWidth="1"/>
    <col min="3079" max="3079" width="19.6640625" style="437" customWidth="1"/>
    <col min="3080" max="3328" width="9.109375" style="437"/>
    <col min="3329" max="3329" width="33" style="437" customWidth="1"/>
    <col min="3330" max="3330" width="16.5546875" style="437" customWidth="1"/>
    <col min="3331" max="3331" width="15.44140625" style="437" customWidth="1"/>
    <col min="3332" max="3332" width="50.44140625" style="437" customWidth="1"/>
    <col min="3333" max="3333" width="15.33203125" style="437" customWidth="1"/>
    <col min="3334" max="3334" width="23.109375" style="437" customWidth="1"/>
    <col min="3335" max="3335" width="19.6640625" style="437" customWidth="1"/>
    <col min="3336" max="3584" width="9.109375" style="437"/>
    <col min="3585" max="3585" width="33" style="437" customWidth="1"/>
    <col min="3586" max="3586" width="16.5546875" style="437" customWidth="1"/>
    <col min="3587" max="3587" width="15.44140625" style="437" customWidth="1"/>
    <col min="3588" max="3588" width="50.44140625" style="437" customWidth="1"/>
    <col min="3589" max="3589" width="15.33203125" style="437" customWidth="1"/>
    <col min="3590" max="3590" width="23.109375" style="437" customWidth="1"/>
    <col min="3591" max="3591" width="19.6640625" style="437" customWidth="1"/>
    <col min="3592" max="3840" width="9.109375" style="437"/>
    <col min="3841" max="3841" width="33" style="437" customWidth="1"/>
    <col min="3842" max="3842" width="16.5546875" style="437" customWidth="1"/>
    <col min="3843" max="3843" width="15.44140625" style="437" customWidth="1"/>
    <col min="3844" max="3844" width="50.44140625" style="437" customWidth="1"/>
    <col min="3845" max="3845" width="15.33203125" style="437" customWidth="1"/>
    <col min="3846" max="3846" width="23.109375" style="437" customWidth="1"/>
    <col min="3847" max="3847" width="19.6640625" style="437" customWidth="1"/>
    <col min="3848" max="4096" width="9.109375" style="437"/>
    <col min="4097" max="4097" width="33" style="437" customWidth="1"/>
    <col min="4098" max="4098" width="16.5546875" style="437" customWidth="1"/>
    <col min="4099" max="4099" width="15.44140625" style="437" customWidth="1"/>
    <col min="4100" max="4100" width="50.44140625" style="437" customWidth="1"/>
    <col min="4101" max="4101" width="15.33203125" style="437" customWidth="1"/>
    <col min="4102" max="4102" width="23.109375" style="437" customWidth="1"/>
    <col min="4103" max="4103" width="19.6640625" style="437" customWidth="1"/>
    <col min="4104" max="4352" width="9.109375" style="437"/>
    <col min="4353" max="4353" width="33" style="437" customWidth="1"/>
    <col min="4354" max="4354" width="16.5546875" style="437" customWidth="1"/>
    <col min="4355" max="4355" width="15.44140625" style="437" customWidth="1"/>
    <col min="4356" max="4356" width="50.44140625" style="437" customWidth="1"/>
    <col min="4357" max="4357" width="15.33203125" style="437" customWidth="1"/>
    <col min="4358" max="4358" width="23.109375" style="437" customWidth="1"/>
    <col min="4359" max="4359" width="19.6640625" style="437" customWidth="1"/>
    <col min="4360" max="4608" width="9.109375" style="437"/>
    <col min="4609" max="4609" width="33" style="437" customWidth="1"/>
    <col min="4610" max="4610" width="16.5546875" style="437" customWidth="1"/>
    <col min="4611" max="4611" width="15.44140625" style="437" customWidth="1"/>
    <col min="4612" max="4612" width="50.44140625" style="437" customWidth="1"/>
    <col min="4613" max="4613" width="15.33203125" style="437" customWidth="1"/>
    <col min="4614" max="4614" width="23.109375" style="437" customWidth="1"/>
    <col min="4615" max="4615" width="19.6640625" style="437" customWidth="1"/>
    <col min="4616" max="4864" width="9.109375" style="437"/>
    <col min="4865" max="4865" width="33" style="437" customWidth="1"/>
    <col min="4866" max="4866" width="16.5546875" style="437" customWidth="1"/>
    <col min="4867" max="4867" width="15.44140625" style="437" customWidth="1"/>
    <col min="4868" max="4868" width="50.44140625" style="437" customWidth="1"/>
    <col min="4869" max="4869" width="15.33203125" style="437" customWidth="1"/>
    <col min="4870" max="4870" width="23.109375" style="437" customWidth="1"/>
    <col min="4871" max="4871" width="19.6640625" style="437" customWidth="1"/>
    <col min="4872" max="5120" width="9.109375" style="437"/>
    <col min="5121" max="5121" width="33" style="437" customWidth="1"/>
    <col min="5122" max="5122" width="16.5546875" style="437" customWidth="1"/>
    <col min="5123" max="5123" width="15.44140625" style="437" customWidth="1"/>
    <col min="5124" max="5124" width="50.44140625" style="437" customWidth="1"/>
    <col min="5125" max="5125" width="15.33203125" style="437" customWidth="1"/>
    <col min="5126" max="5126" width="23.109375" style="437" customWidth="1"/>
    <col min="5127" max="5127" width="19.6640625" style="437" customWidth="1"/>
    <col min="5128" max="5376" width="9.109375" style="437"/>
    <col min="5377" max="5377" width="33" style="437" customWidth="1"/>
    <col min="5378" max="5378" width="16.5546875" style="437" customWidth="1"/>
    <col min="5379" max="5379" width="15.44140625" style="437" customWidth="1"/>
    <col min="5380" max="5380" width="50.44140625" style="437" customWidth="1"/>
    <col min="5381" max="5381" width="15.33203125" style="437" customWidth="1"/>
    <col min="5382" max="5382" width="23.109375" style="437" customWidth="1"/>
    <col min="5383" max="5383" width="19.6640625" style="437" customWidth="1"/>
    <col min="5384" max="5632" width="9.109375" style="437"/>
    <col min="5633" max="5633" width="33" style="437" customWidth="1"/>
    <col min="5634" max="5634" width="16.5546875" style="437" customWidth="1"/>
    <col min="5635" max="5635" width="15.44140625" style="437" customWidth="1"/>
    <col min="5636" max="5636" width="50.44140625" style="437" customWidth="1"/>
    <col min="5637" max="5637" width="15.33203125" style="437" customWidth="1"/>
    <col min="5638" max="5638" width="23.109375" style="437" customWidth="1"/>
    <col min="5639" max="5639" width="19.6640625" style="437" customWidth="1"/>
    <col min="5640" max="5888" width="9.109375" style="437"/>
    <col min="5889" max="5889" width="33" style="437" customWidth="1"/>
    <col min="5890" max="5890" width="16.5546875" style="437" customWidth="1"/>
    <col min="5891" max="5891" width="15.44140625" style="437" customWidth="1"/>
    <col min="5892" max="5892" width="50.44140625" style="437" customWidth="1"/>
    <col min="5893" max="5893" width="15.33203125" style="437" customWidth="1"/>
    <col min="5894" max="5894" width="23.109375" style="437" customWidth="1"/>
    <col min="5895" max="5895" width="19.6640625" style="437" customWidth="1"/>
    <col min="5896" max="6144" width="9.109375" style="437"/>
    <col min="6145" max="6145" width="33" style="437" customWidth="1"/>
    <col min="6146" max="6146" width="16.5546875" style="437" customWidth="1"/>
    <col min="6147" max="6147" width="15.44140625" style="437" customWidth="1"/>
    <col min="6148" max="6148" width="50.44140625" style="437" customWidth="1"/>
    <col min="6149" max="6149" width="15.33203125" style="437" customWidth="1"/>
    <col min="6150" max="6150" width="23.109375" style="437" customWidth="1"/>
    <col min="6151" max="6151" width="19.6640625" style="437" customWidth="1"/>
    <col min="6152" max="6400" width="9.109375" style="437"/>
    <col min="6401" max="6401" width="33" style="437" customWidth="1"/>
    <col min="6402" max="6402" width="16.5546875" style="437" customWidth="1"/>
    <col min="6403" max="6403" width="15.44140625" style="437" customWidth="1"/>
    <col min="6404" max="6404" width="50.44140625" style="437" customWidth="1"/>
    <col min="6405" max="6405" width="15.33203125" style="437" customWidth="1"/>
    <col min="6406" max="6406" width="23.109375" style="437" customWidth="1"/>
    <col min="6407" max="6407" width="19.6640625" style="437" customWidth="1"/>
    <col min="6408" max="6656" width="9.109375" style="437"/>
    <col min="6657" max="6657" width="33" style="437" customWidth="1"/>
    <col min="6658" max="6658" width="16.5546875" style="437" customWidth="1"/>
    <col min="6659" max="6659" width="15.44140625" style="437" customWidth="1"/>
    <col min="6660" max="6660" width="50.44140625" style="437" customWidth="1"/>
    <col min="6661" max="6661" width="15.33203125" style="437" customWidth="1"/>
    <col min="6662" max="6662" width="23.109375" style="437" customWidth="1"/>
    <col min="6663" max="6663" width="19.6640625" style="437" customWidth="1"/>
    <col min="6664" max="6912" width="9.109375" style="437"/>
    <col min="6913" max="6913" width="33" style="437" customWidth="1"/>
    <col min="6914" max="6914" width="16.5546875" style="437" customWidth="1"/>
    <col min="6915" max="6915" width="15.44140625" style="437" customWidth="1"/>
    <col min="6916" max="6916" width="50.44140625" style="437" customWidth="1"/>
    <col min="6917" max="6917" width="15.33203125" style="437" customWidth="1"/>
    <col min="6918" max="6918" width="23.109375" style="437" customWidth="1"/>
    <col min="6919" max="6919" width="19.6640625" style="437" customWidth="1"/>
    <col min="6920" max="7168" width="9.109375" style="437"/>
    <col min="7169" max="7169" width="33" style="437" customWidth="1"/>
    <col min="7170" max="7170" width="16.5546875" style="437" customWidth="1"/>
    <col min="7171" max="7171" width="15.44140625" style="437" customWidth="1"/>
    <col min="7172" max="7172" width="50.44140625" style="437" customWidth="1"/>
    <col min="7173" max="7173" width="15.33203125" style="437" customWidth="1"/>
    <col min="7174" max="7174" width="23.109375" style="437" customWidth="1"/>
    <col min="7175" max="7175" width="19.6640625" style="437" customWidth="1"/>
    <col min="7176" max="7424" width="9.109375" style="437"/>
    <col min="7425" max="7425" width="33" style="437" customWidth="1"/>
    <col min="7426" max="7426" width="16.5546875" style="437" customWidth="1"/>
    <col min="7427" max="7427" width="15.44140625" style="437" customWidth="1"/>
    <col min="7428" max="7428" width="50.44140625" style="437" customWidth="1"/>
    <col min="7429" max="7429" width="15.33203125" style="437" customWidth="1"/>
    <col min="7430" max="7430" width="23.109375" style="437" customWidth="1"/>
    <col min="7431" max="7431" width="19.6640625" style="437" customWidth="1"/>
    <col min="7432" max="7680" width="9.109375" style="437"/>
    <col min="7681" max="7681" width="33" style="437" customWidth="1"/>
    <col min="7682" max="7682" width="16.5546875" style="437" customWidth="1"/>
    <col min="7683" max="7683" width="15.44140625" style="437" customWidth="1"/>
    <col min="7684" max="7684" width="50.44140625" style="437" customWidth="1"/>
    <col min="7685" max="7685" width="15.33203125" style="437" customWidth="1"/>
    <col min="7686" max="7686" width="23.109375" style="437" customWidth="1"/>
    <col min="7687" max="7687" width="19.6640625" style="437" customWidth="1"/>
    <col min="7688" max="7936" width="9.109375" style="437"/>
    <col min="7937" max="7937" width="33" style="437" customWidth="1"/>
    <col min="7938" max="7938" width="16.5546875" style="437" customWidth="1"/>
    <col min="7939" max="7939" width="15.44140625" style="437" customWidth="1"/>
    <col min="7940" max="7940" width="50.44140625" style="437" customWidth="1"/>
    <col min="7941" max="7941" width="15.33203125" style="437" customWidth="1"/>
    <col min="7942" max="7942" width="23.109375" style="437" customWidth="1"/>
    <col min="7943" max="7943" width="19.6640625" style="437" customWidth="1"/>
    <col min="7944" max="8192" width="9.109375" style="437"/>
    <col min="8193" max="8193" width="33" style="437" customWidth="1"/>
    <col min="8194" max="8194" width="16.5546875" style="437" customWidth="1"/>
    <col min="8195" max="8195" width="15.44140625" style="437" customWidth="1"/>
    <col min="8196" max="8196" width="50.44140625" style="437" customWidth="1"/>
    <col min="8197" max="8197" width="15.33203125" style="437" customWidth="1"/>
    <col min="8198" max="8198" width="23.109375" style="437" customWidth="1"/>
    <col min="8199" max="8199" width="19.6640625" style="437" customWidth="1"/>
    <col min="8200" max="8448" width="9.109375" style="437"/>
    <col min="8449" max="8449" width="33" style="437" customWidth="1"/>
    <col min="8450" max="8450" width="16.5546875" style="437" customWidth="1"/>
    <col min="8451" max="8451" width="15.44140625" style="437" customWidth="1"/>
    <col min="8452" max="8452" width="50.44140625" style="437" customWidth="1"/>
    <col min="8453" max="8453" width="15.33203125" style="437" customWidth="1"/>
    <col min="8454" max="8454" width="23.109375" style="437" customWidth="1"/>
    <col min="8455" max="8455" width="19.6640625" style="437" customWidth="1"/>
    <col min="8456" max="8704" width="9.109375" style="437"/>
    <col min="8705" max="8705" width="33" style="437" customWidth="1"/>
    <col min="8706" max="8706" width="16.5546875" style="437" customWidth="1"/>
    <col min="8707" max="8707" width="15.44140625" style="437" customWidth="1"/>
    <col min="8708" max="8708" width="50.44140625" style="437" customWidth="1"/>
    <col min="8709" max="8709" width="15.33203125" style="437" customWidth="1"/>
    <col min="8710" max="8710" width="23.109375" style="437" customWidth="1"/>
    <col min="8711" max="8711" width="19.6640625" style="437" customWidth="1"/>
    <col min="8712" max="8960" width="9.109375" style="437"/>
    <col min="8961" max="8961" width="33" style="437" customWidth="1"/>
    <col min="8962" max="8962" width="16.5546875" style="437" customWidth="1"/>
    <col min="8963" max="8963" width="15.44140625" style="437" customWidth="1"/>
    <col min="8964" max="8964" width="50.44140625" style="437" customWidth="1"/>
    <col min="8965" max="8965" width="15.33203125" style="437" customWidth="1"/>
    <col min="8966" max="8966" width="23.109375" style="437" customWidth="1"/>
    <col min="8967" max="8967" width="19.6640625" style="437" customWidth="1"/>
    <col min="8968" max="9216" width="9.109375" style="437"/>
    <col min="9217" max="9217" width="33" style="437" customWidth="1"/>
    <col min="9218" max="9218" width="16.5546875" style="437" customWidth="1"/>
    <col min="9219" max="9219" width="15.44140625" style="437" customWidth="1"/>
    <col min="9220" max="9220" width="50.44140625" style="437" customWidth="1"/>
    <col min="9221" max="9221" width="15.33203125" style="437" customWidth="1"/>
    <col min="9222" max="9222" width="23.109375" style="437" customWidth="1"/>
    <col min="9223" max="9223" width="19.6640625" style="437" customWidth="1"/>
    <col min="9224" max="9472" width="9.109375" style="437"/>
    <col min="9473" max="9473" width="33" style="437" customWidth="1"/>
    <col min="9474" max="9474" width="16.5546875" style="437" customWidth="1"/>
    <col min="9475" max="9475" width="15.44140625" style="437" customWidth="1"/>
    <col min="9476" max="9476" width="50.44140625" style="437" customWidth="1"/>
    <col min="9477" max="9477" width="15.33203125" style="437" customWidth="1"/>
    <col min="9478" max="9478" width="23.109375" style="437" customWidth="1"/>
    <col min="9479" max="9479" width="19.6640625" style="437" customWidth="1"/>
    <col min="9480" max="9728" width="9.109375" style="437"/>
    <col min="9729" max="9729" width="33" style="437" customWidth="1"/>
    <col min="9730" max="9730" width="16.5546875" style="437" customWidth="1"/>
    <col min="9731" max="9731" width="15.44140625" style="437" customWidth="1"/>
    <col min="9732" max="9732" width="50.44140625" style="437" customWidth="1"/>
    <col min="9733" max="9733" width="15.33203125" style="437" customWidth="1"/>
    <col min="9734" max="9734" width="23.109375" style="437" customWidth="1"/>
    <col min="9735" max="9735" width="19.6640625" style="437" customWidth="1"/>
    <col min="9736" max="9984" width="9.109375" style="437"/>
    <col min="9985" max="9985" width="33" style="437" customWidth="1"/>
    <col min="9986" max="9986" width="16.5546875" style="437" customWidth="1"/>
    <col min="9987" max="9987" width="15.44140625" style="437" customWidth="1"/>
    <col min="9988" max="9988" width="50.44140625" style="437" customWidth="1"/>
    <col min="9989" max="9989" width="15.33203125" style="437" customWidth="1"/>
    <col min="9990" max="9990" width="23.109375" style="437" customWidth="1"/>
    <col min="9991" max="9991" width="19.6640625" style="437" customWidth="1"/>
    <col min="9992" max="10240" width="9.109375" style="437"/>
    <col min="10241" max="10241" width="33" style="437" customWidth="1"/>
    <col min="10242" max="10242" width="16.5546875" style="437" customWidth="1"/>
    <col min="10243" max="10243" width="15.44140625" style="437" customWidth="1"/>
    <col min="10244" max="10244" width="50.44140625" style="437" customWidth="1"/>
    <col min="10245" max="10245" width="15.33203125" style="437" customWidth="1"/>
    <col min="10246" max="10246" width="23.109375" style="437" customWidth="1"/>
    <col min="10247" max="10247" width="19.6640625" style="437" customWidth="1"/>
    <col min="10248" max="10496" width="9.109375" style="437"/>
    <col min="10497" max="10497" width="33" style="437" customWidth="1"/>
    <col min="10498" max="10498" width="16.5546875" style="437" customWidth="1"/>
    <col min="10499" max="10499" width="15.44140625" style="437" customWidth="1"/>
    <col min="10500" max="10500" width="50.44140625" style="437" customWidth="1"/>
    <col min="10501" max="10501" width="15.33203125" style="437" customWidth="1"/>
    <col min="10502" max="10502" width="23.109375" style="437" customWidth="1"/>
    <col min="10503" max="10503" width="19.6640625" style="437" customWidth="1"/>
    <col min="10504" max="10752" width="9.109375" style="437"/>
    <col min="10753" max="10753" width="33" style="437" customWidth="1"/>
    <col min="10754" max="10754" width="16.5546875" style="437" customWidth="1"/>
    <col min="10755" max="10755" width="15.44140625" style="437" customWidth="1"/>
    <col min="10756" max="10756" width="50.44140625" style="437" customWidth="1"/>
    <col min="10757" max="10757" width="15.33203125" style="437" customWidth="1"/>
    <col min="10758" max="10758" width="23.109375" style="437" customWidth="1"/>
    <col min="10759" max="10759" width="19.6640625" style="437" customWidth="1"/>
    <col min="10760" max="11008" width="9.109375" style="437"/>
    <col min="11009" max="11009" width="33" style="437" customWidth="1"/>
    <col min="11010" max="11010" width="16.5546875" style="437" customWidth="1"/>
    <col min="11011" max="11011" width="15.44140625" style="437" customWidth="1"/>
    <col min="11012" max="11012" width="50.44140625" style="437" customWidth="1"/>
    <col min="11013" max="11013" width="15.33203125" style="437" customWidth="1"/>
    <col min="11014" max="11014" width="23.109375" style="437" customWidth="1"/>
    <col min="11015" max="11015" width="19.6640625" style="437" customWidth="1"/>
    <col min="11016" max="11264" width="9.109375" style="437"/>
    <col min="11265" max="11265" width="33" style="437" customWidth="1"/>
    <col min="11266" max="11266" width="16.5546875" style="437" customWidth="1"/>
    <col min="11267" max="11267" width="15.44140625" style="437" customWidth="1"/>
    <col min="11268" max="11268" width="50.44140625" style="437" customWidth="1"/>
    <col min="11269" max="11269" width="15.33203125" style="437" customWidth="1"/>
    <col min="11270" max="11270" width="23.109375" style="437" customWidth="1"/>
    <col min="11271" max="11271" width="19.6640625" style="437" customWidth="1"/>
    <col min="11272" max="11520" width="9.109375" style="437"/>
    <col min="11521" max="11521" width="33" style="437" customWidth="1"/>
    <col min="11522" max="11522" width="16.5546875" style="437" customWidth="1"/>
    <col min="11523" max="11523" width="15.44140625" style="437" customWidth="1"/>
    <col min="11524" max="11524" width="50.44140625" style="437" customWidth="1"/>
    <col min="11525" max="11525" width="15.33203125" style="437" customWidth="1"/>
    <col min="11526" max="11526" width="23.109375" style="437" customWidth="1"/>
    <col min="11527" max="11527" width="19.6640625" style="437" customWidth="1"/>
    <col min="11528" max="11776" width="9.109375" style="437"/>
    <col min="11777" max="11777" width="33" style="437" customWidth="1"/>
    <col min="11778" max="11778" width="16.5546875" style="437" customWidth="1"/>
    <col min="11779" max="11779" width="15.44140625" style="437" customWidth="1"/>
    <col min="11780" max="11780" width="50.44140625" style="437" customWidth="1"/>
    <col min="11781" max="11781" width="15.33203125" style="437" customWidth="1"/>
    <col min="11782" max="11782" width="23.109375" style="437" customWidth="1"/>
    <col min="11783" max="11783" width="19.6640625" style="437" customWidth="1"/>
    <col min="11784" max="12032" width="9.109375" style="437"/>
    <col min="12033" max="12033" width="33" style="437" customWidth="1"/>
    <col min="12034" max="12034" width="16.5546875" style="437" customWidth="1"/>
    <col min="12035" max="12035" width="15.44140625" style="437" customWidth="1"/>
    <col min="12036" max="12036" width="50.44140625" style="437" customWidth="1"/>
    <col min="12037" max="12037" width="15.33203125" style="437" customWidth="1"/>
    <col min="12038" max="12038" width="23.109375" style="437" customWidth="1"/>
    <col min="12039" max="12039" width="19.6640625" style="437" customWidth="1"/>
    <col min="12040" max="12288" width="9.109375" style="437"/>
    <col min="12289" max="12289" width="33" style="437" customWidth="1"/>
    <col min="12290" max="12290" width="16.5546875" style="437" customWidth="1"/>
    <col min="12291" max="12291" width="15.44140625" style="437" customWidth="1"/>
    <col min="12292" max="12292" width="50.44140625" style="437" customWidth="1"/>
    <col min="12293" max="12293" width="15.33203125" style="437" customWidth="1"/>
    <col min="12294" max="12294" width="23.109375" style="437" customWidth="1"/>
    <col min="12295" max="12295" width="19.6640625" style="437" customWidth="1"/>
    <col min="12296" max="12544" width="9.109375" style="437"/>
    <col min="12545" max="12545" width="33" style="437" customWidth="1"/>
    <col min="12546" max="12546" width="16.5546875" style="437" customWidth="1"/>
    <col min="12547" max="12547" width="15.44140625" style="437" customWidth="1"/>
    <col min="12548" max="12548" width="50.44140625" style="437" customWidth="1"/>
    <col min="12549" max="12549" width="15.33203125" style="437" customWidth="1"/>
    <col min="12550" max="12550" width="23.109375" style="437" customWidth="1"/>
    <col min="12551" max="12551" width="19.6640625" style="437" customWidth="1"/>
    <col min="12552" max="12800" width="9.109375" style="437"/>
    <col min="12801" max="12801" width="33" style="437" customWidth="1"/>
    <col min="12802" max="12802" width="16.5546875" style="437" customWidth="1"/>
    <col min="12803" max="12803" width="15.44140625" style="437" customWidth="1"/>
    <col min="12804" max="12804" width="50.44140625" style="437" customWidth="1"/>
    <col min="12805" max="12805" width="15.33203125" style="437" customWidth="1"/>
    <col min="12806" max="12806" width="23.109375" style="437" customWidth="1"/>
    <col min="12807" max="12807" width="19.6640625" style="437" customWidth="1"/>
    <col min="12808" max="13056" width="9.109375" style="437"/>
    <col min="13057" max="13057" width="33" style="437" customWidth="1"/>
    <col min="13058" max="13058" width="16.5546875" style="437" customWidth="1"/>
    <col min="13059" max="13059" width="15.44140625" style="437" customWidth="1"/>
    <col min="13060" max="13060" width="50.44140625" style="437" customWidth="1"/>
    <col min="13061" max="13061" width="15.33203125" style="437" customWidth="1"/>
    <col min="13062" max="13062" width="23.109375" style="437" customWidth="1"/>
    <col min="13063" max="13063" width="19.6640625" style="437" customWidth="1"/>
    <col min="13064" max="13312" width="9.109375" style="437"/>
    <col min="13313" max="13313" width="33" style="437" customWidth="1"/>
    <col min="13314" max="13314" width="16.5546875" style="437" customWidth="1"/>
    <col min="13315" max="13315" width="15.44140625" style="437" customWidth="1"/>
    <col min="13316" max="13316" width="50.44140625" style="437" customWidth="1"/>
    <col min="13317" max="13317" width="15.33203125" style="437" customWidth="1"/>
    <col min="13318" max="13318" width="23.109375" style="437" customWidth="1"/>
    <col min="13319" max="13319" width="19.6640625" style="437" customWidth="1"/>
    <col min="13320" max="13568" width="9.109375" style="437"/>
    <col min="13569" max="13569" width="33" style="437" customWidth="1"/>
    <col min="13570" max="13570" width="16.5546875" style="437" customWidth="1"/>
    <col min="13571" max="13571" width="15.44140625" style="437" customWidth="1"/>
    <col min="13572" max="13572" width="50.44140625" style="437" customWidth="1"/>
    <col min="13573" max="13573" width="15.33203125" style="437" customWidth="1"/>
    <col min="13574" max="13574" width="23.109375" style="437" customWidth="1"/>
    <col min="13575" max="13575" width="19.6640625" style="437" customWidth="1"/>
    <col min="13576" max="13824" width="9.109375" style="437"/>
    <col min="13825" max="13825" width="33" style="437" customWidth="1"/>
    <col min="13826" max="13826" width="16.5546875" style="437" customWidth="1"/>
    <col min="13827" max="13827" width="15.44140625" style="437" customWidth="1"/>
    <col min="13828" max="13828" width="50.44140625" style="437" customWidth="1"/>
    <col min="13829" max="13829" width="15.33203125" style="437" customWidth="1"/>
    <col min="13830" max="13830" width="23.109375" style="437" customWidth="1"/>
    <col min="13831" max="13831" width="19.6640625" style="437" customWidth="1"/>
    <col min="13832" max="14080" width="9.109375" style="437"/>
    <col min="14081" max="14081" width="33" style="437" customWidth="1"/>
    <col min="14082" max="14082" width="16.5546875" style="437" customWidth="1"/>
    <col min="14083" max="14083" width="15.44140625" style="437" customWidth="1"/>
    <col min="14084" max="14084" width="50.44140625" style="437" customWidth="1"/>
    <col min="14085" max="14085" width="15.33203125" style="437" customWidth="1"/>
    <col min="14086" max="14086" width="23.109375" style="437" customWidth="1"/>
    <col min="14087" max="14087" width="19.6640625" style="437" customWidth="1"/>
    <col min="14088" max="14336" width="9.109375" style="437"/>
    <col min="14337" max="14337" width="33" style="437" customWidth="1"/>
    <col min="14338" max="14338" width="16.5546875" style="437" customWidth="1"/>
    <col min="14339" max="14339" width="15.44140625" style="437" customWidth="1"/>
    <col min="14340" max="14340" width="50.44140625" style="437" customWidth="1"/>
    <col min="14341" max="14341" width="15.33203125" style="437" customWidth="1"/>
    <col min="14342" max="14342" width="23.109375" style="437" customWidth="1"/>
    <col min="14343" max="14343" width="19.6640625" style="437" customWidth="1"/>
    <col min="14344" max="14592" width="9.109375" style="437"/>
    <col min="14593" max="14593" width="33" style="437" customWidth="1"/>
    <col min="14594" max="14594" width="16.5546875" style="437" customWidth="1"/>
    <col min="14595" max="14595" width="15.44140625" style="437" customWidth="1"/>
    <col min="14596" max="14596" width="50.44140625" style="437" customWidth="1"/>
    <col min="14597" max="14597" width="15.33203125" style="437" customWidth="1"/>
    <col min="14598" max="14598" width="23.109375" style="437" customWidth="1"/>
    <col min="14599" max="14599" width="19.6640625" style="437" customWidth="1"/>
    <col min="14600" max="14848" width="9.109375" style="437"/>
    <col min="14849" max="14849" width="33" style="437" customWidth="1"/>
    <col min="14850" max="14850" width="16.5546875" style="437" customWidth="1"/>
    <col min="14851" max="14851" width="15.44140625" style="437" customWidth="1"/>
    <col min="14852" max="14852" width="50.44140625" style="437" customWidth="1"/>
    <col min="14853" max="14853" width="15.33203125" style="437" customWidth="1"/>
    <col min="14854" max="14854" width="23.109375" style="437" customWidth="1"/>
    <col min="14855" max="14855" width="19.6640625" style="437" customWidth="1"/>
    <col min="14856" max="15104" width="9.109375" style="437"/>
    <col min="15105" max="15105" width="33" style="437" customWidth="1"/>
    <col min="15106" max="15106" width="16.5546875" style="437" customWidth="1"/>
    <col min="15107" max="15107" width="15.44140625" style="437" customWidth="1"/>
    <col min="15108" max="15108" width="50.44140625" style="437" customWidth="1"/>
    <col min="15109" max="15109" width="15.33203125" style="437" customWidth="1"/>
    <col min="15110" max="15110" width="23.109375" style="437" customWidth="1"/>
    <col min="15111" max="15111" width="19.6640625" style="437" customWidth="1"/>
    <col min="15112" max="15360" width="9.109375" style="437"/>
    <col min="15361" max="15361" width="33" style="437" customWidth="1"/>
    <col min="15362" max="15362" width="16.5546875" style="437" customWidth="1"/>
    <col min="15363" max="15363" width="15.44140625" style="437" customWidth="1"/>
    <col min="15364" max="15364" width="50.44140625" style="437" customWidth="1"/>
    <col min="15365" max="15365" width="15.33203125" style="437" customWidth="1"/>
    <col min="15366" max="15366" width="23.109375" style="437" customWidth="1"/>
    <col min="15367" max="15367" width="19.6640625" style="437" customWidth="1"/>
    <col min="15368" max="15616" width="9.109375" style="437"/>
    <col min="15617" max="15617" width="33" style="437" customWidth="1"/>
    <col min="15618" max="15618" width="16.5546875" style="437" customWidth="1"/>
    <col min="15619" max="15619" width="15.44140625" style="437" customWidth="1"/>
    <col min="15620" max="15620" width="50.44140625" style="437" customWidth="1"/>
    <col min="15621" max="15621" width="15.33203125" style="437" customWidth="1"/>
    <col min="15622" max="15622" width="23.109375" style="437" customWidth="1"/>
    <col min="15623" max="15623" width="19.6640625" style="437" customWidth="1"/>
    <col min="15624" max="15872" width="9.109375" style="437"/>
    <col min="15873" max="15873" width="33" style="437" customWidth="1"/>
    <col min="15874" max="15874" width="16.5546875" style="437" customWidth="1"/>
    <col min="15875" max="15875" width="15.44140625" style="437" customWidth="1"/>
    <col min="15876" max="15876" width="50.44140625" style="437" customWidth="1"/>
    <col min="15877" max="15877" width="15.33203125" style="437" customWidth="1"/>
    <col min="15878" max="15878" width="23.109375" style="437" customWidth="1"/>
    <col min="15879" max="15879" width="19.6640625" style="437" customWidth="1"/>
    <col min="15880" max="16128" width="9.109375" style="437"/>
    <col min="16129" max="16129" width="33" style="437" customWidth="1"/>
    <col min="16130" max="16130" width="16.5546875" style="437" customWidth="1"/>
    <col min="16131" max="16131" width="15.44140625" style="437" customWidth="1"/>
    <col min="16132" max="16132" width="50.44140625" style="437" customWidth="1"/>
    <col min="16133" max="16133" width="15.33203125" style="437" customWidth="1"/>
    <col min="16134" max="16134" width="23.109375" style="437" customWidth="1"/>
    <col min="16135" max="16135" width="19.6640625" style="437" customWidth="1"/>
    <col min="16136" max="16384" width="9.109375" style="437"/>
  </cols>
  <sheetData>
    <row r="1" spans="1:7" ht="15" thickBot="1" x14ac:dyDescent="0.35"/>
    <row r="2" spans="1:7" ht="24" thickBot="1" x14ac:dyDescent="0.5">
      <c r="A2" s="904" t="s">
        <v>460</v>
      </c>
      <c r="B2" s="905"/>
      <c r="C2" s="905"/>
      <c r="D2" s="905"/>
      <c r="E2" s="905"/>
      <c r="F2" s="905"/>
      <c r="G2" s="906"/>
    </row>
    <row r="3" spans="1:7" ht="15" thickBot="1" x14ac:dyDescent="0.35">
      <c r="A3" s="438"/>
      <c r="B3" s="438"/>
      <c r="C3" s="438"/>
      <c r="D3" s="439" t="s">
        <v>461</v>
      </c>
      <c r="E3" s="438"/>
      <c r="F3" s="438"/>
      <c r="G3" s="438"/>
    </row>
    <row r="4" spans="1:7" ht="24" thickBot="1" x14ac:dyDescent="0.5">
      <c r="A4" s="904" t="s">
        <v>79</v>
      </c>
      <c r="B4" s="905"/>
      <c r="C4" s="905"/>
      <c r="D4" s="905"/>
      <c r="E4" s="905"/>
      <c r="F4" s="905"/>
      <c r="G4" s="906"/>
    </row>
    <row r="5" spans="1:7" ht="54.6" thickBot="1" x14ac:dyDescent="0.35">
      <c r="A5" s="440" t="s">
        <v>462</v>
      </c>
      <c r="B5" s="441" t="s">
        <v>80</v>
      </c>
      <c r="C5" s="441" t="s">
        <v>81</v>
      </c>
      <c r="D5" s="441" t="s">
        <v>463</v>
      </c>
      <c r="E5" s="441" t="s">
        <v>82</v>
      </c>
      <c r="F5" s="441" t="s">
        <v>464</v>
      </c>
      <c r="G5" s="441" t="s">
        <v>465</v>
      </c>
    </row>
    <row r="6" spans="1:7" ht="31.8" thickBot="1" x14ac:dyDescent="0.35">
      <c r="A6" s="442" t="s">
        <v>83</v>
      </c>
      <c r="B6" s="443" t="s">
        <v>84</v>
      </c>
      <c r="C6" s="443">
        <v>19</v>
      </c>
      <c r="D6" s="444" t="s">
        <v>85</v>
      </c>
      <c r="E6" s="443" t="s">
        <v>86</v>
      </c>
      <c r="F6" s="443"/>
      <c r="G6" s="443"/>
    </row>
    <row r="7" spans="1:7" ht="47.4" thickBot="1" x14ac:dyDescent="0.35">
      <c r="A7" s="442" t="s">
        <v>87</v>
      </c>
      <c r="B7" s="443" t="s">
        <v>88</v>
      </c>
      <c r="C7" s="443">
        <v>21</v>
      </c>
      <c r="D7" s="444" t="s">
        <v>89</v>
      </c>
      <c r="E7" s="443" t="s">
        <v>7</v>
      </c>
      <c r="F7" s="443" t="s">
        <v>86</v>
      </c>
      <c r="G7" s="443"/>
    </row>
    <row r="8" spans="1:7" ht="31.8" thickBot="1" x14ac:dyDescent="0.35">
      <c r="A8" s="442" t="s">
        <v>90</v>
      </c>
      <c r="B8" s="445" t="s">
        <v>91</v>
      </c>
      <c r="C8" s="443">
        <v>22</v>
      </c>
      <c r="D8" s="444" t="s">
        <v>92</v>
      </c>
      <c r="E8" s="443"/>
      <c r="F8" s="443" t="s">
        <v>86</v>
      </c>
      <c r="G8" s="443"/>
    </row>
    <row r="9" spans="1:7" ht="94.2" thickBot="1" x14ac:dyDescent="0.35">
      <c r="A9" s="442" t="s">
        <v>93</v>
      </c>
      <c r="B9" s="443" t="s">
        <v>94</v>
      </c>
      <c r="C9" s="443">
        <v>26</v>
      </c>
      <c r="D9" s="444" t="s">
        <v>95</v>
      </c>
      <c r="E9" s="443"/>
      <c r="F9" s="443" t="s">
        <v>86</v>
      </c>
      <c r="G9" s="443"/>
    </row>
    <row r="10" spans="1:7" ht="47.4" thickBot="1" x14ac:dyDescent="0.35">
      <c r="A10" s="442" t="s">
        <v>96</v>
      </c>
      <c r="B10" s="443" t="s">
        <v>97</v>
      </c>
      <c r="C10" s="443">
        <v>28</v>
      </c>
      <c r="D10" s="444" t="s">
        <v>98</v>
      </c>
      <c r="E10" s="443"/>
      <c r="F10" s="443" t="s">
        <v>86</v>
      </c>
      <c r="G10" s="443"/>
    </row>
    <row r="11" spans="1:7" ht="31.8" thickBot="1" x14ac:dyDescent="0.35">
      <c r="A11" s="442"/>
      <c r="B11" s="443" t="s">
        <v>99</v>
      </c>
      <c r="C11" s="443">
        <v>28</v>
      </c>
      <c r="D11" s="444" t="s">
        <v>100</v>
      </c>
      <c r="E11" s="443"/>
      <c r="F11" s="443" t="s">
        <v>86</v>
      </c>
      <c r="G11" s="443"/>
    </row>
    <row r="12" spans="1:7" ht="47.4" thickBot="1" x14ac:dyDescent="0.35">
      <c r="A12" s="442"/>
      <c r="B12" s="443" t="s">
        <v>101</v>
      </c>
      <c r="C12" s="443">
        <v>29</v>
      </c>
      <c r="D12" s="444" t="s">
        <v>102</v>
      </c>
      <c r="E12" s="443"/>
      <c r="F12" s="443" t="s">
        <v>86</v>
      </c>
      <c r="G12" s="443"/>
    </row>
    <row r="13" spans="1:7" ht="16.2" thickBot="1" x14ac:dyDescent="0.35">
      <c r="A13" s="442"/>
      <c r="B13" s="443" t="s">
        <v>103</v>
      </c>
      <c r="C13" s="443">
        <v>30</v>
      </c>
      <c r="D13" s="444" t="s">
        <v>104</v>
      </c>
      <c r="E13" s="443"/>
      <c r="F13" s="443" t="s">
        <v>86</v>
      </c>
      <c r="G13" s="443"/>
    </row>
    <row r="14" spans="1:7" ht="31.8" thickBot="1" x14ac:dyDescent="0.35">
      <c r="A14" s="442" t="s">
        <v>105</v>
      </c>
      <c r="B14" s="443">
        <v>14</v>
      </c>
      <c r="C14" s="443">
        <v>32</v>
      </c>
      <c r="D14" s="444" t="s">
        <v>106</v>
      </c>
      <c r="E14" s="443"/>
      <c r="F14" s="443" t="s">
        <v>86</v>
      </c>
      <c r="G14" s="443"/>
    </row>
    <row r="15" spans="1:7" ht="47.4" thickBot="1" x14ac:dyDescent="0.35">
      <c r="A15" s="442" t="s">
        <v>107</v>
      </c>
      <c r="B15" s="443" t="s">
        <v>108</v>
      </c>
      <c r="C15" s="443">
        <v>34</v>
      </c>
      <c r="D15" s="444" t="s">
        <v>109</v>
      </c>
      <c r="E15" s="443"/>
      <c r="F15" s="443" t="s">
        <v>86</v>
      </c>
      <c r="G15" s="443"/>
    </row>
    <row r="16" spans="1:7" ht="94.2" thickBot="1" x14ac:dyDescent="0.35">
      <c r="A16" s="442" t="s">
        <v>110</v>
      </c>
      <c r="B16" s="443" t="s">
        <v>111</v>
      </c>
      <c r="C16" s="443">
        <v>35</v>
      </c>
      <c r="D16" s="444" t="s">
        <v>112</v>
      </c>
      <c r="E16" s="443"/>
      <c r="F16" s="443" t="s">
        <v>86</v>
      </c>
      <c r="G16" s="443"/>
    </row>
    <row r="17" spans="1:7" ht="94.2" thickBot="1" x14ac:dyDescent="0.35">
      <c r="A17" s="442" t="s">
        <v>113</v>
      </c>
      <c r="B17" s="443" t="s">
        <v>114</v>
      </c>
      <c r="C17" s="443">
        <v>37</v>
      </c>
      <c r="D17" s="444" t="s">
        <v>115</v>
      </c>
      <c r="E17" s="443"/>
      <c r="F17" s="443" t="s">
        <v>86</v>
      </c>
      <c r="G17" s="443"/>
    </row>
    <row r="18" spans="1:7" ht="63" thickBot="1" x14ac:dyDescent="0.35">
      <c r="A18" s="442"/>
      <c r="B18" s="443" t="s">
        <v>116</v>
      </c>
      <c r="C18" s="443">
        <v>37</v>
      </c>
      <c r="D18" s="444" t="s">
        <v>117</v>
      </c>
      <c r="E18" s="443"/>
      <c r="F18" s="443" t="s">
        <v>86</v>
      </c>
      <c r="G18" s="443"/>
    </row>
    <row r="19" spans="1:7" ht="78.599999999999994" thickBot="1" x14ac:dyDescent="0.35">
      <c r="A19" s="442"/>
      <c r="B19" s="443" t="s">
        <v>118</v>
      </c>
      <c r="C19" s="443">
        <v>37</v>
      </c>
      <c r="D19" s="444" t="s">
        <v>119</v>
      </c>
      <c r="E19" s="443"/>
      <c r="F19" s="443"/>
      <c r="G19" s="443"/>
    </row>
    <row r="20" spans="1:7" ht="94.2" thickBot="1" x14ac:dyDescent="0.35">
      <c r="A20" s="442"/>
      <c r="B20" s="443" t="s">
        <v>120</v>
      </c>
      <c r="C20" s="443">
        <v>37</v>
      </c>
      <c r="D20" s="444" t="s">
        <v>121</v>
      </c>
      <c r="E20" s="443"/>
      <c r="F20" s="443" t="s">
        <v>86</v>
      </c>
      <c r="G20" s="443"/>
    </row>
    <row r="21" spans="1:7" ht="47.4" thickBot="1" x14ac:dyDescent="0.35">
      <c r="A21" s="442" t="s">
        <v>122</v>
      </c>
      <c r="B21" s="443" t="s">
        <v>123</v>
      </c>
      <c r="C21" s="443">
        <v>38</v>
      </c>
      <c r="D21" s="444" t="s">
        <v>124</v>
      </c>
      <c r="E21" s="443"/>
      <c r="F21" s="443" t="s">
        <v>86</v>
      </c>
      <c r="G21" s="443"/>
    </row>
    <row r="22" spans="1:7" ht="47.4" thickBot="1" x14ac:dyDescent="0.35">
      <c r="A22" s="442"/>
      <c r="B22" s="443" t="s">
        <v>125</v>
      </c>
      <c r="C22" s="443">
        <v>38</v>
      </c>
      <c r="D22" s="444" t="s">
        <v>126</v>
      </c>
      <c r="E22" s="443"/>
      <c r="F22" s="443" t="s">
        <v>86</v>
      </c>
      <c r="G22" s="443"/>
    </row>
    <row r="23" spans="1:7" ht="94.2" thickBot="1" x14ac:dyDescent="0.35">
      <c r="A23" s="442"/>
      <c r="B23" s="443" t="s">
        <v>127</v>
      </c>
      <c r="C23" s="443">
        <v>38</v>
      </c>
      <c r="D23" s="444" t="s">
        <v>128</v>
      </c>
      <c r="E23" s="443"/>
      <c r="F23" s="443" t="s">
        <v>86</v>
      </c>
      <c r="G23" s="443"/>
    </row>
    <row r="24" spans="1:7" ht="63" thickBot="1" x14ac:dyDescent="0.35">
      <c r="A24" s="442"/>
      <c r="B24" s="443" t="s">
        <v>129</v>
      </c>
      <c r="C24" s="443">
        <v>40</v>
      </c>
      <c r="D24" s="444" t="s">
        <v>130</v>
      </c>
      <c r="E24" s="443"/>
      <c r="F24" s="443" t="s">
        <v>86</v>
      </c>
      <c r="G24" s="443"/>
    </row>
    <row r="25" spans="1:7" ht="63" thickBot="1" x14ac:dyDescent="0.35">
      <c r="A25" s="442"/>
      <c r="B25" s="443" t="s">
        <v>131</v>
      </c>
      <c r="C25" s="443">
        <v>40</v>
      </c>
      <c r="D25" s="444" t="s">
        <v>132</v>
      </c>
      <c r="E25" s="443"/>
      <c r="F25" s="443" t="s">
        <v>86</v>
      </c>
      <c r="G25" s="443"/>
    </row>
    <row r="26" spans="1:7" ht="47.4" thickBot="1" x14ac:dyDescent="0.35">
      <c r="A26" s="442" t="s">
        <v>133</v>
      </c>
      <c r="B26" s="443" t="s">
        <v>134</v>
      </c>
      <c r="C26" s="443">
        <v>48</v>
      </c>
      <c r="D26" s="444" t="s">
        <v>135</v>
      </c>
      <c r="E26" s="443"/>
      <c r="F26" s="443" t="s">
        <v>86</v>
      </c>
      <c r="G26" s="443"/>
    </row>
    <row r="27" spans="1:7" ht="47.4" thickBot="1" x14ac:dyDescent="0.35">
      <c r="A27" s="442"/>
      <c r="B27" s="443" t="s">
        <v>136</v>
      </c>
      <c r="C27" s="443">
        <v>48</v>
      </c>
      <c r="D27" s="444" t="s">
        <v>137</v>
      </c>
      <c r="E27" s="443"/>
      <c r="F27" s="443" t="s">
        <v>86</v>
      </c>
      <c r="G27" s="443"/>
    </row>
    <row r="28" spans="1:7" ht="63" thickBot="1" x14ac:dyDescent="0.35">
      <c r="A28" s="442"/>
      <c r="B28" s="443" t="s">
        <v>138</v>
      </c>
      <c r="C28" s="443">
        <v>48</v>
      </c>
      <c r="D28" s="444" t="s">
        <v>139</v>
      </c>
      <c r="E28" s="443"/>
      <c r="F28" s="443" t="s">
        <v>86</v>
      </c>
      <c r="G28" s="443"/>
    </row>
    <row r="29" spans="1:7" ht="78.599999999999994" thickBot="1" x14ac:dyDescent="0.35">
      <c r="A29" s="442"/>
      <c r="B29" s="443" t="s">
        <v>140</v>
      </c>
      <c r="C29" s="443">
        <v>7</v>
      </c>
      <c r="D29" s="444" t="s">
        <v>141</v>
      </c>
      <c r="E29" s="443"/>
      <c r="F29" s="443" t="s">
        <v>86</v>
      </c>
      <c r="G29" s="443"/>
    </row>
    <row r="30" spans="1:7" ht="47.4" thickBot="1" x14ac:dyDescent="0.35">
      <c r="A30" s="442" t="s">
        <v>142</v>
      </c>
      <c r="B30" s="443" t="s">
        <v>143</v>
      </c>
      <c r="C30" s="443">
        <v>50</v>
      </c>
      <c r="D30" s="444" t="s">
        <v>144</v>
      </c>
      <c r="E30" s="443"/>
      <c r="F30" s="443" t="s">
        <v>86</v>
      </c>
      <c r="G30" s="443"/>
    </row>
    <row r="31" spans="1:7" ht="31.8" thickBot="1" x14ac:dyDescent="0.35">
      <c r="A31" s="442"/>
      <c r="B31" s="443" t="s">
        <v>145</v>
      </c>
      <c r="C31" s="443">
        <v>52</v>
      </c>
      <c r="D31" s="444" t="s">
        <v>146</v>
      </c>
      <c r="E31" s="443"/>
      <c r="F31" s="443" t="s">
        <v>86</v>
      </c>
      <c r="G31" s="443"/>
    </row>
    <row r="32" spans="1:7" ht="78.599999999999994" thickBot="1" x14ac:dyDescent="0.35">
      <c r="A32" s="442" t="s">
        <v>147</v>
      </c>
      <c r="B32" s="443" t="s">
        <v>148</v>
      </c>
      <c r="C32" s="443">
        <v>52</v>
      </c>
      <c r="D32" s="444" t="s">
        <v>149</v>
      </c>
      <c r="E32" s="443"/>
      <c r="F32" s="443" t="s">
        <v>86</v>
      </c>
      <c r="G32" s="443"/>
    </row>
    <row r="33" spans="1:7" ht="125.4" thickBot="1" x14ac:dyDescent="0.35">
      <c r="A33" s="442" t="s">
        <v>150</v>
      </c>
      <c r="B33" s="443" t="s">
        <v>151</v>
      </c>
      <c r="C33" s="443">
        <v>53</v>
      </c>
      <c r="D33" s="444" t="s">
        <v>152</v>
      </c>
      <c r="E33" s="443"/>
      <c r="F33" s="443" t="s">
        <v>86</v>
      </c>
      <c r="G33" s="443"/>
    </row>
    <row r="34" spans="1:7" ht="31.8" thickBot="1" x14ac:dyDescent="0.35">
      <c r="A34" s="442"/>
      <c r="B34" s="443" t="s">
        <v>153</v>
      </c>
      <c r="C34" s="443">
        <v>55</v>
      </c>
      <c r="D34" s="444" t="s">
        <v>154</v>
      </c>
      <c r="E34" s="443"/>
      <c r="F34" s="443" t="s">
        <v>86</v>
      </c>
      <c r="G34" s="443"/>
    </row>
    <row r="35" spans="1:7" ht="47.4" thickBot="1" x14ac:dyDescent="0.35">
      <c r="A35" s="442" t="s">
        <v>155</v>
      </c>
      <c r="B35" s="443" t="s">
        <v>156</v>
      </c>
      <c r="C35" s="443">
        <v>56</v>
      </c>
      <c r="D35" s="444" t="s">
        <v>157</v>
      </c>
      <c r="E35" s="443"/>
      <c r="F35" s="443" t="s">
        <v>86</v>
      </c>
      <c r="G35" s="443"/>
    </row>
    <row r="36" spans="1:7" ht="63" thickBot="1" x14ac:dyDescent="0.35">
      <c r="A36" s="442"/>
      <c r="B36" s="443" t="s">
        <v>158</v>
      </c>
      <c r="C36" s="443">
        <v>56</v>
      </c>
      <c r="D36" s="444" t="s">
        <v>159</v>
      </c>
      <c r="E36" s="443"/>
      <c r="F36" s="443" t="s">
        <v>86</v>
      </c>
      <c r="G36" s="443"/>
    </row>
    <row r="37" spans="1:7" ht="47.4" thickBot="1" x14ac:dyDescent="0.35">
      <c r="A37" s="442" t="s">
        <v>160</v>
      </c>
      <c r="B37" s="443">
        <v>26</v>
      </c>
      <c r="C37" s="443">
        <v>58</v>
      </c>
      <c r="D37" s="444" t="s">
        <v>161</v>
      </c>
      <c r="E37" s="443"/>
      <c r="F37" s="443" t="s">
        <v>86</v>
      </c>
      <c r="G37" s="443"/>
    </row>
    <row r="38" spans="1:7" ht="31.8" thickBot="1" x14ac:dyDescent="0.35">
      <c r="A38" s="442" t="s">
        <v>162</v>
      </c>
      <c r="B38" s="443">
        <v>27</v>
      </c>
      <c r="C38" s="443">
        <v>58</v>
      </c>
      <c r="D38" s="444" t="s">
        <v>163</v>
      </c>
      <c r="E38" s="443"/>
      <c r="F38" s="443" t="s">
        <v>164</v>
      </c>
      <c r="G38" s="443"/>
    </row>
    <row r="39" spans="1:7" ht="31.8" thickBot="1" x14ac:dyDescent="0.35">
      <c r="A39" s="442" t="s">
        <v>165</v>
      </c>
      <c r="B39" s="443" t="s">
        <v>166</v>
      </c>
      <c r="C39" s="443">
        <v>59</v>
      </c>
      <c r="D39" s="444" t="s">
        <v>167</v>
      </c>
      <c r="E39" s="443" t="s">
        <v>168</v>
      </c>
      <c r="F39" s="443"/>
      <c r="G39" s="443"/>
    </row>
    <row r="40" spans="1:7" ht="47.4" thickBot="1" x14ac:dyDescent="0.35">
      <c r="A40" s="442"/>
      <c r="B40" s="443" t="s">
        <v>169</v>
      </c>
      <c r="C40" s="443">
        <v>59</v>
      </c>
      <c r="D40" s="444" t="s">
        <v>170</v>
      </c>
      <c r="E40" s="443"/>
      <c r="F40" s="443" t="s">
        <v>86</v>
      </c>
      <c r="G40" s="443"/>
    </row>
    <row r="41" spans="1:7" ht="47.4" thickBot="1" x14ac:dyDescent="0.35">
      <c r="A41" s="442" t="s">
        <v>171</v>
      </c>
      <c r="B41" s="443" t="s">
        <v>172</v>
      </c>
      <c r="C41" s="443">
        <v>60</v>
      </c>
      <c r="D41" s="444" t="s">
        <v>173</v>
      </c>
      <c r="E41" s="443"/>
      <c r="F41" s="443"/>
      <c r="G41" s="443" t="s">
        <v>86</v>
      </c>
    </row>
    <row r="42" spans="1:7" ht="31.8" thickBot="1" x14ac:dyDescent="0.35">
      <c r="A42" s="442" t="s">
        <v>174</v>
      </c>
      <c r="B42" s="443" t="s">
        <v>175</v>
      </c>
      <c r="C42" s="443">
        <v>61</v>
      </c>
      <c r="D42" s="444" t="s">
        <v>176</v>
      </c>
      <c r="E42" s="443" t="s">
        <v>86</v>
      </c>
      <c r="F42" s="443"/>
      <c r="G42" s="443"/>
    </row>
    <row r="43" spans="1:7" ht="31.8" thickBot="1" x14ac:dyDescent="0.35">
      <c r="A43" s="442"/>
      <c r="B43" s="443" t="s">
        <v>177</v>
      </c>
      <c r="C43" s="443">
        <v>62</v>
      </c>
      <c r="D43" s="444" t="s">
        <v>178</v>
      </c>
      <c r="E43" s="443" t="s">
        <v>86</v>
      </c>
      <c r="F43" s="443"/>
      <c r="G43" s="443"/>
    </row>
    <row r="44" spans="1:7" ht="31.8" thickBot="1" x14ac:dyDescent="0.35">
      <c r="A44" s="442"/>
      <c r="B44" s="443" t="s">
        <v>179</v>
      </c>
      <c r="C44" s="443">
        <v>62</v>
      </c>
      <c r="D44" s="444" t="s">
        <v>180</v>
      </c>
      <c r="E44" s="443" t="s">
        <v>86</v>
      </c>
      <c r="F44" s="443"/>
      <c r="G44" s="443"/>
    </row>
    <row r="45" spans="1:7" ht="31.8" thickBot="1" x14ac:dyDescent="0.35">
      <c r="A45" s="442" t="s">
        <v>181</v>
      </c>
      <c r="B45" s="443">
        <v>32</v>
      </c>
      <c r="C45" s="443">
        <v>64</v>
      </c>
      <c r="D45" s="444" t="s">
        <v>182</v>
      </c>
      <c r="E45" s="443"/>
      <c r="F45" s="443" t="s">
        <v>86</v>
      </c>
      <c r="G45" s="443"/>
    </row>
    <row r="46" spans="1:7" ht="31.8" thickBot="1" x14ac:dyDescent="0.35">
      <c r="A46" s="442" t="s">
        <v>183</v>
      </c>
      <c r="B46" s="443">
        <v>33</v>
      </c>
      <c r="C46" s="443">
        <v>64</v>
      </c>
      <c r="D46" s="444" t="s">
        <v>184</v>
      </c>
      <c r="E46" s="443" t="s">
        <v>86</v>
      </c>
      <c r="F46" s="443"/>
      <c r="G46" s="443"/>
    </row>
    <row r="47" spans="1:7" ht="63" thickBot="1" x14ac:dyDescent="0.35">
      <c r="A47" s="442" t="s">
        <v>185</v>
      </c>
      <c r="B47" s="443" t="s">
        <v>186</v>
      </c>
      <c r="C47" s="443">
        <v>65</v>
      </c>
      <c r="D47" s="444" t="s">
        <v>187</v>
      </c>
      <c r="E47" s="443" t="s">
        <v>86</v>
      </c>
      <c r="F47" s="443"/>
      <c r="G47" s="443"/>
    </row>
    <row r="48" spans="1:7" ht="47.4" thickBot="1" x14ac:dyDescent="0.35">
      <c r="A48" s="442"/>
      <c r="B48" s="443" t="s">
        <v>188</v>
      </c>
      <c r="C48" s="443">
        <v>65</v>
      </c>
      <c r="D48" s="444" t="s">
        <v>189</v>
      </c>
      <c r="E48" s="443" t="s">
        <v>86</v>
      </c>
      <c r="F48" s="443"/>
      <c r="G48" s="443"/>
    </row>
    <row r="49" spans="1:7" ht="63" thickBot="1" x14ac:dyDescent="0.35">
      <c r="A49" s="442"/>
      <c r="B49" s="443" t="s">
        <v>190</v>
      </c>
      <c r="C49" s="443">
        <v>65</v>
      </c>
      <c r="D49" s="444" t="s">
        <v>191</v>
      </c>
      <c r="E49" s="443"/>
      <c r="F49" s="443" t="s">
        <v>86</v>
      </c>
      <c r="G49" s="443"/>
    </row>
    <row r="50" spans="1:7" ht="94.2" thickBot="1" x14ac:dyDescent="0.35">
      <c r="A50" s="442" t="s">
        <v>192</v>
      </c>
      <c r="B50" s="443" t="s">
        <v>193</v>
      </c>
      <c r="C50" s="443">
        <v>68</v>
      </c>
      <c r="D50" s="444" t="s">
        <v>194</v>
      </c>
      <c r="E50" s="443"/>
      <c r="F50" s="443" t="s">
        <v>86</v>
      </c>
      <c r="G50" s="443"/>
    </row>
    <row r="51" spans="1:7" ht="31.8" thickBot="1" x14ac:dyDescent="0.35">
      <c r="A51" s="442" t="s">
        <v>195</v>
      </c>
      <c r="B51" s="443" t="s">
        <v>196</v>
      </c>
      <c r="C51" s="443">
        <v>71</v>
      </c>
      <c r="D51" s="444" t="s">
        <v>197</v>
      </c>
      <c r="E51" s="443"/>
      <c r="F51" s="443" t="s">
        <v>86</v>
      </c>
      <c r="G51" s="443"/>
    </row>
    <row r="52" spans="1:7" ht="31.8" thickBot="1" x14ac:dyDescent="0.35">
      <c r="A52" s="442" t="s">
        <v>198</v>
      </c>
      <c r="B52" s="443">
        <v>39</v>
      </c>
      <c r="C52" s="443">
        <v>72</v>
      </c>
      <c r="D52" s="444" t="s">
        <v>199</v>
      </c>
      <c r="E52" s="443" t="s">
        <v>86</v>
      </c>
      <c r="F52" s="443"/>
      <c r="G52" s="443"/>
    </row>
  </sheetData>
  <sheetProtection algorithmName="SHA-512" hashValue="nmatsf0dCFBDG2Nh+SxSjQdeg+mZHEwaXRtiQxcXaAMQkZD5ixNfS5bHZSJMilFsoteYWH3l5HUTNeLeI6zfnw==" saltValue="RyA/Cm7L6Zy/1cAOhqZpZA==" spinCount="100000" sheet="1" objects="1" scenarios="1"/>
  <mergeCells count="2">
    <mergeCell ref="A2:G2"/>
    <mergeCell ref="A4:G4"/>
  </mergeCells>
  <hyperlinks>
    <hyperlink ref="D3" r:id="rId1" xr:uid="{4FD85B17-00A8-4BEC-8586-D370B0A987F8}"/>
  </hyperlinks>
  <pageMargins left="0.7" right="0.7" top="0.75" bottom="0.75" header="0.3" footer="0.3"/>
  <pageSetup scale="55"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627F-233E-47B4-87D5-F653807CFFC3}">
  <sheetPr codeName="Sheet1">
    <tabColor rgb="FFFF0000"/>
    <pageSetUpPr fitToPage="1"/>
  </sheetPr>
  <dimension ref="B1:D198"/>
  <sheetViews>
    <sheetView zoomScaleNormal="100" workbookViewId="0">
      <selection activeCell="B24" sqref="B24:D24"/>
    </sheetView>
  </sheetViews>
  <sheetFormatPr defaultColWidth="9.109375" defaultRowHeight="14.4" zeroHeight="1" x14ac:dyDescent="0.3"/>
  <cols>
    <col min="1" max="1" width="2.6640625" customWidth="1"/>
    <col min="2" max="2" width="21.6640625" customWidth="1"/>
    <col min="3" max="3" width="28.109375" customWidth="1"/>
    <col min="4" max="4" width="88.88671875" customWidth="1"/>
    <col min="5" max="13" width="9.109375" customWidth="1"/>
  </cols>
  <sheetData>
    <row r="1" spans="2:4" ht="15" thickBot="1" x14ac:dyDescent="0.35"/>
    <row r="2" spans="2:4" ht="21" customHeight="1" x14ac:dyDescent="0.3">
      <c r="B2" s="515" t="s">
        <v>327</v>
      </c>
      <c r="C2" s="465"/>
      <c r="D2" s="466"/>
    </row>
    <row r="3" spans="2:4" ht="18.75" customHeight="1" thickBot="1" x14ac:dyDescent="0.35">
      <c r="B3" s="516" t="s">
        <v>207</v>
      </c>
      <c r="C3" s="517"/>
      <c r="D3" s="518"/>
    </row>
    <row r="4" spans="2:4" ht="15" customHeight="1" x14ac:dyDescent="0.3">
      <c r="B4" s="519" t="s">
        <v>0</v>
      </c>
      <c r="C4" s="471"/>
      <c r="D4" s="472"/>
    </row>
    <row r="5" spans="2:4" ht="15" customHeight="1" x14ac:dyDescent="0.3">
      <c r="B5" s="520" t="s">
        <v>468</v>
      </c>
      <c r="C5" s="474"/>
      <c r="D5" s="475"/>
    </row>
    <row r="6" spans="2:4" ht="15" customHeight="1" x14ac:dyDescent="0.3">
      <c r="B6" s="520" t="s">
        <v>471</v>
      </c>
      <c r="C6" s="474"/>
      <c r="D6" s="475"/>
    </row>
    <row r="7" spans="2:4" ht="15" customHeight="1" x14ac:dyDescent="0.3">
      <c r="B7" s="520" t="s">
        <v>1</v>
      </c>
      <c r="C7" s="474"/>
      <c r="D7" s="475"/>
    </row>
    <row r="8" spans="2:4" ht="15" customHeight="1" x14ac:dyDescent="0.3">
      <c r="B8" s="520" t="str">
        <f>'Budget Summary'!A5</f>
        <v>Application Update:  Budget for Unaffiliated Sponsored Centers</v>
      </c>
      <c r="C8" s="474"/>
      <c r="D8" s="475"/>
    </row>
    <row r="9" spans="2:4" ht="15" customHeight="1" thickBot="1" x14ac:dyDescent="0.35">
      <c r="B9" s="522" t="str">
        <f>'Budget Summary'!A6</f>
        <v>Program Year:  October 1, 2022 - September 30, 2023</v>
      </c>
      <c r="C9" s="523"/>
      <c r="D9" s="524"/>
    </row>
    <row r="10" spans="2:4" x14ac:dyDescent="0.3"/>
    <row r="11" spans="2:4" ht="29.1" customHeight="1" x14ac:dyDescent="0.3">
      <c r="B11" s="526" t="s">
        <v>477</v>
      </c>
      <c r="C11" s="526"/>
      <c r="D11" s="526"/>
    </row>
    <row r="12" spans="2:4" ht="45" customHeight="1" x14ac:dyDescent="0.3">
      <c r="B12" s="525" t="s">
        <v>478</v>
      </c>
      <c r="C12" s="525"/>
      <c r="D12" s="525"/>
    </row>
    <row r="13" spans="2:4" x14ac:dyDescent="0.3">
      <c r="B13" s="13"/>
    </row>
    <row r="14" spans="2:4" ht="29.1" customHeight="1" x14ac:dyDescent="0.3">
      <c r="B14" s="526" t="s">
        <v>489</v>
      </c>
      <c r="C14" s="526"/>
      <c r="D14" s="526"/>
    </row>
    <row r="15" spans="2:4" x14ac:dyDescent="0.3">
      <c r="B15" s="491" t="s">
        <v>354</v>
      </c>
      <c r="C15" s="491"/>
      <c r="D15" s="491"/>
    </row>
    <row r="16" spans="2:4" x14ac:dyDescent="0.3">
      <c r="B16" s="491" t="s">
        <v>479</v>
      </c>
      <c r="C16" s="491"/>
      <c r="D16" s="491"/>
    </row>
    <row r="17" spans="2:4" x14ac:dyDescent="0.3">
      <c r="B17" s="491" t="s">
        <v>480</v>
      </c>
      <c r="C17" s="491"/>
      <c r="D17" s="491"/>
    </row>
    <row r="18" spans="2:4" ht="32.25" customHeight="1" x14ac:dyDescent="0.3">
      <c r="B18" s="492" t="s">
        <v>483</v>
      </c>
      <c r="C18" s="492"/>
      <c r="D18" s="492"/>
    </row>
    <row r="19" spans="2:4" ht="33" customHeight="1" x14ac:dyDescent="0.3">
      <c r="B19" s="492" t="s">
        <v>481</v>
      </c>
      <c r="C19" s="492"/>
      <c r="D19" s="492"/>
    </row>
    <row r="20" spans="2:4" s="459" customFormat="1" ht="17.25" customHeight="1" x14ac:dyDescent="0.3">
      <c r="B20" s="492" t="s">
        <v>482</v>
      </c>
      <c r="C20" s="492"/>
      <c r="D20" s="492"/>
    </row>
    <row r="21" spans="2:4" ht="75.75" customHeight="1" x14ac:dyDescent="0.3">
      <c r="B21" s="492" t="s">
        <v>484</v>
      </c>
      <c r="C21" s="492"/>
      <c r="D21" s="492"/>
    </row>
    <row r="22" spans="2:4" ht="14.25" customHeight="1" x14ac:dyDescent="0.3">
      <c r="B22" s="487" t="s">
        <v>485</v>
      </c>
      <c r="C22" s="487"/>
      <c r="D22" s="487"/>
    </row>
    <row r="23" spans="2:4" x14ac:dyDescent="0.3">
      <c r="B23" s="491" t="s">
        <v>398</v>
      </c>
      <c r="C23" s="491"/>
      <c r="D23" s="491"/>
    </row>
    <row r="24" spans="2:4" ht="30" customHeight="1" x14ac:dyDescent="0.3">
      <c r="B24" s="492" t="s">
        <v>486</v>
      </c>
      <c r="C24" s="492"/>
      <c r="D24" s="492"/>
    </row>
    <row r="25" spans="2:4" x14ac:dyDescent="0.3">
      <c r="B25" s="492" t="s">
        <v>487</v>
      </c>
      <c r="C25" s="492"/>
      <c r="D25" s="492"/>
    </row>
    <row r="26" spans="2:4" ht="30.75" customHeight="1" x14ac:dyDescent="0.3">
      <c r="B26" s="487" t="s">
        <v>488</v>
      </c>
      <c r="C26" s="487"/>
      <c r="D26" s="487"/>
    </row>
    <row r="27" spans="2:4" x14ac:dyDescent="0.3"/>
    <row r="28" spans="2:4" ht="29.1" customHeight="1" x14ac:dyDescent="0.3">
      <c r="B28" s="488" t="s">
        <v>494</v>
      </c>
      <c r="C28" s="488"/>
      <c r="D28" s="488"/>
    </row>
    <row r="29" spans="2:4" x14ac:dyDescent="0.3">
      <c r="B29" s="489" t="s">
        <v>495</v>
      </c>
      <c r="C29" s="489"/>
      <c r="D29" s="489"/>
    </row>
    <row r="30" spans="2:4" ht="15.75" customHeight="1" x14ac:dyDescent="0.3">
      <c r="B30" s="521" t="s">
        <v>490</v>
      </c>
      <c r="C30" s="521"/>
      <c r="D30" s="521"/>
    </row>
    <row r="31" spans="2:4" ht="30.75" customHeight="1" x14ac:dyDescent="0.3">
      <c r="B31" s="490" t="s">
        <v>493</v>
      </c>
      <c r="C31" s="490"/>
      <c r="D31" s="490"/>
    </row>
    <row r="32" spans="2:4" ht="16.2" thickBot="1" x14ac:dyDescent="0.35">
      <c r="B32" s="16"/>
    </row>
    <row r="33" spans="2:4" s="307" customFormat="1" ht="15" thickBot="1" x14ac:dyDescent="0.35">
      <c r="B33" s="493" t="s">
        <v>337</v>
      </c>
      <c r="C33" s="494"/>
    </row>
    <row r="34" spans="2:4" s="307" customFormat="1" ht="15.75" customHeight="1" thickBot="1" x14ac:dyDescent="0.35">
      <c r="B34" s="308"/>
      <c r="C34" s="309" t="s">
        <v>491</v>
      </c>
    </row>
    <row r="35" spans="2:4" s="307" customFormat="1" ht="15" thickBot="1" x14ac:dyDescent="0.35">
      <c r="B35" s="310"/>
      <c r="C35" s="309" t="s">
        <v>338</v>
      </c>
    </row>
    <row r="36" spans="2:4" s="307" customFormat="1" ht="15" customHeight="1" thickBot="1" x14ac:dyDescent="0.35">
      <c r="B36" s="460"/>
      <c r="C36" s="311" t="s">
        <v>339</v>
      </c>
    </row>
    <row r="37" spans="2:4" ht="15" thickBot="1" x14ac:dyDescent="0.35"/>
    <row r="38" spans="2:4" ht="15" thickBot="1" x14ac:dyDescent="0.35">
      <c r="B38" s="356" t="s">
        <v>208</v>
      </c>
      <c r="C38" s="357" t="s">
        <v>209</v>
      </c>
      <c r="D38" s="357" t="s">
        <v>210</v>
      </c>
    </row>
    <row r="39" spans="2:4" x14ac:dyDescent="0.3">
      <c r="B39" s="501" t="s">
        <v>216</v>
      </c>
      <c r="C39" s="504" t="s">
        <v>203</v>
      </c>
      <c r="D39" s="358" t="s">
        <v>211</v>
      </c>
    </row>
    <row r="40" spans="2:4" x14ac:dyDescent="0.3">
      <c r="B40" s="502"/>
      <c r="C40" s="505"/>
      <c r="D40" s="359" t="s">
        <v>492</v>
      </c>
    </row>
    <row r="41" spans="2:4" x14ac:dyDescent="0.3">
      <c r="B41" s="502"/>
      <c r="C41" s="505"/>
      <c r="D41" s="359" t="s">
        <v>405</v>
      </c>
    </row>
    <row r="42" spans="2:4" x14ac:dyDescent="0.3">
      <c r="B42" s="502"/>
      <c r="C42" s="505"/>
      <c r="D42" s="359" t="s">
        <v>406</v>
      </c>
    </row>
    <row r="43" spans="2:4" ht="16.5" customHeight="1" x14ac:dyDescent="0.3">
      <c r="B43" s="502"/>
      <c r="C43" s="505"/>
      <c r="D43" s="359" t="s">
        <v>407</v>
      </c>
    </row>
    <row r="44" spans="2:4" ht="16.5" customHeight="1" x14ac:dyDescent="0.3">
      <c r="B44" s="502"/>
      <c r="C44" s="505"/>
      <c r="D44" s="458" t="s">
        <v>474</v>
      </c>
    </row>
    <row r="45" spans="2:4" ht="31.5" customHeight="1" thickBot="1" x14ac:dyDescent="0.35">
      <c r="B45" s="503"/>
      <c r="C45" s="506"/>
      <c r="D45" s="360" t="s">
        <v>355</v>
      </c>
    </row>
    <row r="46" spans="2:4" ht="29.4" customHeight="1" x14ac:dyDescent="0.3">
      <c r="B46" s="507" t="s">
        <v>318</v>
      </c>
      <c r="C46" s="504" t="s">
        <v>203</v>
      </c>
      <c r="D46" s="499" t="s">
        <v>356</v>
      </c>
    </row>
    <row r="47" spans="2:4" ht="15" thickBot="1" x14ac:dyDescent="0.35">
      <c r="B47" s="508"/>
      <c r="C47" s="506"/>
      <c r="D47" s="500"/>
    </row>
    <row r="48" spans="2:4" ht="14.4" customHeight="1" x14ac:dyDescent="0.3">
      <c r="B48" s="507" t="s">
        <v>240</v>
      </c>
      <c r="C48" s="504" t="s">
        <v>203</v>
      </c>
      <c r="D48" s="361" t="s">
        <v>305</v>
      </c>
    </row>
    <row r="49" spans="2:4" ht="15" customHeight="1" thickBot="1" x14ac:dyDescent="0.35">
      <c r="B49" s="508"/>
      <c r="C49" s="506"/>
      <c r="D49" s="362" t="s">
        <v>399</v>
      </c>
    </row>
    <row r="50" spans="2:4" ht="15.75" customHeight="1" x14ac:dyDescent="0.3">
      <c r="B50" s="495" t="s">
        <v>304</v>
      </c>
      <c r="C50" s="504" t="s">
        <v>431</v>
      </c>
      <c r="D50" s="513" t="s">
        <v>434</v>
      </c>
    </row>
    <row r="51" spans="2:4" ht="114.6" customHeight="1" thickBot="1" x14ac:dyDescent="0.35">
      <c r="B51" s="496"/>
      <c r="C51" s="506"/>
      <c r="D51" s="514"/>
    </row>
    <row r="52" spans="2:4" x14ac:dyDescent="0.3">
      <c r="B52" s="507" t="s">
        <v>303</v>
      </c>
      <c r="C52" s="504" t="s">
        <v>203</v>
      </c>
      <c r="D52" s="361" t="s">
        <v>357</v>
      </c>
    </row>
    <row r="53" spans="2:4" ht="72.599999999999994" thickBot="1" x14ac:dyDescent="0.35">
      <c r="B53" s="508"/>
      <c r="C53" s="506"/>
      <c r="D53" s="362" t="s">
        <v>400</v>
      </c>
    </row>
    <row r="54" spans="2:4" ht="34.950000000000003" customHeight="1" x14ac:dyDescent="0.3">
      <c r="B54" s="497" t="s">
        <v>306</v>
      </c>
      <c r="C54" s="510" t="s">
        <v>401</v>
      </c>
      <c r="D54" s="364" t="s">
        <v>217</v>
      </c>
    </row>
    <row r="55" spans="2:4" x14ac:dyDescent="0.3">
      <c r="B55" s="509"/>
      <c r="C55" s="511"/>
      <c r="D55" s="365" t="s">
        <v>408</v>
      </c>
    </row>
    <row r="56" spans="2:4" x14ac:dyDescent="0.3">
      <c r="B56" s="509"/>
      <c r="C56" s="511"/>
      <c r="D56" s="365" t="s">
        <v>409</v>
      </c>
    </row>
    <row r="57" spans="2:4" ht="28.8" x14ac:dyDescent="0.3">
      <c r="B57" s="509"/>
      <c r="C57" s="511"/>
      <c r="D57" s="364" t="s">
        <v>402</v>
      </c>
    </row>
    <row r="58" spans="2:4" ht="28.8" x14ac:dyDescent="0.3">
      <c r="B58" s="509"/>
      <c r="C58" s="511"/>
      <c r="D58" s="364" t="s">
        <v>403</v>
      </c>
    </row>
    <row r="59" spans="2:4" ht="28.8" x14ac:dyDescent="0.3">
      <c r="B59" s="509"/>
      <c r="C59" s="511"/>
      <c r="D59" s="364" t="s">
        <v>404</v>
      </c>
    </row>
    <row r="60" spans="2:4" ht="15" thickBot="1" x14ac:dyDescent="0.35">
      <c r="B60" s="498"/>
      <c r="C60" s="512"/>
      <c r="D60" s="363"/>
    </row>
    <row r="61" spans="2:4" x14ac:dyDescent="0.3">
      <c r="B61" s="497" t="s">
        <v>307</v>
      </c>
      <c r="C61" s="366" t="s">
        <v>212</v>
      </c>
      <c r="D61" s="364" t="s">
        <v>214</v>
      </c>
    </row>
    <row r="62" spans="2:4" ht="28.8" x14ac:dyDescent="0.3">
      <c r="B62" s="509"/>
      <c r="C62" s="366" t="s">
        <v>213</v>
      </c>
      <c r="D62" s="367" t="s">
        <v>429</v>
      </c>
    </row>
    <row r="63" spans="2:4" x14ac:dyDescent="0.3">
      <c r="B63" s="509"/>
      <c r="C63" s="368"/>
      <c r="D63" s="367" t="s">
        <v>410</v>
      </c>
    </row>
    <row r="64" spans="2:4" ht="15" thickBot="1" x14ac:dyDescent="0.35">
      <c r="B64" s="498"/>
      <c r="C64" s="369"/>
      <c r="D64" s="370" t="s">
        <v>411</v>
      </c>
    </row>
    <row r="65" spans="2:4" x14ac:dyDescent="0.3">
      <c r="B65" s="497" t="s">
        <v>308</v>
      </c>
      <c r="C65" s="366" t="s">
        <v>212</v>
      </c>
      <c r="D65" s="499" t="s">
        <v>215</v>
      </c>
    </row>
    <row r="66" spans="2:4" ht="29.4" thickBot="1" x14ac:dyDescent="0.35">
      <c r="B66" s="498"/>
      <c r="C66" s="371" t="s">
        <v>213</v>
      </c>
      <c r="D66" s="500"/>
    </row>
    <row r="67" spans="2:4" x14ac:dyDescent="0.3"/>
    <row r="68" spans="2:4" x14ac:dyDescent="0.3"/>
    <row r="69" spans="2:4" x14ac:dyDescent="0.3"/>
    <row r="70" spans="2:4" x14ac:dyDescent="0.3"/>
    <row r="71" spans="2:4" x14ac:dyDescent="0.3"/>
    <row r="72" spans="2:4" x14ac:dyDescent="0.3"/>
    <row r="73" spans="2:4" x14ac:dyDescent="0.3"/>
    <row r="74" spans="2:4" x14ac:dyDescent="0.3"/>
    <row r="75" spans="2:4" x14ac:dyDescent="0.3"/>
    <row r="76" spans="2:4" x14ac:dyDescent="0.3"/>
    <row r="77" spans="2:4" x14ac:dyDescent="0.3"/>
    <row r="78" spans="2:4" x14ac:dyDescent="0.3"/>
    <row r="79" spans="2:4" x14ac:dyDescent="0.3"/>
    <row r="80" spans="2:4"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sheetData>
  <mergeCells count="45">
    <mergeCell ref="B17:D17"/>
    <mergeCell ref="B18:D18"/>
    <mergeCell ref="B19:D19"/>
    <mergeCell ref="B21:D21"/>
    <mergeCell ref="B20:D20"/>
    <mergeCell ref="C50:C51"/>
    <mergeCell ref="D50:D51"/>
    <mergeCell ref="B2:D2"/>
    <mergeCell ref="B3:D3"/>
    <mergeCell ref="B4:D4"/>
    <mergeCell ref="B5:D5"/>
    <mergeCell ref="B6:D6"/>
    <mergeCell ref="B30:D30"/>
    <mergeCell ref="B7:D7"/>
    <mergeCell ref="B8:D8"/>
    <mergeCell ref="B9:D9"/>
    <mergeCell ref="B12:D12"/>
    <mergeCell ref="B11:D11"/>
    <mergeCell ref="B14:D14"/>
    <mergeCell ref="B15:D15"/>
    <mergeCell ref="B16:D16"/>
    <mergeCell ref="B33:C33"/>
    <mergeCell ref="B50:B51"/>
    <mergeCell ref="B65:B66"/>
    <mergeCell ref="D46:D47"/>
    <mergeCell ref="D65:D66"/>
    <mergeCell ref="B39:B45"/>
    <mergeCell ref="C39:C45"/>
    <mergeCell ref="C46:C47"/>
    <mergeCell ref="B52:B53"/>
    <mergeCell ref="C52:C53"/>
    <mergeCell ref="B46:B47"/>
    <mergeCell ref="B48:B49"/>
    <mergeCell ref="C48:C49"/>
    <mergeCell ref="B61:B64"/>
    <mergeCell ref="B54:B60"/>
    <mergeCell ref="C54:C60"/>
    <mergeCell ref="B26:D26"/>
    <mergeCell ref="B28:D28"/>
    <mergeCell ref="B29:D29"/>
    <mergeCell ref="B31:D31"/>
    <mergeCell ref="B22:D22"/>
    <mergeCell ref="B23:D23"/>
    <mergeCell ref="B24:D24"/>
    <mergeCell ref="B25:D25"/>
  </mergeCells>
  <pageMargins left="0.7" right="0.7" top="0.75" bottom="0.75" header="0.3" footer="0.3"/>
  <pageSetup scale="65"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D1A66-D88C-45A5-BEA7-36F963C94D6B}">
  <sheetPr codeName="Sheet36">
    <tabColor rgb="FF00B050"/>
    <pageSetUpPr fitToPage="1"/>
  </sheetPr>
  <dimension ref="A1:X39"/>
  <sheetViews>
    <sheetView tabSelected="1" zoomScale="85" zoomScaleNormal="85" workbookViewId="0">
      <selection activeCell="E24" sqref="E24:F24"/>
    </sheetView>
  </sheetViews>
  <sheetFormatPr defaultRowHeight="14.4" x14ac:dyDescent="0.3"/>
  <cols>
    <col min="1" max="1" width="12.33203125" customWidth="1"/>
    <col min="2" max="4" width="14.44140625" customWidth="1"/>
    <col min="8" max="8" width="8" customWidth="1"/>
    <col min="9" max="9" width="9.5546875" customWidth="1"/>
    <col min="11" max="11" width="9.88671875" style="246" customWidth="1"/>
    <col min="12" max="16" width="12.109375" customWidth="1"/>
    <col min="17" max="17" width="15.6640625" customWidth="1"/>
    <col min="18" max="18" width="13.6640625" customWidth="1"/>
    <col min="19" max="19" width="9.109375" customWidth="1"/>
    <col min="20" max="20" width="9.109375" hidden="1" customWidth="1"/>
    <col min="21" max="23" width="9.109375" customWidth="1"/>
  </cols>
  <sheetData>
    <row r="1" spans="1:24" ht="16.2" thickBot="1" x14ac:dyDescent="0.35">
      <c r="A1" s="629" t="s">
        <v>0</v>
      </c>
      <c r="B1" s="630"/>
      <c r="C1" s="630"/>
      <c r="D1" s="630"/>
      <c r="E1" s="630"/>
      <c r="F1" s="630"/>
      <c r="G1" s="630"/>
      <c r="H1" s="471"/>
      <c r="I1" s="471"/>
      <c r="J1" s="472"/>
      <c r="K1" s="245"/>
      <c r="L1" s="241"/>
      <c r="M1" s="241"/>
      <c r="N1" s="241"/>
      <c r="O1" s="241"/>
      <c r="P1" s="241"/>
      <c r="Q1" s="241"/>
      <c r="R1" s="241"/>
      <c r="S1" s="241"/>
      <c r="T1" s="242"/>
      <c r="U1" s="241"/>
      <c r="V1" s="241"/>
      <c r="W1" s="241"/>
    </row>
    <row r="2" spans="1:24" ht="16.5" customHeight="1" thickBot="1" x14ac:dyDescent="0.35">
      <c r="A2" s="612" t="s">
        <v>472</v>
      </c>
      <c r="B2" s="613"/>
      <c r="C2" s="613"/>
      <c r="D2" s="613"/>
      <c r="E2" s="613"/>
      <c r="F2" s="613"/>
      <c r="G2" s="613"/>
      <c r="H2" s="474"/>
      <c r="I2" s="474"/>
      <c r="J2" s="475"/>
      <c r="K2" s="245"/>
      <c r="L2" s="241"/>
      <c r="M2" s="17"/>
      <c r="N2" s="589" t="s">
        <v>414</v>
      </c>
      <c r="O2" s="525"/>
      <c r="P2" s="525"/>
      <c r="Q2" s="525"/>
      <c r="R2" s="525"/>
      <c r="S2" s="525"/>
      <c r="T2" s="525"/>
      <c r="U2" s="525"/>
      <c r="V2" s="525"/>
      <c r="W2" s="525"/>
      <c r="X2" s="525"/>
    </row>
    <row r="3" spans="1:24" ht="15.75" customHeight="1" x14ac:dyDescent="0.3">
      <c r="A3" s="612" t="s">
        <v>469</v>
      </c>
      <c r="B3" s="613"/>
      <c r="C3" s="613"/>
      <c r="D3" s="613"/>
      <c r="E3" s="613"/>
      <c r="F3" s="613"/>
      <c r="G3" s="613"/>
      <c r="H3" s="474"/>
      <c r="I3" s="474"/>
      <c r="J3" s="475"/>
      <c r="K3" s="245"/>
      <c r="L3" s="241"/>
      <c r="M3" s="243"/>
      <c r="N3" s="525"/>
      <c r="O3" s="525"/>
      <c r="P3" s="525"/>
      <c r="Q3" s="525"/>
      <c r="R3" s="525"/>
      <c r="S3" s="525"/>
      <c r="T3" s="525"/>
      <c r="U3" s="525"/>
      <c r="V3" s="525"/>
      <c r="W3" s="525"/>
      <c r="X3" s="525"/>
    </row>
    <row r="4" spans="1:24" ht="15.75" customHeight="1" x14ac:dyDescent="0.3">
      <c r="A4" s="612" t="s">
        <v>1</v>
      </c>
      <c r="B4" s="613"/>
      <c r="C4" s="613"/>
      <c r="D4" s="613"/>
      <c r="E4" s="613"/>
      <c r="F4" s="613"/>
      <c r="G4" s="613"/>
      <c r="H4" s="474"/>
      <c r="I4" s="474"/>
      <c r="J4" s="475"/>
      <c r="K4" s="245"/>
      <c r="L4" s="241"/>
      <c r="N4" s="525"/>
      <c r="O4" s="525"/>
      <c r="P4" s="525"/>
      <c r="Q4" s="525"/>
      <c r="R4" s="525"/>
      <c r="S4" s="525"/>
      <c r="T4" s="525"/>
      <c r="U4" s="525"/>
      <c r="V4" s="525"/>
      <c r="W4" s="525"/>
      <c r="X4" s="525"/>
    </row>
    <row r="5" spans="1:24" ht="16.5" customHeight="1" thickBot="1" x14ac:dyDescent="0.35">
      <c r="A5" s="612" t="s">
        <v>412</v>
      </c>
      <c r="B5" s="613"/>
      <c r="C5" s="613"/>
      <c r="D5" s="613"/>
      <c r="E5" s="613"/>
      <c r="F5" s="613"/>
      <c r="G5" s="613"/>
      <c r="H5" s="613"/>
      <c r="I5" s="613"/>
      <c r="J5" s="614"/>
      <c r="K5" s="245"/>
      <c r="L5" s="241"/>
      <c r="M5" s="241"/>
      <c r="N5" s="589" t="s">
        <v>358</v>
      </c>
      <c r="O5" s="589"/>
      <c r="P5" s="589"/>
      <c r="Q5" s="589"/>
      <c r="R5" s="589"/>
      <c r="S5" s="589"/>
      <c r="T5" s="589"/>
      <c r="U5" s="589"/>
      <c r="V5" s="589"/>
      <c r="W5" s="589"/>
      <c r="X5" s="525"/>
    </row>
    <row r="6" spans="1:24" ht="15" customHeight="1" thickBot="1" x14ac:dyDescent="0.35">
      <c r="A6" s="612" t="s">
        <v>470</v>
      </c>
      <c r="B6" s="613"/>
      <c r="C6" s="613"/>
      <c r="D6" s="613"/>
      <c r="E6" s="613"/>
      <c r="F6" s="613"/>
      <c r="G6" s="613"/>
      <c r="H6" s="474"/>
      <c r="I6" s="474"/>
      <c r="J6" s="475"/>
      <c r="M6" s="128"/>
      <c r="N6" s="589"/>
      <c r="O6" s="589"/>
      <c r="P6" s="589"/>
      <c r="Q6" s="589"/>
      <c r="R6" s="589"/>
      <c r="S6" s="589"/>
      <c r="T6" s="589"/>
      <c r="U6" s="589"/>
      <c r="V6" s="589"/>
      <c r="W6" s="589"/>
      <c r="X6" s="525"/>
    </row>
    <row r="7" spans="1:24" ht="18" x14ac:dyDescent="0.3">
      <c r="A7" s="638" t="s">
        <v>275</v>
      </c>
      <c r="B7" s="639"/>
      <c r="C7" s="639"/>
      <c r="D7" s="640"/>
      <c r="E7" s="640"/>
      <c r="F7" s="640"/>
      <c r="G7" s="640"/>
      <c r="H7" s="639"/>
      <c r="I7" s="639"/>
      <c r="J7" s="641"/>
    </row>
    <row r="8" spans="1:24" ht="15" customHeight="1" thickBot="1" x14ac:dyDescent="0.35">
      <c r="A8" s="606" t="s">
        <v>2</v>
      </c>
      <c r="B8" s="607"/>
      <c r="C8" s="608"/>
      <c r="D8" s="596" t="s">
        <v>276</v>
      </c>
      <c r="E8" s="597"/>
      <c r="F8" s="597"/>
      <c r="G8" s="609"/>
      <c r="H8" s="596" t="s">
        <v>277</v>
      </c>
      <c r="I8" s="597"/>
      <c r="J8" s="598"/>
      <c r="T8" s="242" t="s">
        <v>203</v>
      </c>
    </row>
    <row r="9" spans="1:24" ht="15" thickBot="1" x14ac:dyDescent="0.35">
      <c r="A9" s="610"/>
      <c r="B9" s="600"/>
      <c r="C9" s="611"/>
      <c r="D9" s="599"/>
      <c r="E9" s="600"/>
      <c r="F9" s="600"/>
      <c r="G9" s="611"/>
      <c r="H9" s="599"/>
      <c r="I9" s="600"/>
      <c r="J9" s="601"/>
      <c r="T9" s="242" t="s">
        <v>58</v>
      </c>
    </row>
    <row r="10" spans="1:24" ht="15" thickBot="1" x14ac:dyDescent="0.35">
      <c r="A10" s="593" t="s">
        <v>3</v>
      </c>
      <c r="B10" s="594"/>
      <c r="C10" s="594"/>
      <c r="D10" s="594"/>
      <c r="E10" s="594"/>
      <c r="F10" s="594"/>
      <c r="G10" s="594"/>
      <c r="H10" s="594"/>
      <c r="I10" s="594"/>
      <c r="J10" s="595"/>
      <c r="K10" s="392"/>
      <c r="L10" s="527" t="s">
        <v>466</v>
      </c>
      <c r="M10" s="528"/>
      <c r="N10" s="528"/>
      <c r="O10" s="528"/>
      <c r="P10" s="528"/>
      <c r="Q10" s="529"/>
      <c r="R10" s="393"/>
    </row>
    <row r="11" spans="1:24" ht="15" customHeight="1" thickBot="1" x14ac:dyDescent="0.35">
      <c r="A11" s="602" t="s">
        <v>4</v>
      </c>
      <c r="B11" s="605"/>
      <c r="C11" s="605"/>
      <c r="D11" s="605"/>
      <c r="E11" s="605"/>
      <c r="F11" s="604"/>
      <c r="G11" s="602" t="s">
        <v>5</v>
      </c>
      <c r="H11" s="603"/>
      <c r="I11" s="603"/>
      <c r="J11" s="604"/>
      <c r="K11" s="530" t="str">
        <f>IF(SUM(G12:H13)=G26,"J","L")</f>
        <v>J</v>
      </c>
      <c r="L11" s="532" t="str">
        <f>IF(SUM(G12:J13)=G26,"OK - CACFP Income = CACFP Expenditures",IF(SUM(G12:J13)&lt;G26,"NOT OK - CACFP Income MUST equal CACFP Expenditures.  Please DECREASE expeditures by ","NOT OK - CACFP Income MUST equal CACFP Expenditures.  Please INCREASE expeditures by "))</f>
        <v>OK - CACFP Income = CACFP Expenditures</v>
      </c>
      <c r="M11" s="533"/>
      <c r="N11" s="533"/>
      <c r="O11" s="533"/>
      <c r="P11" s="533"/>
      <c r="Q11" s="534"/>
      <c r="R11" s="393"/>
      <c r="T11" s="244" t="s">
        <v>218</v>
      </c>
    </row>
    <row r="12" spans="1:24" ht="16.2" customHeight="1" thickBot="1" x14ac:dyDescent="0.35">
      <c r="A12" s="550" t="s">
        <v>415</v>
      </c>
      <c r="B12" s="551"/>
      <c r="C12" s="551"/>
      <c r="D12" s="551"/>
      <c r="E12" s="551"/>
      <c r="F12" s="551"/>
      <c r="G12" s="590">
        <f>ROUND('A - Projected Reimb (Required)'!E38,2)</f>
        <v>0</v>
      </c>
      <c r="H12" s="591"/>
      <c r="I12" s="591"/>
      <c r="J12" s="592"/>
      <c r="K12" s="531"/>
      <c r="L12" s="535"/>
      <c r="M12" s="536"/>
      <c r="N12" s="536"/>
      <c r="O12" s="536"/>
      <c r="P12" s="536"/>
      <c r="Q12" s="537"/>
      <c r="R12" s="451">
        <f>+G12+G13-G26</f>
        <v>0</v>
      </c>
      <c r="T12" s="244" t="s">
        <v>262</v>
      </c>
    </row>
    <row r="13" spans="1:24" ht="16.2" customHeight="1" x14ac:dyDescent="0.3">
      <c r="A13" s="552" t="s">
        <v>321</v>
      </c>
      <c r="B13" s="553"/>
      <c r="C13" s="553"/>
      <c r="D13" s="553"/>
      <c r="E13" s="553"/>
      <c r="F13" s="553"/>
      <c r="G13" s="642">
        <f>ROUND('A - Projected Reimb (Required)'!E40,2)</f>
        <v>0</v>
      </c>
      <c r="H13" s="643"/>
      <c r="I13" s="643"/>
      <c r="J13" s="644"/>
      <c r="K13" s="392"/>
      <c r="L13" s="394"/>
      <c r="M13" s="394"/>
      <c r="N13" s="394"/>
      <c r="O13" s="394"/>
      <c r="P13" s="394"/>
      <c r="Q13" s="394"/>
      <c r="R13" s="394"/>
      <c r="T13" s="244" t="s">
        <v>219</v>
      </c>
    </row>
    <row r="14" spans="1:24" ht="16.2" customHeight="1" x14ac:dyDescent="0.3">
      <c r="A14" s="554" t="s">
        <v>309</v>
      </c>
      <c r="B14" s="555"/>
      <c r="C14" s="555"/>
      <c r="D14" s="555"/>
      <c r="E14" s="555"/>
      <c r="F14" s="556"/>
      <c r="G14" s="645">
        <f>'C - Other Inc ( Required)'!M43</f>
        <v>0</v>
      </c>
      <c r="H14" s="646"/>
      <c r="I14" s="646"/>
      <c r="J14" s="647"/>
      <c r="K14" s="394"/>
      <c r="L14" s="394"/>
      <c r="M14" s="394"/>
      <c r="N14" s="394"/>
      <c r="O14" s="394"/>
      <c r="P14" s="394"/>
      <c r="Q14" s="394"/>
      <c r="R14" s="394"/>
      <c r="T14" s="244" t="s">
        <v>220</v>
      </c>
    </row>
    <row r="15" spans="1:24" ht="16.2" customHeight="1" x14ac:dyDescent="0.3">
      <c r="A15" s="554" t="s">
        <v>320</v>
      </c>
      <c r="B15" s="555"/>
      <c r="C15" s="555"/>
      <c r="D15" s="555"/>
      <c r="E15" s="555"/>
      <c r="F15" s="556"/>
      <c r="G15" s="646">
        <f>'C - Other Inc ( Required)'!M34</f>
        <v>0</v>
      </c>
      <c r="H15" s="648"/>
      <c r="I15" s="648"/>
      <c r="J15" s="649"/>
      <c r="K15" s="394"/>
      <c r="L15" s="394"/>
      <c r="M15" s="394"/>
      <c r="N15" s="394"/>
      <c r="O15" s="394"/>
      <c r="P15" s="394"/>
      <c r="Q15" s="394"/>
      <c r="R15" s="394"/>
      <c r="T15" s="244" t="s">
        <v>221</v>
      </c>
    </row>
    <row r="16" spans="1:24" ht="16.2" customHeight="1" thickBot="1" x14ac:dyDescent="0.35">
      <c r="A16" s="557" t="s">
        <v>6</v>
      </c>
      <c r="B16" s="558"/>
      <c r="C16" s="558"/>
      <c r="D16" s="558"/>
      <c r="E16" s="558"/>
      <c r="F16" s="559"/>
      <c r="G16" s="650">
        <f>ROUND(SUM(G12:J15),2)</f>
        <v>0</v>
      </c>
      <c r="H16" s="651"/>
      <c r="I16" s="651"/>
      <c r="J16" s="652"/>
      <c r="K16" s="394"/>
      <c r="L16" s="394"/>
      <c r="M16" s="394"/>
      <c r="N16" s="394"/>
      <c r="O16" s="394"/>
      <c r="P16" s="394"/>
      <c r="Q16" s="394"/>
      <c r="R16" s="394"/>
    </row>
    <row r="17" spans="1:18" ht="15" thickBot="1" x14ac:dyDescent="0.35">
      <c r="A17" s="593" t="s">
        <v>236</v>
      </c>
      <c r="B17" s="594"/>
      <c r="C17" s="594"/>
      <c r="D17" s="594"/>
      <c r="E17" s="594"/>
      <c r="F17" s="594"/>
      <c r="G17" s="594"/>
      <c r="H17" s="594"/>
      <c r="I17" s="594"/>
      <c r="J17" s="595"/>
      <c r="K17" s="392"/>
      <c r="L17" s="394"/>
      <c r="M17" s="394"/>
      <c r="N17" s="394"/>
      <c r="O17" s="394"/>
      <c r="P17" s="394"/>
      <c r="Q17" s="394"/>
      <c r="R17" s="394"/>
    </row>
    <row r="18" spans="1:18" ht="28.95" customHeight="1" thickBot="1" x14ac:dyDescent="0.35">
      <c r="A18" s="617" t="s">
        <v>237</v>
      </c>
      <c r="B18" s="618"/>
      <c r="C18" s="618"/>
      <c r="D18" s="619"/>
      <c r="E18" s="620" t="s">
        <v>271</v>
      </c>
      <c r="F18" s="621"/>
      <c r="G18" s="620" t="s">
        <v>272</v>
      </c>
      <c r="H18" s="621"/>
      <c r="I18" s="620" t="s">
        <v>239</v>
      </c>
      <c r="J18" s="622"/>
      <c r="K18" s="392"/>
      <c r="L18" s="394"/>
      <c r="M18" s="394"/>
      <c r="N18" s="394"/>
      <c r="O18" s="394"/>
      <c r="P18" s="394"/>
      <c r="Q18" s="394"/>
      <c r="R18" s="394"/>
    </row>
    <row r="19" spans="1:18" ht="13.5" customHeight="1" thickBot="1" x14ac:dyDescent="0.35">
      <c r="A19" s="631" t="s">
        <v>413</v>
      </c>
      <c r="B19" s="632"/>
      <c r="C19" s="632"/>
      <c r="D19" s="633"/>
      <c r="E19" s="634">
        <f>IF('D - Sponsor Fee (Required)'!E15="",0,'D - Sponsor Fee (Required)'!E15)</f>
        <v>0</v>
      </c>
      <c r="F19" s="635"/>
      <c r="G19" s="634">
        <f>+E19</f>
        <v>0</v>
      </c>
      <c r="H19" s="635"/>
      <c r="I19" s="636">
        <f>+E19-G19</f>
        <v>0</v>
      </c>
      <c r="J19" s="637"/>
      <c r="K19" s="392"/>
      <c r="L19" s="394"/>
      <c r="M19" s="394"/>
      <c r="N19" s="394"/>
      <c r="O19" s="394"/>
      <c r="P19" s="394"/>
      <c r="Q19" s="394"/>
      <c r="R19" s="394"/>
    </row>
    <row r="20" spans="1:18" ht="13.5" customHeight="1" thickBot="1" x14ac:dyDescent="0.35">
      <c r="A20" s="623" t="s">
        <v>322</v>
      </c>
      <c r="B20" s="624"/>
      <c r="C20" s="624"/>
      <c r="D20" s="624"/>
      <c r="E20" s="615">
        <f>SUM(E19:F19)</f>
        <v>0</v>
      </c>
      <c r="F20" s="625"/>
      <c r="G20" s="615">
        <f>SUM(G19:H19)</f>
        <v>0</v>
      </c>
      <c r="H20" s="625"/>
      <c r="I20" s="615">
        <f>SUM(I19:J19)</f>
        <v>0</v>
      </c>
      <c r="J20" s="616"/>
      <c r="K20" s="392"/>
      <c r="L20" s="394"/>
      <c r="M20" s="394"/>
      <c r="N20" s="394"/>
      <c r="O20" s="394"/>
      <c r="P20" s="394"/>
      <c r="Q20" s="394"/>
      <c r="R20" s="394"/>
    </row>
    <row r="21" spans="1:18" ht="29.4" customHeight="1" thickBot="1" x14ac:dyDescent="0.35">
      <c r="A21" s="617" t="s">
        <v>8</v>
      </c>
      <c r="B21" s="618"/>
      <c r="C21" s="618"/>
      <c r="D21" s="619"/>
      <c r="E21" s="620" t="s">
        <v>271</v>
      </c>
      <c r="F21" s="621"/>
      <c r="G21" s="620" t="s">
        <v>272</v>
      </c>
      <c r="H21" s="621"/>
      <c r="I21" s="620" t="s">
        <v>239</v>
      </c>
      <c r="J21" s="622"/>
      <c r="K21" s="395"/>
      <c r="L21" s="394"/>
      <c r="M21" s="394"/>
      <c r="N21" s="394"/>
      <c r="O21" s="394"/>
      <c r="P21" s="394"/>
      <c r="Q21" s="394"/>
      <c r="R21" s="394"/>
    </row>
    <row r="22" spans="1:18" ht="13.5" customHeight="1" x14ac:dyDescent="0.3">
      <c r="A22" s="626" t="s">
        <v>323</v>
      </c>
      <c r="B22" s="627"/>
      <c r="C22" s="627"/>
      <c r="D22" s="628"/>
      <c r="E22" s="541">
        <f>'E - Food'!F23</f>
        <v>0</v>
      </c>
      <c r="F22" s="542"/>
      <c r="G22" s="541">
        <f>'E - Food'!G23</f>
        <v>0</v>
      </c>
      <c r="H22" s="542"/>
      <c r="I22" s="541">
        <f>E22-G22</f>
        <v>0</v>
      </c>
      <c r="J22" s="543"/>
      <c r="K22" s="392"/>
      <c r="L22" s="394"/>
      <c r="M22" s="394"/>
      <c r="N22" s="394"/>
      <c r="O22" s="394"/>
      <c r="P22" s="394"/>
      <c r="Q22" s="394"/>
      <c r="R22" s="394"/>
    </row>
    <row r="23" spans="1:18" ht="13.5" customHeight="1" x14ac:dyDescent="0.3">
      <c r="A23" s="538" t="s">
        <v>324</v>
      </c>
      <c r="B23" s="539"/>
      <c r="C23" s="539"/>
      <c r="D23" s="540"/>
      <c r="E23" s="541">
        <f>'F - Non-Food Supplies'!E16</f>
        <v>0</v>
      </c>
      <c r="F23" s="542"/>
      <c r="G23" s="541">
        <f>'F - Non-Food Supplies'!F16</f>
        <v>0</v>
      </c>
      <c r="H23" s="542"/>
      <c r="I23" s="541">
        <f>E23-G23</f>
        <v>0</v>
      </c>
      <c r="J23" s="543"/>
      <c r="K23" s="395"/>
      <c r="L23" s="394"/>
      <c r="M23" s="394"/>
      <c r="N23" s="394"/>
      <c r="O23" s="394"/>
      <c r="P23" s="394"/>
      <c r="Q23" s="394"/>
      <c r="R23" s="394"/>
    </row>
    <row r="24" spans="1:18" ht="13.5" customHeight="1" thickBot="1" x14ac:dyDescent="0.35">
      <c r="A24" s="538" t="s">
        <v>325</v>
      </c>
      <c r="B24" s="539"/>
      <c r="C24" s="539"/>
      <c r="D24" s="540"/>
      <c r="E24" s="541">
        <f>+'G - Operating Labor'!K45</f>
        <v>0</v>
      </c>
      <c r="F24" s="542"/>
      <c r="G24" s="541">
        <f>'G - Operating Labor'!L45</f>
        <v>0</v>
      </c>
      <c r="H24" s="542"/>
      <c r="I24" s="541">
        <f t="shared" ref="I24" si="0">E24-G24</f>
        <v>0</v>
      </c>
      <c r="J24" s="543"/>
      <c r="K24" s="392"/>
      <c r="L24" s="394"/>
      <c r="M24" s="394"/>
      <c r="N24" s="394"/>
      <c r="O24" s="394"/>
      <c r="P24" s="394"/>
      <c r="Q24" s="394"/>
      <c r="R24" s="394"/>
    </row>
    <row r="25" spans="1:18" ht="15" customHeight="1" thickBot="1" x14ac:dyDescent="0.35">
      <c r="A25" s="566" t="s">
        <v>341</v>
      </c>
      <c r="B25" s="567"/>
      <c r="C25" s="567"/>
      <c r="D25" s="567">
        <f t="shared" ref="D25" si="1">IF(ISERROR(B25-C25)," ",B25-C25)</f>
        <v>0</v>
      </c>
      <c r="E25" s="568">
        <f>ROUND(SUM(E22:F24),2)</f>
        <v>0</v>
      </c>
      <c r="F25" s="569"/>
      <c r="G25" s="568">
        <f>ROUND(SUM(G22:H24),2)</f>
        <v>0</v>
      </c>
      <c r="H25" s="569"/>
      <c r="I25" s="568">
        <f>SUM(I22:J24)</f>
        <v>0</v>
      </c>
      <c r="J25" s="570"/>
      <c r="K25" s="392"/>
      <c r="L25" s="527" t="s">
        <v>467</v>
      </c>
      <c r="M25" s="528"/>
      <c r="N25" s="528"/>
      <c r="O25" s="528"/>
      <c r="P25" s="528"/>
      <c r="Q25" s="529"/>
      <c r="R25" s="394"/>
    </row>
    <row r="26" spans="1:18" ht="17.399999999999999" customHeight="1" thickBot="1" x14ac:dyDescent="0.35">
      <c r="A26" s="571" t="s">
        <v>342</v>
      </c>
      <c r="B26" s="572"/>
      <c r="C26" s="572"/>
      <c r="D26" s="573"/>
      <c r="E26" s="544">
        <f>ROUND(E20+E25,2)</f>
        <v>0</v>
      </c>
      <c r="F26" s="545"/>
      <c r="G26" s="544">
        <f>ROUND(G20+G25,2)</f>
        <v>0</v>
      </c>
      <c r="H26" s="545"/>
      <c r="I26" s="544">
        <f>I20+I25</f>
        <v>0</v>
      </c>
      <c r="J26" s="546"/>
      <c r="K26" s="530" t="str">
        <f>IF(E26&gt;=G26,IF(G16&gt;=E26,"J","L"),"L")</f>
        <v>J</v>
      </c>
      <c r="L26" s="532" t="str">
        <f>IF(E26&gt;=G26,IF(G16&gt;=E26,"OK - Total Income &gt; or = Total Expenditures","NOT OK - Total Income must be greater than Total Expenditures.  Decrease Expenditures or Increase Income."),"NOT OK - Total Annual Food Service Expense MUST be &gt; or = Annual Applied CACFP Funded.")</f>
        <v>OK - Total Income &gt; or = Total Expenditures</v>
      </c>
      <c r="M26" s="533"/>
      <c r="N26" s="533"/>
      <c r="O26" s="533"/>
      <c r="P26" s="533"/>
      <c r="Q26" s="534"/>
      <c r="R26" s="394"/>
    </row>
    <row r="27" spans="1:18" ht="27" customHeight="1" thickBot="1" x14ac:dyDescent="0.35">
      <c r="A27" s="547" t="s">
        <v>345</v>
      </c>
      <c r="B27" s="548"/>
      <c r="C27" s="548"/>
      <c r="D27" s="548"/>
      <c r="E27" s="548"/>
      <c r="F27" s="548"/>
      <c r="G27" s="548"/>
      <c r="H27" s="548"/>
      <c r="I27" s="548"/>
      <c r="J27" s="549"/>
      <c r="K27" s="531"/>
      <c r="L27" s="535"/>
      <c r="M27" s="536"/>
      <c r="N27" s="536"/>
      <c r="O27" s="536"/>
      <c r="P27" s="536"/>
      <c r="Q27" s="537"/>
      <c r="R27" s="394"/>
    </row>
    <row r="28" spans="1:18" ht="13.5" customHeight="1" x14ac:dyDescent="0.3">
      <c r="A28" s="560" t="s">
        <v>9</v>
      </c>
      <c r="B28" s="561"/>
      <c r="C28" s="561"/>
      <c r="D28" s="561"/>
      <c r="E28" s="561"/>
      <c r="F28" s="561"/>
      <c r="G28" s="561"/>
      <c r="H28" s="561"/>
      <c r="I28" s="561"/>
      <c r="J28" s="562"/>
      <c r="K28" s="392"/>
      <c r="L28" s="394"/>
      <c r="M28" s="394"/>
      <c r="N28" s="394"/>
      <c r="O28" s="394"/>
      <c r="P28" s="394"/>
      <c r="Q28" s="394"/>
      <c r="R28" s="394"/>
    </row>
    <row r="29" spans="1:18" s="317" customFormat="1" ht="42" customHeight="1" thickBot="1" x14ac:dyDescent="0.35">
      <c r="A29" s="563"/>
      <c r="B29" s="564"/>
      <c r="C29" s="564"/>
      <c r="D29" s="564"/>
      <c r="E29" s="564"/>
      <c r="F29" s="564"/>
      <c r="G29" s="564"/>
      <c r="H29" s="564"/>
      <c r="I29" s="564"/>
      <c r="J29" s="565"/>
      <c r="K29" s="396"/>
      <c r="L29" s="397"/>
      <c r="M29" s="397"/>
      <c r="N29" s="397"/>
      <c r="O29" s="397"/>
      <c r="P29" s="397"/>
      <c r="Q29" s="397"/>
      <c r="R29" s="397"/>
    </row>
    <row r="30" spans="1:18" ht="13.5" customHeight="1" thickBot="1" x14ac:dyDescent="0.35">
      <c r="A30" s="580"/>
      <c r="B30" s="578"/>
      <c r="C30" s="578"/>
      <c r="D30" s="578"/>
      <c r="E30" s="578"/>
      <c r="F30" s="579"/>
      <c r="G30" s="586"/>
      <c r="H30" s="587"/>
      <c r="I30" s="587"/>
      <c r="J30" s="588"/>
      <c r="K30" s="392"/>
      <c r="L30" s="394"/>
      <c r="M30" s="394"/>
      <c r="N30" s="394"/>
      <c r="O30" s="394"/>
      <c r="P30" s="394"/>
      <c r="Q30" s="394"/>
      <c r="R30" s="394"/>
    </row>
    <row r="31" spans="1:18" ht="17.399999999999999" customHeight="1" thickBot="1" x14ac:dyDescent="0.35">
      <c r="A31" s="165" t="s">
        <v>10</v>
      </c>
      <c r="B31" s="166"/>
      <c r="C31" s="167"/>
      <c r="D31" s="168"/>
      <c r="E31" s="168"/>
      <c r="F31" s="169"/>
      <c r="G31" s="170" t="s">
        <v>11</v>
      </c>
      <c r="H31" s="391"/>
      <c r="I31" s="391"/>
      <c r="J31" s="171"/>
      <c r="K31" s="392"/>
      <c r="L31" s="394"/>
      <c r="M31" s="394"/>
      <c r="N31" s="394"/>
      <c r="O31" s="394"/>
      <c r="P31" s="394"/>
      <c r="Q31" s="394"/>
      <c r="R31" s="394"/>
    </row>
    <row r="32" spans="1:18" ht="17.399999999999999" customHeight="1" thickBot="1" x14ac:dyDescent="0.35">
      <c r="A32" s="581"/>
      <c r="B32" s="582"/>
      <c r="C32" s="582"/>
      <c r="D32" s="582"/>
      <c r="E32" s="582"/>
      <c r="F32" s="582"/>
      <c r="G32" s="583" t="s">
        <v>238</v>
      </c>
      <c r="H32" s="584"/>
      <c r="I32" s="584"/>
      <c r="J32" s="585"/>
      <c r="K32" s="392"/>
      <c r="L32" s="394"/>
      <c r="M32" s="394"/>
      <c r="N32" s="394"/>
      <c r="O32" s="394"/>
      <c r="P32" s="394"/>
      <c r="Q32" s="394"/>
      <c r="R32" s="394"/>
    </row>
    <row r="33" spans="1:18" ht="15" thickBot="1" x14ac:dyDescent="0.35">
      <c r="A33" s="577" t="s">
        <v>12</v>
      </c>
      <c r="B33" s="578"/>
      <c r="C33" s="578"/>
      <c r="D33" s="578"/>
      <c r="E33" s="578"/>
      <c r="F33" s="579"/>
      <c r="G33" s="574"/>
      <c r="H33" s="575"/>
      <c r="I33" s="575"/>
      <c r="J33" s="576"/>
      <c r="K33" s="392"/>
      <c r="L33" s="394"/>
      <c r="M33" s="394"/>
      <c r="N33" s="394"/>
      <c r="O33" s="394"/>
      <c r="P33" s="394"/>
      <c r="Q33" s="394"/>
      <c r="R33" s="394"/>
    </row>
    <row r="34" spans="1:18" x14ac:dyDescent="0.3">
      <c r="A34" s="329" t="s">
        <v>278</v>
      </c>
      <c r="B34" s="8"/>
      <c r="C34" s="8"/>
      <c r="D34" s="8"/>
      <c r="E34" s="8"/>
      <c r="F34" s="8"/>
      <c r="G34" s="8"/>
      <c r="H34" s="8"/>
      <c r="I34" s="8"/>
      <c r="J34" s="9"/>
      <c r="K34" s="392"/>
      <c r="L34" s="394"/>
      <c r="M34" s="394"/>
      <c r="N34" s="394"/>
      <c r="O34" s="394"/>
      <c r="P34" s="394"/>
      <c r="Q34" s="394"/>
      <c r="R34" s="394"/>
    </row>
    <row r="35" spans="1:18" ht="15" thickBot="1" x14ac:dyDescent="0.35">
      <c r="A35" s="208" t="s">
        <v>279</v>
      </c>
      <c r="B35" s="39"/>
      <c r="C35" s="39"/>
      <c r="D35" s="4"/>
      <c r="E35" s="4"/>
      <c r="F35" s="172"/>
      <c r="G35" s="4"/>
      <c r="H35" s="4"/>
      <c r="I35" s="4"/>
      <c r="J35" s="210" t="s">
        <v>473</v>
      </c>
      <c r="K35" s="392"/>
      <c r="L35" s="394"/>
      <c r="M35" s="394"/>
      <c r="N35" s="394"/>
      <c r="O35" s="394"/>
      <c r="P35" s="394"/>
      <c r="Q35" s="394"/>
      <c r="R35" s="394"/>
    </row>
    <row r="36" spans="1:18" x14ac:dyDescent="0.3">
      <c r="A36" s="33" t="s">
        <v>7</v>
      </c>
      <c r="B36" s="109"/>
      <c r="C36" s="109"/>
      <c r="D36" s="108"/>
      <c r="K36" s="392"/>
      <c r="L36" s="394"/>
      <c r="M36" s="394"/>
      <c r="N36" s="394"/>
      <c r="O36" s="394"/>
      <c r="P36" s="394"/>
      <c r="Q36" s="394"/>
      <c r="R36" s="394"/>
    </row>
    <row r="37" spans="1:18" x14ac:dyDescent="0.3">
      <c r="K37" s="392"/>
      <c r="L37" s="394"/>
      <c r="M37" s="394"/>
      <c r="N37" s="394"/>
      <c r="O37" s="394"/>
      <c r="P37" s="394"/>
      <c r="Q37" s="394"/>
      <c r="R37" s="394"/>
    </row>
    <row r="38" spans="1:18" x14ac:dyDescent="0.3">
      <c r="K38" s="392"/>
      <c r="L38" s="394"/>
      <c r="M38" s="394"/>
      <c r="N38" s="394"/>
      <c r="O38" s="394"/>
      <c r="P38" s="394"/>
      <c r="Q38" s="394"/>
      <c r="R38" s="394"/>
    </row>
    <row r="39" spans="1:18" x14ac:dyDescent="0.3">
      <c r="K39" s="392"/>
      <c r="L39" s="394"/>
      <c r="M39" s="394"/>
      <c r="N39" s="394"/>
      <c r="O39" s="394"/>
      <c r="P39" s="394"/>
      <c r="Q39" s="394"/>
      <c r="R39" s="394"/>
    </row>
  </sheetData>
  <sheetProtection algorithmName="SHA-512" hashValue="Q5x7g1kD/wiOzTfLCkPM3x/5aUSgVzzu34OlTspc40NL9M5FP+PMnlvQHbsqVVaZUPJFUSZQIA0DRtYsi7HxMg==" saltValue="PwEoXXdLFgGTfm7hleM9Bw==" spinCount="100000" sheet="1" objects="1" scenarios="1"/>
  <mergeCells count="79">
    <mergeCell ref="A1:J1"/>
    <mergeCell ref="A2:J2"/>
    <mergeCell ref="A3:J3"/>
    <mergeCell ref="A4:J4"/>
    <mergeCell ref="A19:D19"/>
    <mergeCell ref="E19:F19"/>
    <mergeCell ref="G19:H19"/>
    <mergeCell ref="I19:J19"/>
    <mergeCell ref="A6:J6"/>
    <mergeCell ref="A7:J7"/>
    <mergeCell ref="G13:J13"/>
    <mergeCell ref="G14:J14"/>
    <mergeCell ref="G15:J15"/>
    <mergeCell ref="G16:J16"/>
    <mergeCell ref="I18:J18"/>
    <mergeCell ref="A17:J17"/>
    <mergeCell ref="A18:D18"/>
    <mergeCell ref="E18:F18"/>
    <mergeCell ref="G18:H18"/>
    <mergeCell ref="A22:D22"/>
    <mergeCell ref="E22:F22"/>
    <mergeCell ref="G22:H22"/>
    <mergeCell ref="G20:H20"/>
    <mergeCell ref="I22:J22"/>
    <mergeCell ref="A23:D23"/>
    <mergeCell ref="E23:F23"/>
    <mergeCell ref="G23:H23"/>
    <mergeCell ref="I23:J23"/>
    <mergeCell ref="I20:J20"/>
    <mergeCell ref="A21:D21"/>
    <mergeCell ref="E21:F21"/>
    <mergeCell ref="G21:H21"/>
    <mergeCell ref="I21:J21"/>
    <mergeCell ref="A20:D20"/>
    <mergeCell ref="E20:F20"/>
    <mergeCell ref="N2:X4"/>
    <mergeCell ref="N5:X6"/>
    <mergeCell ref="G12:J12"/>
    <mergeCell ref="A10:J10"/>
    <mergeCell ref="H8:J8"/>
    <mergeCell ref="H9:J9"/>
    <mergeCell ref="G11:J11"/>
    <mergeCell ref="A11:F11"/>
    <mergeCell ref="L10:Q10"/>
    <mergeCell ref="A8:C8"/>
    <mergeCell ref="D8:G8"/>
    <mergeCell ref="A9:C9"/>
    <mergeCell ref="D9:G9"/>
    <mergeCell ref="K11:K12"/>
    <mergeCell ref="L11:Q12"/>
    <mergeCell ref="A5:J5"/>
    <mergeCell ref="G33:J33"/>
    <mergeCell ref="A33:F33"/>
    <mergeCell ref="A30:F30"/>
    <mergeCell ref="A32:F32"/>
    <mergeCell ref="G32:J32"/>
    <mergeCell ref="G30:J30"/>
    <mergeCell ref="A28:J29"/>
    <mergeCell ref="A25:D25"/>
    <mergeCell ref="E25:F25"/>
    <mergeCell ref="G25:H25"/>
    <mergeCell ref="I25:J25"/>
    <mergeCell ref="A26:D26"/>
    <mergeCell ref="E26:F26"/>
    <mergeCell ref="A12:F12"/>
    <mergeCell ref="A13:F13"/>
    <mergeCell ref="A14:F14"/>
    <mergeCell ref="A15:F15"/>
    <mergeCell ref="A16:F16"/>
    <mergeCell ref="L25:Q25"/>
    <mergeCell ref="K26:K27"/>
    <mergeCell ref="L26:Q27"/>
    <mergeCell ref="A24:D24"/>
    <mergeCell ref="E24:F24"/>
    <mergeCell ref="G24:H24"/>
    <mergeCell ref="I24:J24"/>
    <mergeCell ref="G26:H26"/>
    <mergeCell ref="I26:J26"/>
    <mergeCell ref="A27:J27"/>
  </mergeCells>
  <conditionalFormatting sqref="I19:J26">
    <cfRule type="expression" dxfId="16" priority="6">
      <formula>I19&lt;0</formula>
    </cfRule>
  </conditionalFormatting>
  <conditionalFormatting sqref="L11:Q12">
    <cfRule type="containsText" dxfId="15" priority="5" operator="containsText" text="NOT OK - CACFP Income is LESS than CACFP expenses">
      <formula>NOT(ISERROR(SEARCH("NOT OK - CACFP Income is LESS than CACFP expenses",L11)))</formula>
    </cfRule>
  </conditionalFormatting>
  <conditionalFormatting sqref="L11:Q12">
    <cfRule type="containsText" dxfId="14" priority="4" operator="containsText" text="NOT OK">
      <formula>NOT(ISERROR(SEARCH("NOT OK",L11)))</formula>
    </cfRule>
  </conditionalFormatting>
  <conditionalFormatting sqref="R12">
    <cfRule type="expression" dxfId="13" priority="3">
      <formula>$R$12&lt;&gt;0</formula>
    </cfRule>
  </conditionalFormatting>
  <conditionalFormatting sqref="L26:Q27">
    <cfRule type="containsText" dxfId="12" priority="1" operator="containsText" text="NOT OK">
      <formula>NOT(ISERROR(SEARCH("NOT OK",L26)))</formula>
    </cfRule>
    <cfRule type="containsText" dxfId="11" priority="2" operator="containsText" text="NOT OK - CACFP Income is LESS than CACFP expenses">
      <formula>NOT(ISERROR(SEARCH("NOT OK - CACFP Income is LESS than CACFP expenses",L26)))</formula>
    </cfRule>
  </conditionalFormatting>
  <printOptions horizontalCentered="1"/>
  <pageMargins left="0" right="0" top="0.5" bottom="0.5" header="0.3" footer="0.3"/>
  <pageSetup scale="94" orientation="portrait" r:id="rId1"/>
  <ignoredErrors>
    <ignoredError sqref="G26:H26 H2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8306" r:id="rId4" name="Drop Down 2">
              <controlPr defaultSize="0" autoLine="0" autoPict="0">
                <anchor moveWithCells="1">
                  <from>
                    <xdr:col>8</xdr:col>
                    <xdr:colOff>175260</xdr:colOff>
                    <xdr:row>0</xdr:row>
                    <xdr:rowOff>22860</xdr:rowOff>
                  </from>
                  <to>
                    <xdr:col>9</xdr:col>
                    <xdr:colOff>449580</xdr:colOff>
                    <xdr:row>0</xdr:row>
                    <xdr:rowOff>198120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E3304-076A-45AB-AF07-936CF06B7D81}">
  <sheetPr codeName="Sheet5">
    <pageSetUpPr fitToPage="1"/>
  </sheetPr>
  <dimension ref="B1:S30"/>
  <sheetViews>
    <sheetView showGridLines="0" workbookViewId="0">
      <selection activeCell="D4" sqref="D4"/>
    </sheetView>
  </sheetViews>
  <sheetFormatPr defaultColWidth="9.109375" defaultRowHeight="14.4" x14ac:dyDescent="0.3"/>
  <cols>
    <col min="1" max="1" width="2.88671875" style="236" customWidth="1"/>
    <col min="2" max="2" width="11.44140625" style="236" customWidth="1"/>
    <col min="3" max="3" width="7.88671875" style="236" customWidth="1"/>
    <col min="4" max="4" width="11" style="236" customWidth="1"/>
    <col min="5" max="18" width="9.109375" style="236"/>
    <col min="19" max="19" width="18.33203125" style="236" customWidth="1"/>
    <col min="20" max="16384" width="9.109375" style="236"/>
  </cols>
  <sheetData>
    <row r="1" spans="2:19" x14ac:dyDescent="0.3">
      <c r="B1" s="236" t="s">
        <v>397</v>
      </c>
    </row>
    <row r="3" spans="2:19" ht="15" thickBot="1" x14ac:dyDescent="0.35">
      <c r="B3" s="236" t="s">
        <v>390</v>
      </c>
    </row>
    <row r="4" spans="2:19" ht="15" thickBot="1" x14ac:dyDescent="0.35">
      <c r="C4" s="347" t="s">
        <v>391</v>
      </c>
      <c r="D4" s="348"/>
    </row>
    <row r="5" spans="2:19" ht="15" thickBot="1" x14ac:dyDescent="0.35"/>
    <row r="6" spans="2:19" ht="15" thickBot="1" x14ac:dyDescent="0.35">
      <c r="C6" s="347" t="s">
        <v>392</v>
      </c>
      <c r="D6" s="349"/>
    </row>
    <row r="8" spans="2:19" ht="15" thickBot="1" x14ac:dyDescent="0.35"/>
    <row r="9" spans="2:19" ht="15" customHeight="1" x14ac:dyDescent="0.3">
      <c r="D9" s="653" t="s">
        <v>393</v>
      </c>
      <c r="E9" s="654"/>
      <c r="F9" s="654"/>
      <c r="G9" s="654"/>
      <c r="H9" s="654"/>
      <c r="I9" s="654"/>
      <c r="J9" s="654"/>
      <c r="K9" s="654"/>
      <c r="L9" s="654"/>
      <c r="M9" s="654"/>
      <c r="N9" s="654"/>
      <c r="O9" s="654"/>
      <c r="P9" s="654"/>
      <c r="Q9" s="654"/>
      <c r="R9" s="654"/>
      <c r="S9" s="655"/>
    </row>
    <row r="10" spans="2:19" ht="15" thickBot="1" x14ac:dyDescent="0.35">
      <c r="D10" s="656"/>
      <c r="E10" s="657"/>
      <c r="F10" s="657"/>
      <c r="G10" s="657"/>
      <c r="H10" s="657"/>
      <c r="I10" s="657"/>
      <c r="J10" s="657"/>
      <c r="K10" s="657"/>
      <c r="L10" s="657"/>
      <c r="M10" s="657"/>
      <c r="N10" s="657"/>
      <c r="O10" s="657"/>
      <c r="P10" s="657"/>
      <c r="Q10" s="657"/>
      <c r="R10" s="657"/>
      <c r="S10" s="658"/>
    </row>
    <row r="11" spans="2:19" x14ac:dyDescent="0.3">
      <c r="D11" s="350"/>
      <c r="E11" s="351"/>
      <c r="F11" s="351"/>
      <c r="G11" s="351"/>
      <c r="H11" s="351"/>
      <c r="I11" s="351"/>
      <c r="J11" s="351"/>
      <c r="K11" s="351"/>
      <c r="L11" s="351"/>
      <c r="M11" s="351"/>
      <c r="N11" s="351"/>
      <c r="O11" s="351"/>
      <c r="P11" s="351"/>
      <c r="Q11" s="351"/>
      <c r="R11" s="351"/>
      <c r="S11" s="352"/>
    </row>
    <row r="12" spans="2:19" x14ac:dyDescent="0.3">
      <c r="D12" s="659" t="s">
        <v>394</v>
      </c>
      <c r="E12" s="660"/>
      <c r="F12" s="660"/>
      <c r="G12" s="660"/>
      <c r="J12" s="660" t="s">
        <v>396</v>
      </c>
      <c r="K12" s="660"/>
      <c r="L12" s="660"/>
      <c r="M12" s="660"/>
      <c r="O12" s="353"/>
      <c r="P12" s="353" t="s">
        <v>395</v>
      </c>
      <c r="Q12" s="353"/>
      <c r="R12" s="353"/>
      <c r="S12" s="237"/>
    </row>
    <row r="13" spans="2:19" x14ac:dyDescent="0.3">
      <c r="D13" s="14"/>
      <c r="S13" s="237"/>
    </row>
    <row r="14" spans="2:19" x14ac:dyDescent="0.3">
      <c r="D14" s="14"/>
      <c r="S14" s="237"/>
    </row>
    <row r="15" spans="2:19" x14ac:dyDescent="0.3">
      <c r="D15" s="14"/>
      <c r="S15" s="237"/>
    </row>
    <row r="16" spans="2:19" x14ac:dyDescent="0.3">
      <c r="D16" s="14"/>
      <c r="S16" s="237"/>
    </row>
    <row r="17" spans="4:19" x14ac:dyDescent="0.3">
      <c r="D17" s="354"/>
      <c r="S17" s="237"/>
    </row>
    <row r="18" spans="4:19" x14ac:dyDescent="0.3">
      <c r="D18" s="14"/>
      <c r="P18" s="355"/>
      <c r="S18" s="237"/>
    </row>
    <row r="19" spans="4:19" x14ac:dyDescent="0.3">
      <c r="D19" s="14"/>
      <c r="J19" s="355"/>
      <c r="O19" s="660"/>
      <c r="P19" s="660"/>
      <c r="Q19" s="660"/>
      <c r="R19" s="660"/>
      <c r="S19" s="237"/>
    </row>
    <row r="20" spans="4:19" x14ac:dyDescent="0.3">
      <c r="D20" s="14"/>
      <c r="S20" s="237"/>
    </row>
    <row r="21" spans="4:19" x14ac:dyDescent="0.3">
      <c r="D21" s="14"/>
      <c r="P21" s="355"/>
      <c r="S21" s="237"/>
    </row>
    <row r="22" spans="4:19" x14ac:dyDescent="0.3">
      <c r="D22" s="14"/>
      <c r="S22" s="237"/>
    </row>
    <row r="23" spans="4:19" x14ac:dyDescent="0.3">
      <c r="D23" s="14"/>
      <c r="S23" s="237"/>
    </row>
    <row r="24" spans="4:19" x14ac:dyDescent="0.3">
      <c r="D24" s="14"/>
      <c r="P24" s="355"/>
      <c r="S24" s="237"/>
    </row>
    <row r="25" spans="4:19" x14ac:dyDescent="0.3">
      <c r="D25" s="354"/>
      <c r="S25" s="237"/>
    </row>
    <row r="26" spans="4:19" x14ac:dyDescent="0.3">
      <c r="D26" s="14"/>
      <c r="S26" s="237"/>
    </row>
    <row r="27" spans="4:19" x14ac:dyDescent="0.3">
      <c r="D27" s="14"/>
      <c r="S27" s="237"/>
    </row>
    <row r="28" spans="4:19" x14ac:dyDescent="0.3">
      <c r="D28" s="14"/>
      <c r="S28" s="237"/>
    </row>
    <row r="29" spans="4:19" ht="15" thickBot="1" x14ac:dyDescent="0.35">
      <c r="D29" s="374" t="s">
        <v>432</v>
      </c>
      <c r="S29" s="237"/>
    </row>
    <row r="30" spans="4:19" ht="55.95" customHeight="1" thickBot="1" x14ac:dyDescent="0.35">
      <c r="D30" s="661" t="s">
        <v>433</v>
      </c>
      <c r="E30" s="662"/>
      <c r="F30" s="662"/>
      <c r="G30" s="662"/>
      <c r="H30" s="662"/>
      <c r="I30" s="662"/>
      <c r="J30" s="662"/>
      <c r="K30" s="662"/>
      <c r="L30" s="662"/>
      <c r="M30" s="662"/>
      <c r="N30" s="662"/>
      <c r="O30" s="662"/>
      <c r="P30" s="662"/>
      <c r="Q30" s="662"/>
      <c r="R30" s="662"/>
      <c r="S30" s="663"/>
    </row>
  </sheetData>
  <sheetProtection algorithmName="SHA-512" hashValue="jwTtrfghgLWIRgGuRNnVCBoKLUTome7g8rNKLPQnuM3LeWBQDJMsmv10TjewfHuSxH7Ro1LbWze1fPJ6uPueAw==" saltValue="kj+VV0lKhroUQFKVhA4DLw==" spinCount="100000" sheet="1" objects="1" scenarios="1"/>
  <mergeCells count="5">
    <mergeCell ref="D9:S10"/>
    <mergeCell ref="D12:G12"/>
    <mergeCell ref="J12:M12"/>
    <mergeCell ref="O19:R19"/>
    <mergeCell ref="D30:S30"/>
  </mergeCells>
  <pageMargins left="0.7" right="0.7" top="0.75" bottom="0.75" header="0.3" footer="0.3"/>
  <pageSetup scale="69" orientation="landscape" horizontalDpi="4294967293" verticalDpi="1200" r:id="rId1"/>
  <drawing r:id="rId2"/>
  <legacyDrawing r:id="rId3"/>
  <controls>
    <mc:AlternateContent xmlns:mc="http://schemas.openxmlformats.org/markup-compatibility/2006">
      <mc:Choice Requires="x14">
        <control shapeId="108545" r:id="rId4" name="CheckBox1">
          <controlPr defaultSize="0" autoLine="0" autoPict="0" r:id="rId5">
            <anchor moveWithCells="1">
              <from>
                <xdr:col>3</xdr:col>
                <xdr:colOff>30480</xdr:colOff>
                <xdr:row>12</xdr:row>
                <xdr:rowOff>160020</xdr:rowOff>
              </from>
              <to>
                <xdr:col>6</xdr:col>
                <xdr:colOff>495300</xdr:colOff>
                <xdr:row>14</xdr:row>
                <xdr:rowOff>45720</xdr:rowOff>
              </to>
            </anchor>
          </controlPr>
        </control>
      </mc:Choice>
      <mc:Fallback>
        <control shapeId="108545" r:id="rId4" name="CheckBox1"/>
      </mc:Fallback>
    </mc:AlternateContent>
    <mc:AlternateContent xmlns:mc="http://schemas.openxmlformats.org/markup-compatibility/2006">
      <mc:Choice Requires="x14">
        <control shapeId="108546" r:id="rId6" name="CheckBox2">
          <controlPr defaultSize="0" autoLine="0" autoPict="0" r:id="rId7">
            <anchor moveWithCells="1">
              <from>
                <xdr:col>3</xdr:col>
                <xdr:colOff>30480</xdr:colOff>
                <xdr:row>14</xdr:row>
                <xdr:rowOff>45720</xdr:rowOff>
              </from>
              <to>
                <xdr:col>6</xdr:col>
                <xdr:colOff>38100</xdr:colOff>
                <xdr:row>15</xdr:row>
                <xdr:rowOff>121920</xdr:rowOff>
              </to>
            </anchor>
          </controlPr>
        </control>
      </mc:Choice>
      <mc:Fallback>
        <control shapeId="108546" r:id="rId6" name="CheckBox2"/>
      </mc:Fallback>
    </mc:AlternateContent>
    <mc:AlternateContent xmlns:mc="http://schemas.openxmlformats.org/markup-compatibility/2006">
      <mc:Choice Requires="x14">
        <control shapeId="108547" r:id="rId8" name="CheckBox3">
          <controlPr defaultSize="0" autoLine="0" autoPict="0" r:id="rId9">
            <anchor moveWithCells="1">
              <from>
                <xdr:col>3</xdr:col>
                <xdr:colOff>30480</xdr:colOff>
                <xdr:row>15</xdr:row>
                <xdr:rowOff>99060</xdr:rowOff>
              </from>
              <to>
                <xdr:col>8</xdr:col>
                <xdr:colOff>182880</xdr:colOff>
                <xdr:row>16</xdr:row>
                <xdr:rowOff>175260</xdr:rowOff>
              </to>
            </anchor>
          </controlPr>
        </control>
      </mc:Choice>
      <mc:Fallback>
        <control shapeId="108547" r:id="rId8" name="CheckBox3"/>
      </mc:Fallback>
    </mc:AlternateContent>
    <mc:AlternateContent xmlns:mc="http://schemas.openxmlformats.org/markup-compatibility/2006">
      <mc:Choice Requires="x14">
        <control shapeId="108548" r:id="rId10" name="CheckBox4">
          <controlPr defaultSize="0" autoLine="0" autoPict="0" r:id="rId11">
            <anchor moveWithCells="1">
              <from>
                <xdr:col>3</xdr:col>
                <xdr:colOff>38100</xdr:colOff>
                <xdr:row>16</xdr:row>
                <xdr:rowOff>144780</xdr:rowOff>
              </from>
              <to>
                <xdr:col>6</xdr:col>
                <xdr:colOff>594360</xdr:colOff>
                <xdr:row>18</xdr:row>
                <xdr:rowOff>30480</xdr:rowOff>
              </to>
            </anchor>
          </controlPr>
        </control>
      </mc:Choice>
      <mc:Fallback>
        <control shapeId="108548" r:id="rId10" name="CheckBox4"/>
      </mc:Fallback>
    </mc:AlternateContent>
    <mc:AlternateContent xmlns:mc="http://schemas.openxmlformats.org/markup-compatibility/2006">
      <mc:Choice Requires="x14">
        <control shapeId="108549" r:id="rId12" name="CheckBox5">
          <controlPr defaultSize="0" autoLine="0" autoPict="0" r:id="rId13">
            <anchor moveWithCells="1">
              <from>
                <xdr:col>9</xdr:col>
                <xdr:colOff>38100</xdr:colOff>
                <xdr:row>12</xdr:row>
                <xdr:rowOff>160020</xdr:rowOff>
              </from>
              <to>
                <xdr:col>11</xdr:col>
                <xdr:colOff>365760</xdr:colOff>
                <xdr:row>14</xdr:row>
                <xdr:rowOff>45720</xdr:rowOff>
              </to>
            </anchor>
          </controlPr>
        </control>
      </mc:Choice>
      <mc:Fallback>
        <control shapeId="108549" r:id="rId12" name="CheckBox5"/>
      </mc:Fallback>
    </mc:AlternateContent>
    <mc:AlternateContent xmlns:mc="http://schemas.openxmlformats.org/markup-compatibility/2006">
      <mc:Choice Requires="x14">
        <control shapeId="108551" r:id="rId14" name="CheckBox6">
          <controlPr defaultSize="0" autoLine="0" autoPict="0" r:id="rId15">
            <anchor moveWithCells="1">
              <from>
                <xdr:col>9</xdr:col>
                <xdr:colOff>38100</xdr:colOff>
                <xdr:row>14</xdr:row>
                <xdr:rowOff>30480</xdr:rowOff>
              </from>
              <to>
                <xdr:col>13</xdr:col>
                <xdr:colOff>76200</xdr:colOff>
                <xdr:row>15</xdr:row>
                <xdr:rowOff>106680</xdr:rowOff>
              </to>
            </anchor>
          </controlPr>
        </control>
      </mc:Choice>
      <mc:Fallback>
        <control shapeId="108551" r:id="rId14" name="CheckBox6"/>
      </mc:Fallback>
    </mc:AlternateContent>
    <mc:AlternateContent xmlns:mc="http://schemas.openxmlformats.org/markup-compatibility/2006">
      <mc:Choice Requires="x14">
        <control shapeId="108552" r:id="rId16" name="CheckBox7">
          <controlPr defaultSize="0" autoLine="0" autoPict="0" r:id="rId17">
            <anchor moveWithCells="1">
              <from>
                <xdr:col>9</xdr:col>
                <xdr:colOff>38100</xdr:colOff>
                <xdr:row>15</xdr:row>
                <xdr:rowOff>68580</xdr:rowOff>
              </from>
              <to>
                <xdr:col>13</xdr:col>
                <xdr:colOff>99060</xdr:colOff>
                <xdr:row>16</xdr:row>
                <xdr:rowOff>144780</xdr:rowOff>
              </to>
            </anchor>
          </controlPr>
        </control>
      </mc:Choice>
      <mc:Fallback>
        <control shapeId="108552" r:id="rId16" name="CheckBox7"/>
      </mc:Fallback>
    </mc:AlternateContent>
    <mc:AlternateContent xmlns:mc="http://schemas.openxmlformats.org/markup-compatibility/2006">
      <mc:Choice Requires="x14">
        <control shapeId="108553" r:id="rId18" name="CheckBox8">
          <controlPr defaultSize="0" autoLine="0" autoPict="0" r:id="rId19">
            <anchor moveWithCells="1">
              <from>
                <xdr:col>15</xdr:col>
                <xdr:colOff>38100</xdr:colOff>
                <xdr:row>12</xdr:row>
                <xdr:rowOff>144780</xdr:rowOff>
              </from>
              <to>
                <xdr:col>17</xdr:col>
                <xdr:colOff>556260</xdr:colOff>
                <xdr:row>14</xdr:row>
                <xdr:rowOff>30480</xdr:rowOff>
              </to>
            </anchor>
          </controlPr>
        </control>
      </mc:Choice>
      <mc:Fallback>
        <control shapeId="108553" r:id="rId18" name="CheckBox8"/>
      </mc:Fallback>
    </mc:AlternateContent>
    <mc:AlternateContent xmlns:mc="http://schemas.openxmlformats.org/markup-compatibility/2006">
      <mc:Choice Requires="x14">
        <control shapeId="108554" r:id="rId20" name="CheckBox9">
          <controlPr defaultSize="0" autoLine="0" autoPict="0" r:id="rId21">
            <anchor moveWithCells="1">
              <from>
                <xdr:col>15</xdr:col>
                <xdr:colOff>38100</xdr:colOff>
                <xdr:row>14</xdr:row>
                <xdr:rowOff>7620</xdr:rowOff>
              </from>
              <to>
                <xdr:col>18</xdr:col>
                <xdr:colOff>480060</xdr:colOff>
                <xdr:row>15</xdr:row>
                <xdr:rowOff>83820</xdr:rowOff>
              </to>
            </anchor>
          </controlPr>
        </control>
      </mc:Choice>
      <mc:Fallback>
        <control shapeId="108554" r:id="rId20" name="CheckBox9"/>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AF89E-5A4B-4BB8-81E1-C08DE8B856C8}">
  <sheetPr codeName="Sheet35">
    <tabColor rgb="FF99CCFF"/>
    <pageSetUpPr fitToPage="1"/>
  </sheetPr>
  <dimension ref="A1:K57"/>
  <sheetViews>
    <sheetView zoomScaleNormal="100" workbookViewId="0">
      <selection activeCell="A6" sqref="A6"/>
    </sheetView>
  </sheetViews>
  <sheetFormatPr defaultRowHeight="14.4" x14ac:dyDescent="0.3"/>
  <cols>
    <col min="1" max="1" width="25.109375" style="236" customWidth="1"/>
    <col min="2" max="4" width="18.6640625" customWidth="1"/>
    <col min="5" max="5" width="18.88671875" customWidth="1"/>
    <col min="11" max="11" width="0" hidden="1" customWidth="1"/>
  </cols>
  <sheetData>
    <row r="1" spans="1:11" ht="15" thickBot="1" x14ac:dyDescent="0.35">
      <c r="A1" s="28" t="s">
        <v>36</v>
      </c>
      <c r="B1" s="671">
        <f>+'Budget Summary'!D9</f>
        <v>0</v>
      </c>
      <c r="C1" s="671"/>
      <c r="D1" s="29" t="s">
        <v>13</v>
      </c>
      <c r="E1" s="30">
        <f>'Budget Summary'!H9</f>
        <v>0</v>
      </c>
    </row>
    <row r="2" spans="1:11" ht="16.2" thickBot="1" x14ac:dyDescent="0.35">
      <c r="A2" s="672" t="s">
        <v>360</v>
      </c>
      <c r="B2" s="673"/>
      <c r="C2" s="673"/>
      <c r="D2" s="673"/>
      <c r="E2" s="674"/>
    </row>
    <row r="3" spans="1:11" ht="28.95" customHeight="1" x14ac:dyDescent="0.3">
      <c r="A3" s="629" t="s">
        <v>359</v>
      </c>
      <c r="B3" s="471"/>
      <c r="C3" s="471"/>
      <c r="D3" s="471"/>
      <c r="E3" s="472"/>
    </row>
    <row r="4" spans="1:11" ht="15" thickBot="1" x14ac:dyDescent="0.35">
      <c r="A4" s="251"/>
      <c r="B4" s="252"/>
      <c r="C4" s="252"/>
      <c r="D4" s="252"/>
      <c r="E4" s="123"/>
    </row>
    <row r="5" spans="1:11" ht="15" thickBot="1" x14ac:dyDescent="0.35">
      <c r="A5" s="192" t="s">
        <v>14</v>
      </c>
      <c r="B5" s="193" t="s">
        <v>15</v>
      </c>
      <c r="C5" s="193" t="s">
        <v>16</v>
      </c>
      <c r="D5" s="193" t="s">
        <v>17</v>
      </c>
      <c r="E5" s="193" t="s">
        <v>18</v>
      </c>
      <c r="K5">
        <v>1</v>
      </c>
    </row>
    <row r="6" spans="1:11" ht="15" thickBot="1" x14ac:dyDescent="0.35">
      <c r="A6" s="289"/>
      <c r="B6" s="194" t="s">
        <v>19</v>
      </c>
      <c r="C6" s="194" t="s">
        <v>20</v>
      </c>
      <c r="D6" s="194" t="s">
        <v>21</v>
      </c>
      <c r="E6" s="194" t="s">
        <v>22</v>
      </c>
      <c r="K6">
        <v>2</v>
      </c>
    </row>
    <row r="7" spans="1:11" ht="28.95" customHeight="1" thickBot="1" x14ac:dyDescent="0.35">
      <c r="A7" s="195" t="s">
        <v>374</v>
      </c>
      <c r="B7" s="221"/>
      <c r="C7" s="221"/>
      <c r="D7" s="222"/>
      <c r="E7" s="239">
        <f>B7+C7+D7</f>
        <v>0</v>
      </c>
      <c r="K7">
        <v>3</v>
      </c>
    </row>
    <row r="8" spans="1:11" ht="15" thickBot="1" x14ac:dyDescent="0.35">
      <c r="A8" s="196" t="s">
        <v>310</v>
      </c>
      <c r="B8" s="319" t="str">
        <f>IF(ISERROR(B7/E7),"",B7/E7)</f>
        <v/>
      </c>
      <c r="C8" s="320" t="str">
        <f>IF(ISERROR(C7/E7),"",C7/E7)</f>
        <v/>
      </c>
      <c r="D8" s="321" t="str">
        <f>IF(ISERROR(D7/E7),"",D7/E7)</f>
        <v/>
      </c>
      <c r="E8" s="318">
        <v>1</v>
      </c>
      <c r="K8">
        <v>4</v>
      </c>
    </row>
    <row r="9" spans="1:11" x14ac:dyDescent="0.3">
      <c r="A9" s="38"/>
      <c r="B9" s="344" t="s">
        <v>23</v>
      </c>
      <c r="C9" s="344" t="s">
        <v>24</v>
      </c>
      <c r="D9" s="344" t="s">
        <v>25</v>
      </c>
      <c r="E9" s="35"/>
    </row>
    <row r="10" spans="1:11" ht="15" thickBot="1" x14ac:dyDescent="0.35">
      <c r="A10" s="38"/>
      <c r="B10" s="680" t="s">
        <v>26</v>
      </c>
      <c r="C10" s="680"/>
      <c r="D10" s="680"/>
      <c r="E10" s="35"/>
    </row>
    <row r="11" spans="1:11" ht="15" thickBot="1" x14ac:dyDescent="0.35">
      <c r="A11" s="197" t="s">
        <v>27</v>
      </c>
      <c r="B11" s="236" t="s">
        <v>7</v>
      </c>
      <c r="C11" s="236"/>
      <c r="D11" s="236"/>
      <c r="E11" s="237"/>
      <c r="K11">
        <v>8</v>
      </c>
    </row>
    <row r="12" spans="1:11" ht="15" thickBot="1" x14ac:dyDescent="0.35">
      <c r="A12" s="675" t="s">
        <v>375</v>
      </c>
      <c r="B12" s="676"/>
      <c r="C12" s="290"/>
      <c r="D12" s="198" t="s">
        <v>475</v>
      </c>
      <c r="E12" s="27"/>
      <c r="K12">
        <v>9</v>
      </c>
    </row>
    <row r="13" spans="1:11" ht="15" thickBot="1" x14ac:dyDescent="0.35">
      <c r="A13" s="199" t="s">
        <v>28</v>
      </c>
      <c r="B13" s="200" t="s">
        <v>29</v>
      </c>
      <c r="C13" s="200" t="s">
        <v>241</v>
      </c>
      <c r="D13" s="201" t="s">
        <v>30</v>
      </c>
      <c r="E13" s="202" t="s">
        <v>31</v>
      </c>
      <c r="K13">
        <v>10</v>
      </c>
    </row>
    <row r="14" spans="1:11" x14ac:dyDescent="0.3">
      <c r="A14" s="253" t="s">
        <v>311</v>
      </c>
      <c r="B14" s="322" t="str">
        <f>B8</f>
        <v/>
      </c>
      <c r="C14" s="323" t="str">
        <f>IF(ISERROR(B14*C12),"",B14*C12)</f>
        <v/>
      </c>
      <c r="D14" s="223">
        <v>2.21</v>
      </c>
      <c r="E14" s="224" t="str">
        <f>IF(ISERROR(C14*D14),"",C14*D14)</f>
        <v/>
      </c>
      <c r="K14">
        <v>11</v>
      </c>
    </row>
    <row r="15" spans="1:11" x14ac:dyDescent="0.3">
      <c r="A15" s="203" t="s">
        <v>312</v>
      </c>
      <c r="B15" s="324" t="str">
        <f>C8</f>
        <v/>
      </c>
      <c r="C15" s="325" t="str">
        <f>IF(ISERROR(B15*C12),"",B15*C12)</f>
        <v/>
      </c>
      <c r="D15" s="225">
        <v>1.91</v>
      </c>
      <c r="E15" s="226" t="str">
        <f>IF(ISERROR(C15*D15),"",C15*D15)</f>
        <v/>
      </c>
      <c r="K15">
        <v>12</v>
      </c>
    </row>
    <row r="16" spans="1:11" ht="15" thickBot="1" x14ac:dyDescent="0.35">
      <c r="A16" s="204" t="s">
        <v>313</v>
      </c>
      <c r="B16" s="326" t="str">
        <f>D8</f>
        <v/>
      </c>
      <c r="C16" s="327" t="str">
        <f>IF(ISERROR(B16*C12),"",B16*C12)</f>
        <v/>
      </c>
      <c r="D16" s="227">
        <v>0.45</v>
      </c>
      <c r="E16" s="228" t="str">
        <f>IF(ISERROR(C16*D16),"",C16*D16)</f>
        <v/>
      </c>
    </row>
    <row r="17" spans="1:5" ht="15" thickBot="1" x14ac:dyDescent="0.35">
      <c r="A17" s="677" t="s">
        <v>314</v>
      </c>
      <c r="B17" s="678"/>
      <c r="C17" s="678"/>
      <c r="D17" s="679"/>
      <c r="E17" s="229">
        <f>SUM(E14:E16)</f>
        <v>0</v>
      </c>
    </row>
    <row r="18" spans="1:5" ht="15" thickBot="1" x14ac:dyDescent="0.35">
      <c r="A18" s="14"/>
      <c r="E18" s="230"/>
    </row>
    <row r="19" spans="1:5" ht="15" thickBot="1" x14ac:dyDescent="0.35">
      <c r="A19" s="197" t="s">
        <v>32</v>
      </c>
      <c r="B19" t="s">
        <v>7</v>
      </c>
      <c r="E19" s="2"/>
    </row>
    <row r="20" spans="1:5" ht="15" thickBot="1" x14ac:dyDescent="0.35">
      <c r="A20" s="675" t="s">
        <v>376</v>
      </c>
      <c r="B20" s="676"/>
      <c r="C20" s="290"/>
      <c r="D20" s="198" t="s">
        <v>475</v>
      </c>
      <c r="E20" s="27"/>
    </row>
    <row r="21" spans="1:5" ht="15" thickBot="1" x14ac:dyDescent="0.35">
      <c r="A21" s="199" t="s">
        <v>28</v>
      </c>
      <c r="B21" s="200" t="s">
        <v>29</v>
      </c>
      <c r="C21" s="200" t="s">
        <v>241</v>
      </c>
      <c r="D21" s="201" t="s">
        <v>30</v>
      </c>
      <c r="E21" s="202" t="s">
        <v>31</v>
      </c>
    </row>
    <row r="22" spans="1:5" x14ac:dyDescent="0.3">
      <c r="A22" s="253" t="s">
        <v>311</v>
      </c>
      <c r="B22" s="322" t="str">
        <f>B8</f>
        <v/>
      </c>
      <c r="C22" s="323" t="str">
        <f>IF(ISERROR(B22*C20),"",B22*C20)</f>
        <v/>
      </c>
      <c r="D22" s="223">
        <v>4.03</v>
      </c>
      <c r="E22" s="224" t="str">
        <f>IF(ISERROR(C22*D22),"",C22*D22)</f>
        <v/>
      </c>
    </row>
    <row r="23" spans="1:5" x14ac:dyDescent="0.3">
      <c r="A23" s="203" t="s">
        <v>312</v>
      </c>
      <c r="B23" s="324" t="str">
        <f>C8</f>
        <v/>
      </c>
      <c r="C23" s="325" t="str">
        <f>IF(ISERROR(B23*C20),"",B23*C20)</f>
        <v/>
      </c>
      <c r="D23" s="225">
        <v>3.63</v>
      </c>
      <c r="E23" s="226" t="str">
        <f>IF(ISERROR(C23*D23),"",C23*D23)</f>
        <v/>
      </c>
    </row>
    <row r="24" spans="1:5" ht="15" thickBot="1" x14ac:dyDescent="0.35">
      <c r="A24" s="204" t="s">
        <v>313</v>
      </c>
      <c r="B24" s="326" t="str">
        <f>D8</f>
        <v/>
      </c>
      <c r="C24" s="327" t="str">
        <f>IF(ISERROR(B24*C20),"",B24*C20)</f>
        <v/>
      </c>
      <c r="D24" s="227">
        <v>0.47</v>
      </c>
      <c r="E24" s="228" t="str">
        <f>IF(ISERROR(C24*D24),"",C24*D24)</f>
        <v/>
      </c>
    </row>
    <row r="25" spans="1:5" ht="15" thickBot="1" x14ac:dyDescent="0.35">
      <c r="A25" s="677" t="s">
        <v>314</v>
      </c>
      <c r="B25" s="678"/>
      <c r="C25" s="678"/>
      <c r="D25" s="679"/>
      <c r="E25" s="229">
        <f>SUM(E22:E24)</f>
        <v>0</v>
      </c>
    </row>
    <row r="26" spans="1:5" ht="15" thickBot="1" x14ac:dyDescent="0.35">
      <c r="A26" s="34"/>
      <c r="B26" s="122"/>
      <c r="C26" s="122"/>
      <c r="D26" s="122"/>
      <c r="E26" s="230"/>
    </row>
    <row r="27" spans="1:5" ht="15" thickBot="1" x14ac:dyDescent="0.35">
      <c r="A27" s="197" t="s">
        <v>33</v>
      </c>
      <c r="B27" t="s">
        <v>7</v>
      </c>
      <c r="D27" s="122"/>
      <c r="E27" s="2"/>
    </row>
    <row r="28" spans="1:5" ht="15" thickBot="1" x14ac:dyDescent="0.35">
      <c r="A28" s="687" t="s">
        <v>377</v>
      </c>
      <c r="B28" s="688"/>
      <c r="C28" s="290"/>
      <c r="D28" s="198" t="s">
        <v>475</v>
      </c>
      <c r="E28" s="27"/>
    </row>
    <row r="29" spans="1:5" ht="15" thickBot="1" x14ac:dyDescent="0.35">
      <c r="A29" s="199" t="s">
        <v>28</v>
      </c>
      <c r="B29" s="200" t="s">
        <v>29</v>
      </c>
      <c r="C29" s="200" t="s">
        <v>241</v>
      </c>
      <c r="D29" s="201" t="s">
        <v>30</v>
      </c>
      <c r="E29" s="202" t="s">
        <v>31</v>
      </c>
    </row>
    <row r="30" spans="1:5" x14ac:dyDescent="0.3">
      <c r="A30" s="253" t="s">
        <v>311</v>
      </c>
      <c r="B30" s="322" t="str">
        <f>B8</f>
        <v/>
      </c>
      <c r="C30" s="323" t="str">
        <f>IF(ISERROR(B30*C28),"",B30*C28)</f>
        <v/>
      </c>
      <c r="D30" s="223">
        <v>1.18</v>
      </c>
      <c r="E30" s="224" t="str">
        <f>IF(ISERROR(C30*D30),"",C30*D30)</f>
        <v/>
      </c>
    </row>
    <row r="31" spans="1:5" x14ac:dyDescent="0.3">
      <c r="A31" s="203" t="s">
        <v>312</v>
      </c>
      <c r="B31" s="324" t="str">
        <f>C8</f>
        <v/>
      </c>
      <c r="C31" s="325" t="str">
        <f>IF(ISERROR(B31*C28),"",B31*C28)</f>
        <v/>
      </c>
      <c r="D31" s="225">
        <v>0.64</v>
      </c>
      <c r="E31" s="226" t="str">
        <f>IF(ISERROR(C31*D31),"",C31*D31)</f>
        <v/>
      </c>
    </row>
    <row r="32" spans="1:5" ht="15" thickBot="1" x14ac:dyDescent="0.35">
      <c r="A32" s="204" t="s">
        <v>313</v>
      </c>
      <c r="B32" s="326" t="str">
        <f>D8</f>
        <v/>
      </c>
      <c r="C32" s="327" t="str">
        <f>IF(ISERROR(B32*C28),"",B32*C28)</f>
        <v/>
      </c>
      <c r="D32" s="227">
        <v>0.19</v>
      </c>
      <c r="E32" s="228" t="str">
        <f>IF(ISERROR(C32*D32),"",C32*D32)</f>
        <v/>
      </c>
    </row>
    <row r="33" spans="1:5" ht="15" thickBot="1" x14ac:dyDescent="0.35">
      <c r="A33" s="677" t="s">
        <v>314</v>
      </c>
      <c r="B33" s="678"/>
      <c r="C33" s="678"/>
      <c r="D33" s="679"/>
      <c r="E33" s="229">
        <f>SUM(E30:E32)</f>
        <v>0</v>
      </c>
    </row>
    <row r="34" spans="1:5" ht="15" thickBot="1" x14ac:dyDescent="0.35">
      <c r="A34" s="14"/>
      <c r="E34" s="2"/>
    </row>
    <row r="35" spans="1:5" ht="15" thickBot="1" x14ac:dyDescent="0.35">
      <c r="A35" s="689" t="s">
        <v>315</v>
      </c>
      <c r="B35" s="690"/>
      <c r="C35" s="690"/>
      <c r="D35" s="691"/>
      <c r="E35" s="231">
        <f>E17+E25+E33</f>
        <v>0</v>
      </c>
    </row>
    <row r="36" spans="1:5" ht="15" thickBot="1" x14ac:dyDescent="0.35">
      <c r="A36" s="14"/>
      <c r="E36" s="2"/>
    </row>
    <row r="37" spans="1:5" ht="15" thickBot="1" x14ac:dyDescent="0.35">
      <c r="A37" s="346" t="s">
        <v>378</v>
      </c>
      <c r="B37" s="31"/>
      <c r="C37" s="31"/>
      <c r="D37" s="232">
        <v>12</v>
      </c>
      <c r="E37" s="2"/>
    </row>
    <row r="38" spans="1:5" ht="15" thickBot="1" x14ac:dyDescent="0.35">
      <c r="A38" s="32" t="s">
        <v>316</v>
      </c>
      <c r="E38" s="233">
        <f xml:space="preserve"> ROUND(E35*D37,2)</f>
        <v>0</v>
      </c>
    </row>
    <row r="39" spans="1:5" ht="15" thickBot="1" x14ac:dyDescent="0.35">
      <c r="A39" s="692" t="s">
        <v>34</v>
      </c>
      <c r="B39" s="693"/>
      <c r="C39" s="127" t="s">
        <v>35</v>
      </c>
      <c r="D39" s="205" t="s">
        <v>30</v>
      </c>
      <c r="E39" s="206" t="s">
        <v>31</v>
      </c>
    </row>
    <row r="40" spans="1:5" ht="15" thickBot="1" x14ac:dyDescent="0.35">
      <c r="A40" s="692" t="s">
        <v>379</v>
      </c>
      <c r="B40" s="694"/>
      <c r="C40" s="234">
        <f>C20</f>
        <v>0</v>
      </c>
      <c r="D40" s="235">
        <v>0.3</v>
      </c>
      <c r="E40" s="233">
        <f>C40*D40*D37</f>
        <v>0</v>
      </c>
    </row>
    <row r="41" spans="1:5" x14ac:dyDescent="0.3">
      <c r="A41" s="350"/>
      <c r="E41" s="9"/>
    </row>
    <row r="42" spans="1:5" ht="15" thickBot="1" x14ac:dyDescent="0.35">
      <c r="A42" s="373"/>
      <c r="B42" s="122"/>
      <c r="C42" s="122"/>
      <c r="D42" s="122"/>
      <c r="E42" s="372"/>
    </row>
    <row r="43" spans="1:5" x14ac:dyDescent="0.3">
      <c r="A43" s="681" t="s">
        <v>317</v>
      </c>
      <c r="B43" s="682"/>
      <c r="C43" s="682"/>
      <c r="D43" s="682"/>
      <c r="E43" s="683"/>
    </row>
    <row r="44" spans="1:5" ht="0.6" customHeight="1" x14ac:dyDescent="0.3">
      <c r="A44" s="684"/>
      <c r="B44" s="685"/>
      <c r="C44" s="685"/>
      <c r="D44" s="685"/>
      <c r="E44" s="686"/>
    </row>
    <row r="45" spans="1:5" x14ac:dyDescent="0.3">
      <c r="A45" s="32" t="s">
        <v>380</v>
      </c>
      <c r="B45" s="33"/>
      <c r="C45" s="33"/>
      <c r="E45" s="2"/>
    </row>
    <row r="46" spans="1:5" x14ac:dyDescent="0.3">
      <c r="A46" s="669" t="s">
        <v>381</v>
      </c>
      <c r="B46" s="665"/>
      <c r="C46" s="665"/>
      <c r="D46" s="665"/>
      <c r="E46" s="666"/>
    </row>
    <row r="47" spans="1:5" x14ac:dyDescent="0.3">
      <c r="A47" s="670" t="s">
        <v>382</v>
      </c>
      <c r="B47" s="665"/>
      <c r="C47" s="665"/>
      <c r="D47" s="665"/>
      <c r="E47" s="666"/>
    </row>
    <row r="48" spans="1:5" x14ac:dyDescent="0.3">
      <c r="A48" s="669" t="s">
        <v>383</v>
      </c>
      <c r="B48" s="665"/>
      <c r="C48" s="665"/>
      <c r="D48" s="665"/>
      <c r="E48" s="666"/>
    </row>
    <row r="49" spans="1:5" x14ac:dyDescent="0.3">
      <c r="A49" s="669" t="s">
        <v>384</v>
      </c>
      <c r="B49" s="665"/>
      <c r="C49" s="665"/>
      <c r="D49" s="665"/>
      <c r="E49" s="666"/>
    </row>
    <row r="50" spans="1:5" x14ac:dyDescent="0.3">
      <c r="A50" s="669" t="s">
        <v>385</v>
      </c>
      <c r="B50" s="665"/>
      <c r="C50" s="665"/>
      <c r="D50" s="665"/>
      <c r="E50" s="666"/>
    </row>
    <row r="51" spans="1:5" ht="17.399999999999999" customHeight="1" x14ac:dyDescent="0.3">
      <c r="A51" s="669" t="s">
        <v>386</v>
      </c>
      <c r="B51" s="665"/>
      <c r="C51" s="665"/>
      <c r="D51" s="665"/>
      <c r="E51" s="666"/>
    </row>
    <row r="52" spans="1:5" x14ac:dyDescent="0.3">
      <c r="A52" s="345"/>
      <c r="B52" s="342"/>
      <c r="C52" s="342"/>
      <c r="D52" s="342"/>
      <c r="E52" s="343"/>
    </row>
    <row r="53" spans="1:5" ht="29.25" customHeight="1" x14ac:dyDescent="0.3">
      <c r="A53" s="664" t="s">
        <v>416</v>
      </c>
      <c r="B53" s="665"/>
      <c r="C53" s="665"/>
      <c r="D53" s="665"/>
      <c r="E53" s="666"/>
    </row>
    <row r="54" spans="1:5" x14ac:dyDescent="0.3">
      <c r="A54" s="664" t="s">
        <v>387</v>
      </c>
      <c r="B54" s="665"/>
      <c r="C54" s="665"/>
      <c r="D54" s="665"/>
      <c r="E54" s="666"/>
    </row>
    <row r="55" spans="1:5" ht="15" thickBot="1" x14ac:dyDescent="0.35">
      <c r="A55" s="238"/>
      <c r="B55" s="25"/>
      <c r="C55" s="25"/>
      <c r="D55" s="25"/>
      <c r="E55" s="26"/>
    </row>
    <row r="56" spans="1:5" ht="15" thickBot="1" x14ac:dyDescent="0.35">
      <c r="A56" s="667" t="s">
        <v>360</v>
      </c>
      <c r="B56" s="668"/>
      <c r="C56" s="668"/>
      <c r="D56" s="668"/>
      <c r="E56" s="210"/>
    </row>
    <row r="57" spans="1:5" ht="15" thickBot="1" x14ac:dyDescent="0.35">
      <c r="A57" s="208" t="s">
        <v>279</v>
      </c>
      <c r="B57" s="209"/>
      <c r="C57" s="207"/>
      <c r="D57" s="207"/>
      <c r="E57" s="210" t="s">
        <v>476</v>
      </c>
    </row>
  </sheetData>
  <sheetProtection algorithmName="SHA-512" hashValue="iJlXQPsC17SadxttIYftwnWb0NOhHGRy/xcPiE0/Bpg8a6wW/oA/tKkXUkbdCGKlYvcm85Zs/MZc7o0AOhpg7w==" saltValue="V+ePIURC25sUdyVHU47giQ==" spinCount="100000" sheet="1" objects="1" scenarios="1"/>
  <mergeCells count="23">
    <mergeCell ref="A43:E44"/>
    <mergeCell ref="A49:E49"/>
    <mergeCell ref="A50:E50"/>
    <mergeCell ref="A51:E51"/>
    <mergeCell ref="A25:D25"/>
    <mergeCell ref="A28:B28"/>
    <mergeCell ref="A33:D33"/>
    <mergeCell ref="A35:D35"/>
    <mergeCell ref="A39:B39"/>
    <mergeCell ref="A40:B40"/>
    <mergeCell ref="B1:C1"/>
    <mergeCell ref="A2:E2"/>
    <mergeCell ref="A12:B12"/>
    <mergeCell ref="A17:D17"/>
    <mergeCell ref="A20:B20"/>
    <mergeCell ref="A3:E3"/>
    <mergeCell ref="B10:D10"/>
    <mergeCell ref="A53:E53"/>
    <mergeCell ref="A54:E54"/>
    <mergeCell ref="A56:D56"/>
    <mergeCell ref="A46:E46"/>
    <mergeCell ref="A47:E47"/>
    <mergeCell ref="A48:E48"/>
  </mergeCells>
  <dataValidations count="1">
    <dataValidation type="list" allowBlank="1" showInputMessage="1" showErrorMessage="1" sqref="D37" xr:uid="{1EA3DA7C-866D-4088-A5A1-2C73C969338A}">
      <formula1>$K$5:$K$15</formula1>
    </dataValidation>
  </dataValidations>
  <pageMargins left="0.7" right="0.7" top="0.75" bottom="0.75" header="0.3" footer="0.3"/>
  <pageSetup scale="94" fitToHeight="0" orientation="portrait" r:id="rId1"/>
  <ignoredErrors>
    <ignoredError sqref="E13:E19 E21:E2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674C0-5DE9-4075-8363-B36E83775EA2}">
  <sheetPr codeName="Sheet2">
    <tabColor rgb="FF99CCFF"/>
    <pageSetUpPr fitToPage="1"/>
  </sheetPr>
  <dimension ref="A1:T51"/>
  <sheetViews>
    <sheetView zoomScaleNormal="100" workbookViewId="0">
      <selection activeCell="B8" sqref="B8:C8"/>
    </sheetView>
  </sheetViews>
  <sheetFormatPr defaultRowHeight="14.4" x14ac:dyDescent="0.3"/>
  <cols>
    <col min="2" max="3" width="10.5546875" customWidth="1"/>
    <col min="4" max="4" width="18" customWidth="1"/>
    <col min="10" max="10" width="12.5546875" customWidth="1"/>
    <col min="11" max="11" width="12.44140625" customWidth="1"/>
    <col min="12" max="12" width="15.33203125" customWidth="1"/>
    <col min="13" max="13" width="16.6640625" customWidth="1"/>
  </cols>
  <sheetData>
    <row r="1" spans="1:13" ht="15" thickBot="1" x14ac:dyDescent="0.35">
      <c r="A1" s="28" t="s">
        <v>36</v>
      </c>
      <c r="B1" s="3"/>
      <c r="C1" s="723">
        <f>'Budget Summary'!$D9</f>
        <v>0</v>
      </c>
      <c r="D1" s="723"/>
      <c r="E1" s="723"/>
      <c r="F1" s="723"/>
      <c r="G1" s="723"/>
      <c r="H1" s="723"/>
      <c r="I1" s="723"/>
      <c r="J1" s="723"/>
      <c r="K1" s="3"/>
      <c r="L1" s="29" t="s">
        <v>350</v>
      </c>
      <c r="M1" s="43">
        <f>'Budget Summary'!$H9</f>
        <v>0</v>
      </c>
    </row>
    <row r="2" spans="1:13" ht="16.2" thickBot="1" x14ac:dyDescent="0.35">
      <c r="A2" s="724" t="s">
        <v>346</v>
      </c>
      <c r="B2" s="725"/>
      <c r="C2" s="725"/>
      <c r="D2" s="725"/>
      <c r="E2" s="725"/>
      <c r="F2" s="725"/>
      <c r="G2" s="725"/>
      <c r="H2" s="725"/>
      <c r="I2" s="725"/>
      <c r="J2" s="725"/>
      <c r="K2" s="725"/>
      <c r="L2" s="725"/>
      <c r="M2" s="726"/>
    </row>
    <row r="3" spans="1:13" x14ac:dyDescent="0.3">
      <c r="A3" s="730" t="s">
        <v>417</v>
      </c>
      <c r="B3" s="731"/>
      <c r="C3" s="731"/>
      <c r="D3" s="731"/>
      <c r="E3" s="731"/>
      <c r="F3" s="731"/>
      <c r="G3" s="731"/>
      <c r="H3" s="731"/>
      <c r="I3" s="731"/>
      <c r="J3" s="731"/>
      <c r="K3" s="731"/>
      <c r="L3" s="731"/>
      <c r="M3" s="732"/>
    </row>
    <row r="4" spans="1:13" x14ac:dyDescent="0.3">
      <c r="A4" s="733"/>
      <c r="B4" s="525"/>
      <c r="C4" s="525"/>
      <c r="D4" s="525"/>
      <c r="E4" s="525"/>
      <c r="F4" s="525"/>
      <c r="G4" s="525"/>
      <c r="H4" s="525"/>
      <c r="I4" s="525"/>
      <c r="J4" s="525"/>
      <c r="K4" s="525"/>
      <c r="L4" s="525"/>
      <c r="M4" s="734"/>
    </row>
    <row r="5" spans="1:13" ht="15" thickBot="1" x14ac:dyDescent="0.35">
      <c r="A5" s="32"/>
      <c r="B5" s="33"/>
      <c r="C5" s="33"/>
      <c r="D5" s="33"/>
      <c r="E5" s="33"/>
      <c r="F5" s="33"/>
      <c r="G5" s="33"/>
      <c r="H5" s="33"/>
      <c r="I5" s="33"/>
      <c r="J5" s="33"/>
      <c r="K5" s="33"/>
      <c r="L5" s="33"/>
      <c r="M5" s="2"/>
    </row>
    <row r="6" spans="1:13" ht="15.75" customHeight="1" thickBot="1" x14ac:dyDescent="0.35">
      <c r="A6" s="727" t="s">
        <v>222</v>
      </c>
      <c r="B6" s="603"/>
      <c r="C6" s="603"/>
      <c r="D6" s="603"/>
      <c r="E6" s="603"/>
      <c r="F6" s="603"/>
      <c r="G6" s="603"/>
      <c r="H6" s="603"/>
      <c r="I6" s="603"/>
      <c r="J6" s="603"/>
      <c r="K6" s="603"/>
      <c r="L6" s="604"/>
      <c r="M6" s="728" t="s">
        <v>38</v>
      </c>
    </row>
    <row r="7" spans="1:13" ht="29.4" thickBot="1" x14ac:dyDescent="0.35">
      <c r="A7" s="41"/>
      <c r="B7" s="703" t="s">
        <v>351</v>
      </c>
      <c r="C7" s="705"/>
      <c r="D7" s="41" t="s">
        <v>267</v>
      </c>
      <c r="E7" s="703" t="s">
        <v>223</v>
      </c>
      <c r="F7" s="704"/>
      <c r="G7" s="705"/>
      <c r="H7" s="703" t="s">
        <v>224</v>
      </c>
      <c r="I7" s="705"/>
      <c r="J7" s="41" t="s">
        <v>225</v>
      </c>
      <c r="K7" s="41" t="s">
        <v>226</v>
      </c>
      <c r="L7" s="41" t="s">
        <v>227</v>
      </c>
      <c r="M7" s="729"/>
    </row>
    <row r="8" spans="1:13" x14ac:dyDescent="0.3">
      <c r="A8" s="173" t="s">
        <v>53</v>
      </c>
      <c r="B8" s="722"/>
      <c r="C8" s="722"/>
      <c r="D8" s="174"/>
      <c r="E8" s="722"/>
      <c r="F8" s="722"/>
      <c r="G8" s="722"/>
      <c r="H8" s="722"/>
      <c r="I8" s="722"/>
      <c r="J8" s="150"/>
      <c r="K8" s="174"/>
      <c r="L8" s="175"/>
      <c r="M8" s="176"/>
    </row>
    <row r="9" spans="1:13" x14ac:dyDescent="0.3">
      <c r="A9" s="177" t="s">
        <v>54</v>
      </c>
      <c r="B9" s="720"/>
      <c r="C9" s="720"/>
      <c r="D9" s="178"/>
      <c r="E9" s="720"/>
      <c r="F9" s="720"/>
      <c r="G9" s="720"/>
      <c r="H9" s="720"/>
      <c r="I9" s="720"/>
      <c r="J9" s="113"/>
      <c r="K9" s="178"/>
      <c r="L9" s="179"/>
      <c r="M9" s="180"/>
    </row>
    <row r="10" spans="1:13" x14ac:dyDescent="0.3">
      <c r="A10" s="177" t="s">
        <v>55</v>
      </c>
      <c r="B10" s="720"/>
      <c r="C10" s="720"/>
      <c r="D10" s="178"/>
      <c r="E10" s="720"/>
      <c r="F10" s="720"/>
      <c r="G10" s="720"/>
      <c r="H10" s="720"/>
      <c r="I10" s="720"/>
      <c r="J10" s="113"/>
      <c r="K10" s="178"/>
      <c r="L10" s="179"/>
      <c r="M10" s="180"/>
    </row>
    <row r="11" spans="1:13" x14ac:dyDescent="0.3">
      <c r="A11" s="177" t="s">
        <v>56</v>
      </c>
      <c r="B11" s="720"/>
      <c r="C11" s="720"/>
      <c r="D11" s="178"/>
      <c r="E11" s="720"/>
      <c r="F11" s="720"/>
      <c r="G11" s="720"/>
      <c r="H11" s="720"/>
      <c r="I11" s="720"/>
      <c r="J11" s="113"/>
      <c r="K11" s="178"/>
      <c r="L11" s="179"/>
      <c r="M11" s="180"/>
    </row>
    <row r="12" spans="1:13" ht="15" thickBot="1" x14ac:dyDescent="0.35">
      <c r="A12" s="181" t="s">
        <v>57</v>
      </c>
      <c r="B12" s="721"/>
      <c r="C12" s="721"/>
      <c r="D12" s="182"/>
      <c r="E12" s="721"/>
      <c r="F12" s="721"/>
      <c r="G12" s="721"/>
      <c r="H12" s="721"/>
      <c r="I12" s="721"/>
      <c r="J12" s="116"/>
      <c r="K12" s="182"/>
      <c r="L12" s="183"/>
      <c r="M12" s="184"/>
    </row>
    <row r="13" spans="1:13" ht="15" thickBot="1" x14ac:dyDescent="0.35">
      <c r="A13" s="712" t="s">
        <v>228</v>
      </c>
      <c r="B13" s="713"/>
      <c r="C13" s="713"/>
      <c r="D13" s="713"/>
      <c r="E13" s="713"/>
      <c r="F13" s="713"/>
      <c r="G13" s="713"/>
      <c r="H13" s="713"/>
      <c r="I13" s="713"/>
      <c r="J13" s="713"/>
      <c r="K13" s="713"/>
      <c r="L13" s="714"/>
      <c r="M13" s="185">
        <f>SUM(M8:M12)</f>
        <v>0</v>
      </c>
    </row>
    <row r="14" spans="1:13" x14ac:dyDescent="0.3">
      <c r="A14" s="186"/>
      <c r="B14" s="33"/>
      <c r="C14" s="18"/>
      <c r="D14" s="18"/>
      <c r="M14" s="2"/>
    </row>
    <row r="15" spans="1:13" ht="15" thickBot="1" x14ac:dyDescent="0.35">
      <c r="A15" s="1"/>
      <c r="M15" s="2"/>
    </row>
    <row r="16" spans="1:13" ht="44.25" customHeight="1" thickBot="1" x14ac:dyDescent="0.35">
      <c r="A16" s="703" t="s">
        <v>229</v>
      </c>
      <c r="B16" s="704"/>
      <c r="C16" s="704"/>
      <c r="D16" s="704"/>
      <c r="E16" s="704"/>
      <c r="F16" s="704"/>
      <c r="G16" s="704"/>
      <c r="H16" s="704"/>
      <c r="I16" s="704"/>
      <c r="J16" s="704"/>
      <c r="K16" s="704"/>
      <c r="L16" s="705"/>
      <c r="M16" s="159" t="s">
        <v>38</v>
      </c>
    </row>
    <row r="17" spans="1:13" x14ac:dyDescent="0.3">
      <c r="A17" s="177" t="s">
        <v>53</v>
      </c>
      <c r="B17" s="706"/>
      <c r="C17" s="706"/>
      <c r="D17" s="706"/>
      <c r="E17" s="706"/>
      <c r="F17" s="706"/>
      <c r="G17" s="706"/>
      <c r="H17" s="706"/>
      <c r="I17" s="706"/>
      <c r="J17" s="706"/>
      <c r="K17" s="706"/>
      <c r="L17" s="707"/>
      <c r="M17" s="176"/>
    </row>
    <row r="18" spans="1:13" x14ac:dyDescent="0.3">
      <c r="A18" s="177" t="s">
        <v>54</v>
      </c>
      <c r="B18" s="715" t="s">
        <v>7</v>
      </c>
      <c r="C18" s="715"/>
      <c r="D18" s="715"/>
      <c r="E18" s="715"/>
      <c r="F18" s="715"/>
      <c r="G18" s="715"/>
      <c r="H18" s="715"/>
      <c r="I18" s="715"/>
      <c r="J18" s="715"/>
      <c r="K18" s="715" t="s">
        <v>7</v>
      </c>
      <c r="L18" s="716"/>
      <c r="M18" s="180"/>
    </row>
    <row r="19" spans="1:13" x14ac:dyDescent="0.3">
      <c r="A19" s="177" t="s">
        <v>55</v>
      </c>
      <c r="B19" s="715"/>
      <c r="C19" s="715"/>
      <c r="D19" s="715"/>
      <c r="E19" s="715"/>
      <c r="F19" s="715"/>
      <c r="G19" s="715"/>
      <c r="H19" s="715"/>
      <c r="I19" s="715"/>
      <c r="J19" s="715"/>
      <c r="K19" s="715"/>
      <c r="L19" s="716"/>
      <c r="M19" s="180"/>
    </row>
    <row r="20" spans="1:13" x14ac:dyDescent="0.3">
      <c r="A20" s="177" t="s">
        <v>56</v>
      </c>
      <c r="B20" s="715"/>
      <c r="C20" s="715"/>
      <c r="D20" s="715"/>
      <c r="E20" s="715"/>
      <c r="F20" s="715"/>
      <c r="G20" s="715"/>
      <c r="H20" s="715"/>
      <c r="I20" s="715"/>
      <c r="J20" s="715"/>
      <c r="K20" s="715"/>
      <c r="L20" s="716"/>
      <c r="M20" s="180"/>
    </row>
    <row r="21" spans="1:13" ht="15" thickBot="1" x14ac:dyDescent="0.35">
      <c r="A21" s="181" t="s">
        <v>57</v>
      </c>
      <c r="B21" s="715"/>
      <c r="C21" s="715"/>
      <c r="D21" s="715"/>
      <c r="E21" s="715"/>
      <c r="F21" s="715"/>
      <c r="G21" s="715"/>
      <c r="H21" s="715"/>
      <c r="I21" s="715"/>
      <c r="J21" s="715"/>
      <c r="K21" s="715"/>
      <c r="L21" s="716"/>
      <c r="M21" s="184"/>
    </row>
    <row r="22" spans="1:13" ht="15" thickBot="1" x14ac:dyDescent="0.35">
      <c r="A22" s="712" t="s">
        <v>230</v>
      </c>
      <c r="B22" s="713"/>
      <c r="C22" s="713"/>
      <c r="D22" s="713"/>
      <c r="E22" s="713"/>
      <c r="F22" s="713"/>
      <c r="G22" s="713"/>
      <c r="H22" s="713"/>
      <c r="I22" s="713"/>
      <c r="J22" s="713"/>
      <c r="K22" s="713"/>
      <c r="L22" s="714"/>
      <c r="M22" s="185">
        <f>SUM(M17:M21)</f>
        <v>0</v>
      </c>
    </row>
    <row r="23" spans="1:13" x14ac:dyDescent="0.3">
      <c r="A23" s="187"/>
      <c r="B23" s="188"/>
      <c r="C23" s="188"/>
      <c r="D23" s="188"/>
      <c r="E23" s="188"/>
      <c r="F23" s="188"/>
      <c r="G23" s="188"/>
      <c r="H23" s="188"/>
      <c r="I23" s="188"/>
      <c r="J23" s="188"/>
      <c r="K23" s="188"/>
      <c r="L23" s="188"/>
      <c r="M23" s="2"/>
    </row>
    <row r="24" spans="1:13" ht="15" thickBot="1" x14ac:dyDescent="0.35">
      <c r="A24" s="187"/>
      <c r="B24" s="188"/>
      <c r="C24" s="188"/>
      <c r="D24" s="188"/>
      <c r="E24" s="188"/>
      <c r="F24" s="188"/>
      <c r="G24" s="188"/>
      <c r="H24" s="188"/>
      <c r="I24" s="188"/>
      <c r="J24" s="188"/>
      <c r="K24" s="188"/>
      <c r="L24" s="188"/>
      <c r="M24" s="2"/>
    </row>
    <row r="25" spans="1:13" ht="43.5" customHeight="1" thickBot="1" x14ac:dyDescent="0.35">
      <c r="A25" s="703" t="s">
        <v>231</v>
      </c>
      <c r="B25" s="704"/>
      <c r="C25" s="704"/>
      <c r="D25" s="704"/>
      <c r="E25" s="704"/>
      <c r="F25" s="704"/>
      <c r="G25" s="704"/>
      <c r="H25" s="704"/>
      <c r="I25" s="704"/>
      <c r="J25" s="704"/>
      <c r="K25" s="704"/>
      <c r="L25" s="705"/>
      <c r="M25" s="159" t="s">
        <v>38</v>
      </c>
    </row>
    <row r="26" spans="1:13" x14ac:dyDescent="0.3">
      <c r="A26" s="177" t="s">
        <v>53</v>
      </c>
      <c r="B26" s="706"/>
      <c r="C26" s="706"/>
      <c r="D26" s="706"/>
      <c r="E26" s="706"/>
      <c r="F26" s="706"/>
      <c r="G26" s="706"/>
      <c r="H26" s="706"/>
      <c r="I26" s="706"/>
      <c r="J26" s="706"/>
      <c r="K26" s="706"/>
      <c r="L26" s="707"/>
      <c r="M26" s="176"/>
    </row>
    <row r="27" spans="1:13" x14ac:dyDescent="0.3">
      <c r="A27" s="177" t="s">
        <v>54</v>
      </c>
      <c r="B27" s="708"/>
      <c r="C27" s="708"/>
      <c r="D27" s="708"/>
      <c r="E27" s="708"/>
      <c r="F27" s="708"/>
      <c r="G27" s="708"/>
      <c r="H27" s="708"/>
      <c r="I27" s="708"/>
      <c r="J27" s="708"/>
      <c r="K27" s="708"/>
      <c r="L27" s="709"/>
      <c r="M27" s="189"/>
    </row>
    <row r="28" spans="1:13" x14ac:dyDescent="0.3">
      <c r="A28" s="177" t="s">
        <v>55</v>
      </c>
      <c r="B28" s="708" t="s">
        <v>7</v>
      </c>
      <c r="C28" s="708"/>
      <c r="D28" s="708"/>
      <c r="E28" s="708"/>
      <c r="F28" s="708"/>
      <c r="G28" s="708"/>
      <c r="H28" s="708"/>
      <c r="I28" s="708"/>
      <c r="J28" s="708"/>
      <c r="K28" s="708" t="s">
        <v>7</v>
      </c>
      <c r="L28" s="709"/>
      <c r="M28" s="189"/>
    </row>
    <row r="29" spans="1:13" x14ac:dyDescent="0.3">
      <c r="A29" s="177" t="s">
        <v>56</v>
      </c>
      <c r="B29" s="708"/>
      <c r="C29" s="708"/>
      <c r="D29" s="708"/>
      <c r="E29" s="708"/>
      <c r="F29" s="708"/>
      <c r="G29" s="708"/>
      <c r="H29" s="708"/>
      <c r="I29" s="708"/>
      <c r="J29" s="708"/>
      <c r="K29" s="708"/>
      <c r="L29" s="709"/>
      <c r="M29" s="189"/>
    </row>
    <row r="30" spans="1:13" ht="15" thickBot="1" x14ac:dyDescent="0.35">
      <c r="A30" s="181" t="s">
        <v>57</v>
      </c>
      <c r="B30" s="708"/>
      <c r="C30" s="708"/>
      <c r="D30" s="708"/>
      <c r="E30" s="708"/>
      <c r="F30" s="708"/>
      <c r="G30" s="708"/>
      <c r="H30" s="708"/>
      <c r="I30" s="708"/>
      <c r="J30" s="708"/>
      <c r="K30" s="708"/>
      <c r="L30" s="709"/>
      <c r="M30" s="189"/>
    </row>
    <row r="31" spans="1:13" ht="15" thickBot="1" x14ac:dyDescent="0.35">
      <c r="A31" s="712" t="s">
        <v>232</v>
      </c>
      <c r="B31" s="713"/>
      <c r="C31" s="713"/>
      <c r="D31" s="713"/>
      <c r="E31" s="713"/>
      <c r="F31" s="713"/>
      <c r="G31" s="713"/>
      <c r="H31" s="713"/>
      <c r="I31" s="713"/>
      <c r="J31" s="713"/>
      <c r="K31" s="713"/>
      <c r="L31" s="714"/>
      <c r="M31" s="185">
        <f>SUM(M26:M30)</f>
        <v>0</v>
      </c>
    </row>
    <row r="32" spans="1:13" x14ac:dyDescent="0.3">
      <c r="A32" s="190"/>
      <c r="B32" s="191"/>
      <c r="C32" s="191"/>
      <c r="D32" s="191"/>
      <c r="E32" s="191"/>
      <c r="F32" s="191"/>
      <c r="G32" s="191"/>
      <c r="H32" s="191"/>
      <c r="I32" s="191"/>
      <c r="J32" s="191"/>
      <c r="K32" s="191"/>
      <c r="L32" s="191"/>
      <c r="M32" s="2"/>
    </row>
    <row r="33" spans="1:20" ht="15" thickBot="1" x14ac:dyDescent="0.35">
      <c r="A33" s="190"/>
      <c r="B33" s="191"/>
      <c r="C33" s="191"/>
      <c r="D33" s="191"/>
      <c r="E33" s="191"/>
      <c r="F33" s="191"/>
      <c r="G33" s="191"/>
      <c r="H33" s="191"/>
      <c r="I33" s="191"/>
      <c r="J33" s="191"/>
      <c r="K33" s="191"/>
      <c r="L33" s="191"/>
      <c r="M33" s="2"/>
    </row>
    <row r="34" spans="1:20" ht="15" thickBot="1" x14ac:dyDescent="0.35">
      <c r="A34" s="187"/>
      <c r="B34" s="188"/>
      <c r="C34" s="188"/>
      <c r="D34" s="188"/>
      <c r="E34" s="188"/>
      <c r="F34" s="188"/>
      <c r="G34" s="188"/>
      <c r="H34" s="188"/>
      <c r="J34" s="188"/>
      <c r="K34" s="188"/>
      <c r="L34" s="188" t="s">
        <v>233</v>
      </c>
      <c r="M34" s="19">
        <f>SUM(M13,M22,M31)</f>
        <v>0</v>
      </c>
    </row>
    <row r="35" spans="1:20" x14ac:dyDescent="0.3">
      <c r="A35" s="187"/>
      <c r="B35" s="188"/>
      <c r="C35" s="188"/>
      <c r="D35" s="188"/>
      <c r="E35" s="188"/>
      <c r="F35" s="188"/>
      <c r="G35" s="188"/>
      <c r="H35" s="188"/>
      <c r="I35" s="188"/>
      <c r="J35" s="188"/>
      <c r="K35" s="188"/>
      <c r="L35" s="188"/>
      <c r="M35" s="2"/>
    </row>
    <row r="36" spans="1:20" ht="15" thickBot="1" x14ac:dyDescent="0.35">
      <c r="A36" s="187"/>
      <c r="B36" s="188"/>
      <c r="C36" s="188"/>
      <c r="D36" s="188"/>
      <c r="E36" s="188"/>
      <c r="F36" s="188"/>
      <c r="G36" s="188"/>
      <c r="H36" s="188"/>
      <c r="I36" s="188"/>
      <c r="J36" s="188"/>
      <c r="K36" s="188"/>
      <c r="L36" s="188"/>
      <c r="M36" s="2"/>
    </row>
    <row r="37" spans="1:20" ht="54.6" customHeight="1" thickBot="1" x14ac:dyDescent="0.35">
      <c r="A37" s="703" t="s">
        <v>340</v>
      </c>
      <c r="B37" s="704"/>
      <c r="C37" s="704"/>
      <c r="D37" s="704"/>
      <c r="E37" s="704"/>
      <c r="F37" s="704"/>
      <c r="G37" s="704"/>
      <c r="H37" s="704"/>
      <c r="I37" s="704"/>
      <c r="J37" s="704"/>
      <c r="K37" s="704"/>
      <c r="L37" s="705"/>
      <c r="M37" s="159" t="s">
        <v>38</v>
      </c>
      <c r="N37" s="695" t="str">
        <f>IF(M43=0,"",IF(M43='C1 Excess Balance Spending Plan'!H17,"J","L"))</f>
        <v/>
      </c>
      <c r="O37" s="696" t="str">
        <f>IF(M43=0,"",IF(M43='C1 Excess Balance Spending Plan'!H17,"Spending Plan = Excess Balance",IF('C1 Excess Balance Spending Plan'!H17=0,"Excess Balance Requires a Spending Plan.  Please complete worksheet C1 to detail how the Excess Balance will be spent.",IF(M43&lt;&gt;'C1 Excess Balance Spending Plan'!H17,"Excess Balance MUST = Spending Plan"))))</f>
        <v/>
      </c>
      <c r="P37" s="696"/>
      <c r="Q37" s="696"/>
      <c r="R37" s="696"/>
      <c r="S37" s="696"/>
      <c r="T37" s="696"/>
    </row>
    <row r="38" spans="1:20" x14ac:dyDescent="0.3">
      <c r="A38" s="177" t="s">
        <v>53</v>
      </c>
      <c r="B38" s="706"/>
      <c r="C38" s="706"/>
      <c r="D38" s="706"/>
      <c r="E38" s="706"/>
      <c r="F38" s="706"/>
      <c r="G38" s="706"/>
      <c r="H38" s="706"/>
      <c r="I38" s="706"/>
      <c r="J38" s="706"/>
      <c r="K38" s="706"/>
      <c r="L38" s="707"/>
      <c r="M38" s="176"/>
      <c r="N38" s="695"/>
      <c r="O38" s="696"/>
      <c r="P38" s="696"/>
      <c r="Q38" s="696"/>
      <c r="R38" s="696"/>
      <c r="S38" s="696"/>
      <c r="T38" s="696"/>
    </row>
    <row r="39" spans="1:20" x14ac:dyDescent="0.3">
      <c r="A39" s="177" t="s">
        <v>54</v>
      </c>
      <c r="B39" s="708"/>
      <c r="C39" s="708"/>
      <c r="D39" s="708"/>
      <c r="E39" s="708"/>
      <c r="F39" s="708"/>
      <c r="G39" s="708"/>
      <c r="H39" s="708"/>
      <c r="I39" s="708"/>
      <c r="J39" s="708"/>
      <c r="K39" s="708"/>
      <c r="L39" s="709"/>
      <c r="M39" s="189"/>
    </row>
    <row r="40" spans="1:20" x14ac:dyDescent="0.3">
      <c r="A40" s="177" t="s">
        <v>55</v>
      </c>
      <c r="B40" s="708" t="s">
        <v>7</v>
      </c>
      <c r="C40" s="708"/>
      <c r="D40" s="708"/>
      <c r="E40" s="708"/>
      <c r="F40" s="708"/>
      <c r="G40" s="708"/>
      <c r="H40" s="708"/>
      <c r="I40" s="708"/>
      <c r="J40" s="708"/>
      <c r="K40" s="708" t="s">
        <v>7</v>
      </c>
      <c r="L40" s="709"/>
      <c r="M40" s="189"/>
    </row>
    <row r="41" spans="1:20" x14ac:dyDescent="0.3">
      <c r="A41" s="177" t="s">
        <v>56</v>
      </c>
      <c r="B41" s="708"/>
      <c r="C41" s="708"/>
      <c r="D41" s="708"/>
      <c r="E41" s="708"/>
      <c r="F41" s="708"/>
      <c r="G41" s="708"/>
      <c r="H41" s="708"/>
      <c r="I41" s="708"/>
      <c r="J41" s="708"/>
      <c r="K41" s="708"/>
      <c r="L41" s="709"/>
      <c r="M41" s="189"/>
    </row>
    <row r="42" spans="1:20" ht="15" thickBot="1" x14ac:dyDescent="0.35">
      <c r="A42" s="181" t="s">
        <v>57</v>
      </c>
      <c r="B42" s="708"/>
      <c r="C42" s="708"/>
      <c r="D42" s="708"/>
      <c r="E42" s="708"/>
      <c r="F42" s="708"/>
      <c r="G42" s="708"/>
      <c r="H42" s="708"/>
      <c r="I42" s="708"/>
      <c r="J42" s="708"/>
      <c r="K42" s="708"/>
      <c r="L42" s="709"/>
      <c r="M42" s="189"/>
    </row>
    <row r="43" spans="1:20" ht="15" thickBot="1" x14ac:dyDescent="0.35">
      <c r="A43" s="712" t="s">
        <v>232</v>
      </c>
      <c r="B43" s="713"/>
      <c r="C43" s="713"/>
      <c r="D43" s="713"/>
      <c r="E43" s="713"/>
      <c r="F43" s="713"/>
      <c r="G43" s="713"/>
      <c r="H43" s="713"/>
      <c r="I43" s="713"/>
      <c r="J43" s="713"/>
      <c r="K43" s="713"/>
      <c r="L43" s="714"/>
      <c r="M43" s="185">
        <f>SUM(M38:M42)</f>
        <v>0</v>
      </c>
    </row>
    <row r="44" spans="1:20" x14ac:dyDescent="0.3">
      <c r="A44" s="186"/>
      <c r="B44" s="33"/>
      <c r="C44" s="18"/>
      <c r="D44" s="18"/>
      <c r="M44" s="2"/>
    </row>
    <row r="45" spans="1:20" x14ac:dyDescent="0.3">
      <c r="A45" s="717" t="s">
        <v>234</v>
      </c>
      <c r="B45" s="718"/>
      <c r="C45" s="718"/>
      <c r="D45" s="718"/>
      <c r="E45" s="718"/>
      <c r="F45" s="718"/>
      <c r="G45" s="718"/>
      <c r="H45" s="718"/>
      <c r="I45" s="718"/>
      <c r="J45" s="718"/>
      <c r="K45" s="718"/>
      <c r="L45" s="718"/>
      <c r="M45" s="719"/>
    </row>
    <row r="46" spans="1:20" ht="15" thickBot="1" x14ac:dyDescent="0.35">
      <c r="A46" s="1"/>
      <c r="L46" s="20"/>
      <c r="M46" s="21"/>
    </row>
    <row r="47" spans="1:20" ht="15" thickBot="1" x14ac:dyDescent="0.35">
      <c r="A47" s="697" t="s">
        <v>361</v>
      </c>
      <c r="B47" s="698"/>
      <c r="C47" s="698"/>
      <c r="D47" s="698"/>
      <c r="E47" s="698"/>
      <c r="F47" s="698"/>
      <c r="G47" s="698"/>
      <c r="H47" s="698"/>
      <c r="I47" s="698"/>
      <c r="J47" s="698"/>
      <c r="K47" s="698"/>
      <c r="L47" s="698"/>
      <c r="M47" s="699"/>
    </row>
    <row r="48" spans="1:20" x14ac:dyDescent="0.3">
      <c r="A48" s="700" t="s">
        <v>235</v>
      </c>
      <c r="B48" s="701"/>
      <c r="C48" s="701"/>
      <c r="D48" s="701"/>
      <c r="E48" s="701"/>
      <c r="F48" s="701"/>
      <c r="G48" s="701"/>
      <c r="H48" s="701"/>
      <c r="I48" s="701"/>
      <c r="J48" s="701"/>
      <c r="K48" s="701"/>
      <c r="L48" s="701"/>
      <c r="M48" s="702"/>
    </row>
    <row r="49" spans="1:13" ht="15" thickBot="1" x14ac:dyDescent="0.35">
      <c r="A49" s="22"/>
      <c r="B49" s="23"/>
      <c r="C49" s="23"/>
      <c r="D49" s="23"/>
      <c r="E49" s="23"/>
      <c r="F49" s="23"/>
      <c r="G49" s="23"/>
      <c r="H49" s="23"/>
      <c r="I49" s="23"/>
      <c r="J49" s="23"/>
      <c r="K49" s="23"/>
      <c r="L49" s="4"/>
      <c r="M49" s="24"/>
    </row>
    <row r="50" spans="1:13" x14ac:dyDescent="0.3">
      <c r="A50" s="710" t="s">
        <v>346</v>
      </c>
      <c r="B50" s="711"/>
      <c r="C50" s="711"/>
      <c r="D50" s="711"/>
      <c r="E50" s="711"/>
      <c r="F50" s="711"/>
      <c r="G50" s="711"/>
      <c r="H50" s="711"/>
      <c r="I50" s="711"/>
      <c r="J50" s="711"/>
      <c r="K50" s="711"/>
      <c r="L50" s="711"/>
      <c r="M50" s="219"/>
    </row>
    <row r="51" spans="1:13" s="218" customFormat="1" ht="12.6" thickBot="1" x14ac:dyDescent="0.3">
      <c r="A51" s="208" t="s">
        <v>279</v>
      </c>
      <c r="B51" s="209"/>
      <c r="C51" s="209"/>
      <c r="D51" s="209"/>
      <c r="E51" s="209"/>
      <c r="F51" s="209"/>
      <c r="G51" s="209"/>
      <c r="H51" s="209"/>
      <c r="I51" s="209"/>
      <c r="J51" s="209"/>
      <c r="K51" s="220"/>
      <c r="L51" s="207"/>
      <c r="M51" s="210" t="s">
        <v>473</v>
      </c>
    </row>
  </sheetData>
  <sheetProtection algorithmName="SHA-512" hashValue="aCFbyeyfZ1x5pL6PnxJYZdw2ireA7RIXSEnMwAepTkA+DOmOfXL/M8GAB7DOIs7/Rc93EMon3Fbyx2Wf/W3fcQ==" saltValue="js881wwIEaqilKX6ExP6YA==" spinCount="100000" sheet="1" objects="1" scenarios="1"/>
  <mergeCells count="51">
    <mergeCell ref="C1:J1"/>
    <mergeCell ref="A2:M2"/>
    <mergeCell ref="A6:L6"/>
    <mergeCell ref="M6:M7"/>
    <mergeCell ref="B7:C7"/>
    <mergeCell ref="E7:G7"/>
    <mergeCell ref="H7:I7"/>
    <mergeCell ref="A3:M4"/>
    <mergeCell ref="B8:C8"/>
    <mergeCell ref="E8:G8"/>
    <mergeCell ref="H8:I8"/>
    <mergeCell ref="B9:C9"/>
    <mergeCell ref="E9:G9"/>
    <mergeCell ref="H9:I9"/>
    <mergeCell ref="B17:L17"/>
    <mergeCell ref="B10:C10"/>
    <mergeCell ref="E10:G10"/>
    <mergeCell ref="H10:I10"/>
    <mergeCell ref="B11:C11"/>
    <mergeCell ref="E11:G11"/>
    <mergeCell ref="H11:I11"/>
    <mergeCell ref="B12:C12"/>
    <mergeCell ref="E12:G12"/>
    <mergeCell ref="H12:I12"/>
    <mergeCell ref="A13:L13"/>
    <mergeCell ref="A16:L16"/>
    <mergeCell ref="A50:L50"/>
    <mergeCell ref="A31:L31"/>
    <mergeCell ref="B18:L18"/>
    <mergeCell ref="B19:L19"/>
    <mergeCell ref="B20:L20"/>
    <mergeCell ref="B21:L21"/>
    <mergeCell ref="A22:L22"/>
    <mergeCell ref="A25:L25"/>
    <mergeCell ref="B26:L26"/>
    <mergeCell ref="B27:L27"/>
    <mergeCell ref="B28:L28"/>
    <mergeCell ref="B29:L29"/>
    <mergeCell ref="B30:L30"/>
    <mergeCell ref="B42:L42"/>
    <mergeCell ref="A43:L43"/>
    <mergeCell ref="A45:M45"/>
    <mergeCell ref="N37:N38"/>
    <mergeCell ref="O37:T38"/>
    <mergeCell ref="A47:M47"/>
    <mergeCell ref="A48:M48"/>
    <mergeCell ref="A37:L37"/>
    <mergeCell ref="B38:L38"/>
    <mergeCell ref="B39:L39"/>
    <mergeCell ref="B40:L40"/>
    <mergeCell ref="B41:L41"/>
  </mergeCells>
  <conditionalFormatting sqref="N37:N38">
    <cfRule type="expression" dxfId="10" priority="2">
      <formula>$M$43&lt;&gt;0</formula>
    </cfRule>
  </conditionalFormatting>
  <dataValidations count="1">
    <dataValidation allowBlank="1" showInputMessage="1" showErrorMessage="1" prompt="Please do not include lines of credit as other income" sqref="B17:L17" xr:uid="{ECCC5F8B-8816-4FA5-9816-D986542A52B2}"/>
  </dataValidations>
  <pageMargins left="0.7" right="0.7" top="0.75" bottom="0.75" header="0.3" footer="0.3"/>
  <pageSetup scale="60" fitToHeight="0" orientation="portrait" r:id="rId1"/>
  <ignoredErrors>
    <ignoredError sqref="A17:A21 A26:A30 A38:A42 A8:A12" numberStoredAsText="1"/>
  </ignoredErrors>
  <extLst>
    <ext xmlns:x14="http://schemas.microsoft.com/office/spreadsheetml/2009/9/main" uri="{78C0D931-6437-407d-A8EE-F0AAD7539E65}">
      <x14:conditionalFormattings>
        <x14:conditionalFormatting xmlns:xm="http://schemas.microsoft.com/office/excel/2006/main">
          <x14:cfRule type="expression" priority="1" id="{82B6A5D7-13DC-4706-80E7-3A590F674024}">
            <xm:f>AND($M$43&lt;&gt;0,$M$43='C1 Excess Balance Spending Plan'!H17)</xm:f>
            <x14:dxf>
              <font>
                <b/>
                <i val="0"/>
                <color auto="1"/>
              </font>
              <fill>
                <patternFill>
                  <bgColor rgb="FFFFFF99"/>
                </patternFill>
              </fill>
              <border>
                <left style="thin">
                  <color auto="1"/>
                </left>
                <right style="thin">
                  <color auto="1"/>
                </right>
                <top style="thin">
                  <color auto="1"/>
                </top>
                <bottom style="thin">
                  <color auto="1"/>
                </bottom>
              </border>
            </x14:dxf>
          </x14:cfRule>
          <x14:cfRule type="expression" priority="3" id="{45AC0A51-6B3F-4448-9D83-D3212D5F0C0C}">
            <xm:f>AND($M$43&lt;&gt;0,$M$43&lt;&gt;'C1 Excess Balance Spending Plan'!H17)</xm:f>
            <x14:dxf>
              <font>
                <color rgb="FF9C0006"/>
              </font>
              <fill>
                <patternFill>
                  <bgColor rgb="FFFFC7CE"/>
                </patternFill>
              </fill>
              <border>
                <left style="thin">
                  <color auto="1"/>
                </left>
                <right style="thin">
                  <color auto="1"/>
                </right>
                <top style="thin">
                  <color auto="1"/>
                </top>
                <bottom style="thin">
                  <color auto="1"/>
                </bottom>
              </border>
            </x14:dxf>
          </x14:cfRule>
          <xm:sqref>O37:T38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B7DF-58D5-4905-A915-166FD386E3F6}">
  <sheetPr codeName="Sheet4">
    <tabColor rgb="FF99CCFF"/>
    <pageSetUpPr fitToPage="1"/>
  </sheetPr>
  <dimension ref="A1:AA40"/>
  <sheetViews>
    <sheetView zoomScaleNormal="100" workbookViewId="0">
      <selection activeCell="A8" sqref="A8:B8"/>
    </sheetView>
  </sheetViews>
  <sheetFormatPr defaultRowHeight="14.4" x14ac:dyDescent="0.3"/>
  <cols>
    <col min="1" max="3" width="11.33203125" customWidth="1"/>
    <col min="4" max="4" width="19.44140625" customWidth="1"/>
    <col min="5" max="5" width="15.33203125" customWidth="1"/>
    <col min="6" max="6" width="17.88671875" customWidth="1"/>
    <col min="7" max="7" width="10.88671875" bestFit="1" customWidth="1"/>
    <col min="8" max="8" width="28.88671875" customWidth="1"/>
    <col min="27" max="27" width="8.88671875" style="301"/>
  </cols>
  <sheetData>
    <row r="1" spans="1:27" ht="15" thickBot="1" x14ac:dyDescent="0.35">
      <c r="A1" s="28" t="s">
        <v>36</v>
      </c>
      <c r="B1" s="671">
        <f>+'Budget Summary'!D9</f>
        <v>0</v>
      </c>
      <c r="C1" s="671"/>
      <c r="D1" s="671"/>
      <c r="E1" s="671"/>
      <c r="F1" s="3"/>
      <c r="G1" s="315" t="s">
        <v>13</v>
      </c>
      <c r="H1" s="316">
        <f>+'Budget Summary'!H9</f>
        <v>0</v>
      </c>
      <c r="AA1" s="301" t="s">
        <v>332</v>
      </c>
    </row>
    <row r="2" spans="1:27" ht="16.2" thickBot="1" x14ac:dyDescent="0.35">
      <c r="A2" s="750" t="s">
        <v>344</v>
      </c>
      <c r="B2" s="751"/>
      <c r="C2" s="751"/>
      <c r="D2" s="751"/>
      <c r="E2" s="751"/>
      <c r="F2" s="751"/>
      <c r="G2" s="751"/>
      <c r="H2" s="752"/>
      <c r="AA2" s="301" t="s">
        <v>331</v>
      </c>
    </row>
    <row r="3" spans="1:27" x14ac:dyDescent="0.3">
      <c r="A3" s="753" t="s">
        <v>299</v>
      </c>
      <c r="B3" s="754"/>
      <c r="C3" s="754"/>
      <c r="D3" s="754"/>
      <c r="E3" s="754"/>
      <c r="F3" s="754"/>
      <c r="G3" s="754"/>
      <c r="H3" s="755"/>
      <c r="AA3" s="301" t="s">
        <v>333</v>
      </c>
    </row>
    <row r="4" spans="1:27" x14ac:dyDescent="0.3">
      <c r="A4" s="143"/>
      <c r="B4" s="144"/>
      <c r="C4" s="144"/>
      <c r="D4" s="144"/>
      <c r="E4" s="144"/>
      <c r="F4" s="144"/>
      <c r="G4" s="144"/>
      <c r="H4" s="145"/>
    </row>
    <row r="5" spans="1:27" ht="16.2" customHeight="1" thickBot="1" x14ac:dyDescent="0.35">
      <c r="A5" s="756" t="s">
        <v>328</v>
      </c>
      <c r="B5" s="757"/>
      <c r="C5" s="757"/>
      <c r="D5" s="757"/>
      <c r="E5" s="757"/>
      <c r="F5" s="757"/>
      <c r="G5" s="757"/>
      <c r="H5" s="758"/>
    </row>
    <row r="6" spans="1:27" ht="15" thickBot="1" x14ac:dyDescent="0.35">
      <c r="A6" s="692">
        <v>1</v>
      </c>
      <c r="B6" s="693"/>
      <c r="C6" s="107">
        <v>2</v>
      </c>
      <c r="D6" s="107">
        <v>3</v>
      </c>
      <c r="E6" s="107">
        <v>4</v>
      </c>
      <c r="F6" s="107"/>
      <c r="G6" s="248">
        <v>5</v>
      </c>
      <c r="H6" s="107">
        <v>6</v>
      </c>
    </row>
    <row r="7" spans="1:27" ht="43.8" thickBot="1" x14ac:dyDescent="0.35">
      <c r="A7" s="735" t="s">
        <v>60</v>
      </c>
      <c r="B7" s="736"/>
      <c r="C7" s="294" t="s">
        <v>335</v>
      </c>
      <c r="D7" s="124" t="s">
        <v>349</v>
      </c>
      <c r="E7" s="124" t="s">
        <v>61</v>
      </c>
      <c r="F7" s="124" t="s">
        <v>280</v>
      </c>
      <c r="G7" s="139" t="s">
        <v>336</v>
      </c>
      <c r="H7" s="146" t="s">
        <v>281</v>
      </c>
    </row>
    <row r="8" spans="1:27" x14ac:dyDescent="0.3">
      <c r="A8" s="737"/>
      <c r="B8" s="738"/>
      <c r="C8" s="297"/>
      <c r="D8" s="140"/>
      <c r="E8" s="141"/>
      <c r="F8" s="80" t="str">
        <f>IF(D8&lt;1,"",D8*E8)</f>
        <v/>
      </c>
      <c r="G8" s="291"/>
      <c r="H8" s="151"/>
    </row>
    <row r="9" spans="1:27" x14ac:dyDescent="0.3">
      <c r="A9" s="745"/>
      <c r="B9" s="746"/>
      <c r="C9" s="298"/>
      <c r="D9" s="133"/>
      <c r="E9" s="114"/>
      <c r="F9" s="80" t="str">
        <f t="shared" ref="F9:F16" si="0">IF(D9&lt;1,"",D9*E9)</f>
        <v/>
      </c>
      <c r="G9" s="292"/>
      <c r="H9" s="115"/>
    </row>
    <row r="10" spans="1:27" x14ac:dyDescent="0.3">
      <c r="A10" s="745"/>
      <c r="B10" s="746"/>
      <c r="C10" s="298"/>
      <c r="D10" s="133"/>
      <c r="E10" s="114"/>
      <c r="F10" s="80" t="str">
        <f t="shared" si="0"/>
        <v/>
      </c>
      <c r="G10" s="292"/>
      <c r="H10" s="115"/>
    </row>
    <row r="11" spans="1:27" x14ac:dyDescent="0.3">
      <c r="A11" s="745"/>
      <c r="B11" s="746"/>
      <c r="C11" s="298"/>
      <c r="D11" s="133"/>
      <c r="E11" s="114"/>
      <c r="F11" s="80" t="str">
        <f t="shared" si="0"/>
        <v/>
      </c>
      <c r="G11" s="292"/>
      <c r="H11" s="115"/>
    </row>
    <row r="12" spans="1:27" x14ac:dyDescent="0.3">
      <c r="A12" s="745"/>
      <c r="B12" s="746"/>
      <c r="C12" s="298"/>
      <c r="D12" s="133"/>
      <c r="E12" s="114"/>
      <c r="F12" s="80" t="str">
        <f t="shared" si="0"/>
        <v/>
      </c>
      <c r="G12" s="292"/>
      <c r="H12" s="115"/>
    </row>
    <row r="13" spans="1:27" x14ac:dyDescent="0.3">
      <c r="A13" s="745"/>
      <c r="B13" s="746"/>
      <c r="C13" s="298"/>
      <c r="D13" s="133"/>
      <c r="E13" s="114"/>
      <c r="F13" s="80" t="str">
        <f t="shared" si="0"/>
        <v/>
      </c>
      <c r="G13" s="292"/>
      <c r="H13" s="115"/>
    </row>
    <row r="14" spans="1:27" x14ac:dyDescent="0.3">
      <c r="A14" s="745"/>
      <c r="B14" s="746"/>
      <c r="C14" s="298"/>
      <c r="D14" s="133"/>
      <c r="E14" s="114"/>
      <c r="F14" s="80" t="str">
        <f t="shared" si="0"/>
        <v/>
      </c>
      <c r="G14" s="292"/>
      <c r="H14" s="115"/>
    </row>
    <row r="15" spans="1:27" x14ac:dyDescent="0.3">
      <c r="A15" s="745"/>
      <c r="B15" s="746"/>
      <c r="C15" s="298"/>
      <c r="D15" s="133"/>
      <c r="E15" s="114"/>
      <c r="F15" s="80" t="str">
        <f t="shared" si="0"/>
        <v/>
      </c>
      <c r="G15" s="292"/>
      <c r="H15" s="115"/>
    </row>
    <row r="16" spans="1:27" ht="15" thickBot="1" x14ac:dyDescent="0.35">
      <c r="A16" s="747"/>
      <c r="B16" s="748"/>
      <c r="C16" s="299"/>
      <c r="D16" s="85"/>
      <c r="E16" s="117"/>
      <c r="F16" s="80" t="str">
        <f t="shared" si="0"/>
        <v/>
      </c>
      <c r="G16" s="293"/>
      <c r="H16" s="118"/>
    </row>
    <row r="17" spans="1:8" ht="15" thickBot="1" x14ac:dyDescent="0.35">
      <c r="A17" s="119"/>
      <c r="B17" s="122"/>
      <c r="C17" s="122"/>
      <c r="D17" s="31"/>
      <c r="E17" s="120" t="s">
        <v>22</v>
      </c>
      <c r="F17" s="134">
        <f>SUM(F8:F16)</f>
        <v>0</v>
      </c>
      <c r="G17" s="288"/>
      <c r="H17" s="134">
        <f>SUM(H8:H16)</f>
        <v>0</v>
      </c>
    </row>
    <row r="18" spans="1:8" x14ac:dyDescent="0.3">
      <c r="A18" s="1"/>
      <c r="H18" s="2"/>
    </row>
    <row r="19" spans="1:8" ht="15" thickBot="1" x14ac:dyDescent="0.35">
      <c r="A19" s="135" t="s">
        <v>59</v>
      </c>
      <c r="B19" s="136"/>
      <c r="C19" s="136"/>
      <c r="D19" s="136"/>
      <c r="E19" s="136"/>
      <c r="F19" s="136"/>
      <c r="G19" s="136"/>
      <c r="H19" s="137"/>
    </row>
    <row r="20" spans="1:8" x14ac:dyDescent="0.3">
      <c r="A20" s="739" t="s">
        <v>63</v>
      </c>
      <c r="B20" s="740"/>
      <c r="C20" s="740"/>
      <c r="D20" s="740"/>
      <c r="E20" s="740"/>
      <c r="F20" s="740"/>
      <c r="G20" s="740"/>
      <c r="H20" s="741"/>
    </row>
    <row r="21" spans="1:8" x14ac:dyDescent="0.3">
      <c r="A21" s="700"/>
      <c r="B21" s="701"/>
      <c r="C21" s="701"/>
      <c r="D21" s="701"/>
      <c r="E21" s="701"/>
      <c r="F21" s="701"/>
      <c r="G21" s="701"/>
      <c r="H21" s="702"/>
    </row>
    <row r="22" spans="1:8" x14ac:dyDescent="0.3">
      <c r="A22" s="700"/>
      <c r="B22" s="701"/>
      <c r="C22" s="701"/>
      <c r="D22" s="701"/>
      <c r="E22" s="701"/>
      <c r="F22" s="701"/>
      <c r="G22" s="701"/>
      <c r="H22" s="702"/>
    </row>
    <row r="23" spans="1:8" x14ac:dyDescent="0.3">
      <c r="A23" s="700"/>
      <c r="B23" s="701"/>
      <c r="C23" s="701"/>
      <c r="D23" s="701"/>
      <c r="E23" s="701"/>
      <c r="F23" s="701"/>
      <c r="G23" s="701"/>
      <c r="H23" s="702"/>
    </row>
    <row r="24" spans="1:8" ht="15" thickBot="1" x14ac:dyDescent="0.35">
      <c r="A24" s="700"/>
      <c r="B24" s="701"/>
      <c r="C24" s="701"/>
      <c r="D24" s="701"/>
      <c r="E24" s="701"/>
      <c r="F24" s="701"/>
      <c r="G24" s="701"/>
      <c r="H24" s="702"/>
    </row>
    <row r="25" spans="1:8" ht="15" thickBot="1" x14ac:dyDescent="0.35">
      <c r="A25" s="10"/>
      <c r="B25" s="8"/>
      <c r="C25" s="8"/>
      <c r="D25" s="8"/>
      <c r="E25" s="8"/>
      <c r="F25" s="8"/>
      <c r="G25" s="8"/>
      <c r="H25" s="9"/>
    </row>
    <row r="26" spans="1:8" ht="15" thickBot="1" x14ac:dyDescent="0.35">
      <c r="A26" s="692" t="s">
        <v>362</v>
      </c>
      <c r="B26" s="671"/>
      <c r="C26" s="671"/>
      <c r="D26" s="671"/>
      <c r="E26" s="671"/>
      <c r="F26" s="671"/>
      <c r="G26" s="671"/>
      <c r="H26" s="693"/>
    </row>
    <row r="27" spans="1:8" x14ac:dyDescent="0.3">
      <c r="A27" s="250" t="s">
        <v>50</v>
      </c>
      <c r="B27" s="31"/>
      <c r="C27" s="31"/>
      <c r="D27" s="31"/>
      <c r="E27" s="31"/>
      <c r="F27" s="31"/>
      <c r="G27" s="31"/>
      <c r="H27" s="35"/>
    </row>
    <row r="28" spans="1:8" x14ac:dyDescent="0.3">
      <c r="A28" s="250">
        <v>1</v>
      </c>
      <c r="B28" s="121" t="s">
        <v>282</v>
      </c>
      <c r="C28" s="136"/>
      <c r="D28" s="136"/>
      <c r="E28" s="136"/>
      <c r="F28" s="31"/>
      <c r="G28" s="31"/>
      <c r="H28" s="35"/>
    </row>
    <row r="29" spans="1:8" x14ac:dyDescent="0.3">
      <c r="A29" s="250">
        <v>2</v>
      </c>
      <c r="B29" s="96" t="s">
        <v>334</v>
      </c>
      <c r="C29" s="31"/>
      <c r="D29" s="31"/>
      <c r="E29" s="31"/>
      <c r="F29" s="31"/>
      <c r="G29" s="31"/>
      <c r="H29" s="35"/>
    </row>
    <row r="30" spans="1:8" x14ac:dyDescent="0.3">
      <c r="A30" s="250">
        <v>3</v>
      </c>
      <c r="B30" s="96" t="s">
        <v>283</v>
      </c>
      <c r="C30" s="31"/>
      <c r="D30" s="31"/>
      <c r="E30" s="31"/>
      <c r="F30" s="31"/>
      <c r="G30" s="31"/>
      <c r="H30" s="35"/>
    </row>
    <row r="31" spans="1:8" ht="28.2" customHeight="1" x14ac:dyDescent="0.3">
      <c r="A31" s="94">
        <v>4</v>
      </c>
      <c r="B31" s="749" t="s">
        <v>363</v>
      </c>
      <c r="C31" s="749"/>
      <c r="D31" s="749"/>
      <c r="E31" s="749"/>
      <c r="F31" s="749"/>
      <c r="G31" s="295"/>
      <c r="H31" s="35"/>
    </row>
    <row r="32" spans="1:8" x14ac:dyDescent="0.3">
      <c r="A32" s="250">
        <v>5</v>
      </c>
      <c r="B32" s="96" t="s">
        <v>319</v>
      </c>
      <c r="C32" s="31"/>
      <c r="D32" s="31"/>
      <c r="E32" s="31"/>
      <c r="F32" s="31"/>
      <c r="G32" s="31"/>
      <c r="H32" s="35"/>
    </row>
    <row r="33" spans="1:8" x14ac:dyDescent="0.3">
      <c r="A33" s="250">
        <v>6</v>
      </c>
      <c r="B33" s="96" t="s">
        <v>284</v>
      </c>
      <c r="C33" s="31"/>
      <c r="D33" s="31"/>
      <c r="E33" s="31"/>
      <c r="F33" s="31"/>
      <c r="G33" s="31"/>
      <c r="H33" s="35"/>
    </row>
    <row r="34" spans="1:8" x14ac:dyDescent="0.3">
      <c r="A34" s="34"/>
      <c r="B34" s="96"/>
      <c r="C34" s="31"/>
      <c r="D34" s="31"/>
      <c r="E34" s="31"/>
      <c r="F34" s="31"/>
      <c r="G34" s="31"/>
      <c r="H34" s="35"/>
    </row>
    <row r="35" spans="1:8" x14ac:dyDescent="0.3">
      <c r="A35" s="32" t="s">
        <v>352</v>
      </c>
      <c r="B35" s="33"/>
      <c r="C35" s="33"/>
      <c r="D35" s="33"/>
      <c r="E35" s="33"/>
      <c r="H35" s="112"/>
    </row>
    <row r="36" spans="1:8" x14ac:dyDescent="0.3">
      <c r="A36" s="138"/>
      <c r="B36" s="36"/>
      <c r="C36" s="36"/>
      <c r="D36" s="36"/>
      <c r="E36" s="36"/>
      <c r="F36" s="36"/>
      <c r="G36" s="36"/>
      <c r="H36" s="37"/>
    </row>
    <row r="37" spans="1:8" ht="15" thickBot="1" x14ac:dyDescent="0.35">
      <c r="A37" s="152"/>
      <c r="B37" s="153"/>
      <c r="C37" s="153"/>
      <c r="D37" s="153"/>
      <c r="E37" s="153"/>
      <c r="F37" s="153"/>
      <c r="G37" s="153"/>
      <c r="H37" s="217"/>
    </row>
    <row r="38" spans="1:8" ht="15" thickBot="1" x14ac:dyDescent="0.35">
      <c r="A38" s="742"/>
      <c r="B38" s="743"/>
      <c r="C38" s="743"/>
      <c r="D38" s="743"/>
      <c r="E38" s="743"/>
      <c r="F38" s="743"/>
      <c r="G38" s="743"/>
      <c r="H38" s="744"/>
    </row>
    <row r="39" spans="1:8" ht="15" thickBot="1" x14ac:dyDescent="0.35">
      <c r="A39" s="667" t="s">
        <v>344</v>
      </c>
      <c r="B39" s="668"/>
      <c r="C39" s="668"/>
      <c r="D39" s="668"/>
      <c r="E39" s="668"/>
      <c r="F39" s="211"/>
      <c r="G39" s="249"/>
      <c r="H39" s="210"/>
    </row>
    <row r="40" spans="1:8" ht="15" thickBot="1" x14ac:dyDescent="0.35">
      <c r="A40" s="208" t="s">
        <v>279</v>
      </c>
      <c r="B40" s="209"/>
      <c r="C40" s="209"/>
      <c r="D40" s="207"/>
      <c r="E40" s="207"/>
      <c r="F40" s="207"/>
      <c r="G40" s="207"/>
      <c r="H40" s="210" t="s">
        <v>473</v>
      </c>
    </row>
  </sheetData>
  <sheetProtection algorithmName="SHA-512" hashValue="pqRTHxb0Bw5PqzlTstLLGTIg123UPeQbtKu6Yl1Rze5SepKfXLgGHHqHYEBEUI90SBVo8cIy7IqPoqcAPswzqA==" saltValue="WaKwLWY5PT1yhoVlj2erlw==" spinCount="100000" sheet="1" objects="1" scenarios="1"/>
  <mergeCells count="20">
    <mergeCell ref="B1:E1"/>
    <mergeCell ref="A2:H2"/>
    <mergeCell ref="A3:H3"/>
    <mergeCell ref="A5:H5"/>
    <mergeCell ref="A6:B6"/>
    <mergeCell ref="A7:B7"/>
    <mergeCell ref="A8:B8"/>
    <mergeCell ref="A39:E39"/>
    <mergeCell ref="A20:H24"/>
    <mergeCell ref="A38:H38"/>
    <mergeCell ref="A9:B9"/>
    <mergeCell ref="A10:B10"/>
    <mergeCell ref="A11:B11"/>
    <mergeCell ref="A12:B12"/>
    <mergeCell ref="A13:B13"/>
    <mergeCell ref="A14:B14"/>
    <mergeCell ref="A15:B15"/>
    <mergeCell ref="A16:B16"/>
    <mergeCell ref="B31:F31"/>
    <mergeCell ref="A26:H26"/>
  </mergeCells>
  <dataValidations count="1">
    <dataValidation type="list" allowBlank="1" showInputMessage="1" showErrorMessage="1" errorTitle="Budget" error="Must be a valid Budget Line Item from the drop down list." sqref="C8:C16" xr:uid="{21C3FA76-6C9A-46A6-A6D5-E9DF52634173}">
      <formula1>$AA$1:$AA$5</formula1>
    </dataValidation>
  </dataValidations>
  <printOptions horizontalCentered="1"/>
  <pageMargins left="0.25" right="0.25" top="0.75" bottom="0.75" header="0.3" footer="0.3"/>
  <pageSetup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0</xdr:col>
                    <xdr:colOff>0</xdr:colOff>
                    <xdr:row>34</xdr:row>
                    <xdr:rowOff>160020</xdr:rowOff>
                  </from>
                  <to>
                    <xdr:col>4</xdr:col>
                    <xdr:colOff>251460</xdr:colOff>
                    <xdr:row>36</xdr:row>
                    <xdr:rowOff>22860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0</xdr:col>
                    <xdr:colOff>0</xdr:colOff>
                    <xdr:row>35</xdr:row>
                    <xdr:rowOff>160020</xdr:rowOff>
                  </from>
                  <to>
                    <xdr:col>3</xdr:col>
                    <xdr:colOff>22860</xdr:colOff>
                    <xdr:row>37</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DD850E8A-CFFE-4A5C-85F0-C61D618ECA9C}">
            <xm:f>'C - Other Inc ( Required)'!$M$43=0</xm:f>
            <x14:dxf>
              <font>
                <color theme="0"/>
              </font>
              <fill>
                <patternFill patternType="none">
                  <bgColor auto="1"/>
                </patternFill>
              </fill>
              <border>
                <left/>
                <right/>
                <top/>
                <bottom/>
                <vertical/>
                <horizontal/>
              </border>
            </x14:dxf>
          </x14:cfRule>
          <xm:sqref>A1:XFD25 A27:XFD1048576 A26 I26:XFD26</xm:sqref>
        </x14:conditionalFormatting>
        <x14:conditionalFormatting xmlns:xm="http://schemas.microsoft.com/office/excel/2006/main">
          <x14:cfRule type="expression" priority="4" id="{8E26E0A7-280B-4367-95EF-E564881BAA8A}">
            <xm:f>'C - Other Inc ( Required)'!$M$43=0</xm:f>
            <x14:dxf>
              <font>
                <color theme="1"/>
              </font>
            </x14:dxf>
          </x14:cfRule>
          <xm:sqref>A5:H5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5943F-7169-46A4-85B9-2589BBF2055C}">
  <sheetPr codeName="Sheet32">
    <tabColor rgb="FF99CCFF"/>
    <pageSetUpPr fitToPage="1"/>
  </sheetPr>
  <dimension ref="A1:E24"/>
  <sheetViews>
    <sheetView zoomScaleNormal="100" workbookViewId="0">
      <selection activeCell="C15" sqref="C15"/>
    </sheetView>
  </sheetViews>
  <sheetFormatPr defaultColWidth="8.88671875" defaultRowHeight="14.4" x14ac:dyDescent="0.3"/>
  <cols>
    <col min="1" max="1" width="27.44140625" style="258" customWidth="1"/>
    <col min="2" max="3" width="14.33203125" style="258" customWidth="1"/>
    <col min="4" max="4" width="13.33203125" style="258" customWidth="1"/>
    <col min="5" max="5" width="24.109375" style="258" customWidth="1"/>
    <col min="6" max="16384" width="8.88671875" style="258"/>
  </cols>
  <sheetData>
    <row r="1" spans="1:5" ht="15" thickBot="1" x14ac:dyDescent="0.35">
      <c r="A1" s="255" t="s">
        <v>36</v>
      </c>
      <c r="B1" s="768">
        <f>'Budget Summary'!$D9</f>
        <v>0</v>
      </c>
      <c r="C1" s="769"/>
      <c r="D1" s="256" t="s">
        <v>13</v>
      </c>
      <c r="E1" s="257">
        <f>'Budget Summary'!$H9</f>
        <v>0</v>
      </c>
    </row>
    <row r="2" spans="1:5" ht="22.5" customHeight="1" thickBot="1" x14ac:dyDescent="0.35">
      <c r="A2" s="765" t="s">
        <v>343</v>
      </c>
      <c r="B2" s="766"/>
      <c r="C2" s="766"/>
      <c r="D2" s="766"/>
      <c r="E2" s="767"/>
    </row>
    <row r="3" spans="1:5" x14ac:dyDescent="0.3">
      <c r="A3" s="259"/>
      <c r="B3" s="260"/>
      <c r="C3" s="260"/>
      <c r="D3" s="260"/>
      <c r="E3" s="261"/>
    </row>
    <row r="4" spans="1:5" x14ac:dyDescent="0.3">
      <c r="A4" s="262"/>
      <c r="B4" s="263"/>
      <c r="C4" s="263"/>
      <c r="D4" s="263"/>
      <c r="E4" s="264"/>
    </row>
    <row r="5" spans="1:5" ht="15" thickBot="1" x14ac:dyDescent="0.35">
      <c r="A5" s="265" t="str">
        <f>'Budget Summary'!A6</f>
        <v>Program Year:  October 1, 2022 - September 30, 2023</v>
      </c>
      <c r="B5" s="266"/>
      <c r="C5" s="266"/>
      <c r="D5" s="267"/>
      <c r="E5" s="264"/>
    </row>
    <row r="6" spans="1:5" x14ac:dyDescent="0.3">
      <c r="A6" s="268"/>
      <c r="B6" s="267"/>
      <c r="C6" s="267"/>
      <c r="D6" s="269"/>
      <c r="E6" s="264"/>
    </row>
    <row r="7" spans="1:5" ht="15" thickBot="1" x14ac:dyDescent="0.35">
      <c r="A7" s="270" t="s">
        <v>39</v>
      </c>
      <c r="B7" s="770">
        <f>+'Budget Summary'!A9</f>
        <v>0</v>
      </c>
      <c r="C7" s="770"/>
      <c r="D7" s="770"/>
      <c r="E7" s="264"/>
    </row>
    <row r="8" spans="1:5" x14ac:dyDescent="0.3">
      <c r="A8" s="268"/>
      <c r="B8" s="267"/>
      <c r="C8" s="267"/>
      <c r="D8" s="269"/>
      <c r="E8" s="264"/>
    </row>
    <row r="9" spans="1:5" ht="15" thickBot="1" x14ac:dyDescent="0.35">
      <c r="A9" s="268" t="s">
        <v>36</v>
      </c>
      <c r="B9" s="770">
        <f>+'Budget Summary'!D9</f>
        <v>0</v>
      </c>
      <c r="C9" s="770"/>
      <c r="D9" s="770"/>
      <c r="E9" s="264"/>
    </row>
    <row r="10" spans="1:5" x14ac:dyDescent="0.3">
      <c r="A10" s="262"/>
      <c r="B10" s="263"/>
      <c r="C10" s="263"/>
      <c r="D10" s="269"/>
      <c r="E10" s="264"/>
    </row>
    <row r="11" spans="1:5" x14ac:dyDescent="0.3">
      <c r="A11" s="268"/>
      <c r="B11" s="271"/>
      <c r="C11" s="263"/>
      <c r="D11" s="269"/>
      <c r="E11" s="264"/>
    </row>
    <row r="12" spans="1:5" ht="15" thickBot="1" x14ac:dyDescent="0.35">
      <c r="A12" s="272" t="s">
        <v>418</v>
      </c>
      <c r="B12" s="263"/>
      <c r="C12" s="263"/>
      <c r="D12" s="269"/>
      <c r="E12" s="264"/>
    </row>
    <row r="13" spans="1:5" ht="15" thickBot="1" x14ac:dyDescent="0.35">
      <c r="A13" s="273"/>
      <c r="B13" s="274"/>
      <c r="C13" s="273"/>
      <c r="D13" s="274"/>
      <c r="E13" s="273"/>
    </row>
    <row r="14" spans="1:5" ht="29.4" thickBot="1" x14ac:dyDescent="0.35">
      <c r="A14" s="275" t="s">
        <v>40</v>
      </c>
      <c r="B14" s="275" t="s">
        <v>41</v>
      </c>
      <c r="C14" s="275" t="s">
        <v>388</v>
      </c>
      <c r="D14" s="275" t="s">
        <v>42</v>
      </c>
      <c r="E14" s="275" t="s">
        <v>420</v>
      </c>
    </row>
    <row r="15" spans="1:5" ht="15" thickBot="1" x14ac:dyDescent="0.35">
      <c r="A15" s="276">
        <f>+'A - Projected Reimb (Required)'!E38</f>
        <v>0</v>
      </c>
      <c r="B15" s="254" t="s">
        <v>41</v>
      </c>
      <c r="C15" s="335"/>
      <c r="D15" s="254" t="s">
        <v>42</v>
      </c>
      <c r="E15" s="276" t="str">
        <f>IF(C15="","",A15*C15)</f>
        <v/>
      </c>
    </row>
    <row r="16" spans="1:5" ht="28.2" customHeight="1" x14ac:dyDescent="0.3">
      <c r="A16" s="762" t="s">
        <v>419</v>
      </c>
      <c r="B16" s="763"/>
      <c r="C16" s="763"/>
      <c r="D16" s="763"/>
      <c r="E16" s="764"/>
    </row>
    <row r="17" spans="1:5" x14ac:dyDescent="0.3">
      <c r="A17" s="277"/>
      <c r="B17" s="269"/>
      <c r="C17" s="269"/>
      <c r="D17" s="269"/>
      <c r="E17" s="278"/>
    </row>
    <row r="18" spans="1:5" ht="15" thickBot="1" x14ac:dyDescent="0.35">
      <c r="A18" s="277"/>
      <c r="B18" s="269"/>
      <c r="C18" s="269"/>
      <c r="D18" s="269"/>
      <c r="E18" s="278"/>
    </row>
    <row r="19" spans="1:5" ht="15" thickBot="1" x14ac:dyDescent="0.35">
      <c r="A19" s="771" t="s">
        <v>364</v>
      </c>
      <c r="B19" s="772"/>
      <c r="C19" s="772"/>
      <c r="D19" s="772"/>
      <c r="E19" s="773"/>
    </row>
    <row r="20" spans="1:5" x14ac:dyDescent="0.3">
      <c r="A20" s="279" t="s">
        <v>365</v>
      </c>
      <c r="B20" s="263"/>
      <c r="C20" s="263"/>
      <c r="D20" s="263"/>
      <c r="E20" s="264"/>
    </row>
    <row r="21" spans="1:5" x14ac:dyDescent="0.3">
      <c r="A21" s="759"/>
      <c r="B21" s="760"/>
      <c r="C21" s="760"/>
      <c r="D21" s="760"/>
      <c r="E21" s="761"/>
    </row>
    <row r="22" spans="1:5" ht="15" thickBot="1" x14ac:dyDescent="0.35">
      <c r="A22" s="262"/>
      <c r="B22" s="280"/>
      <c r="C22" s="280"/>
      <c r="D22" s="280"/>
      <c r="E22" s="264"/>
    </row>
    <row r="23" spans="1:5" x14ac:dyDescent="0.3">
      <c r="A23" s="330" t="s">
        <v>343</v>
      </c>
      <c r="B23" s="281"/>
      <c r="C23" s="281"/>
      <c r="D23" s="281"/>
      <c r="E23" s="282"/>
    </row>
    <row r="24" spans="1:5" s="287" customFormat="1" ht="12.6" thickBot="1" x14ac:dyDescent="0.3">
      <c r="A24" s="283" t="s">
        <v>279</v>
      </c>
      <c r="B24" s="284"/>
      <c r="C24" s="284"/>
      <c r="D24" s="285"/>
      <c r="E24" s="286" t="s">
        <v>473</v>
      </c>
    </row>
  </sheetData>
  <sheetProtection algorithmName="SHA-512" hashValue="u6CVZybpmHlQxPp04L+oMCtkHV7GbLX1VkxpY3GbL19FtBArZsCqNWyvYcC/WS3WdF9++HFTG6qEXJwasmTCew==" saltValue="HWjb1lTBsy8Uu+rJpRV5VA==" spinCount="100000" sheet="1" objects="1" scenarios="1"/>
  <mergeCells count="7">
    <mergeCell ref="A21:E21"/>
    <mergeCell ref="A16:E16"/>
    <mergeCell ref="A2:E2"/>
    <mergeCell ref="B1:C1"/>
    <mergeCell ref="B7:D7"/>
    <mergeCell ref="B9:D9"/>
    <mergeCell ref="A19:E19"/>
  </mergeCells>
  <dataValidations count="1">
    <dataValidation type="decimal" allowBlank="1" showInputMessage="1" showErrorMessage="1" error="Sponsor Fee must be between 0% and 15%." sqref="C15" xr:uid="{270293EB-32AA-440C-88BF-F57D3937EC92}">
      <formula1>0</formula1>
      <formula2>0.15</formula2>
    </dataValidation>
  </dataValidations>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D9D6-2342-4240-AFC3-84369279893E}">
  <sheetPr codeName="Sheet16">
    <tabColor rgb="FFFFE699"/>
    <pageSetUpPr fitToPage="1"/>
  </sheetPr>
  <dimension ref="A1:L54"/>
  <sheetViews>
    <sheetView topLeftCell="A22" zoomScaleNormal="100" workbookViewId="0">
      <selection activeCell="A5" sqref="A5:C5"/>
    </sheetView>
  </sheetViews>
  <sheetFormatPr defaultRowHeight="14.4" x14ac:dyDescent="0.3"/>
  <cols>
    <col min="1" max="1" width="10.33203125" customWidth="1"/>
    <col min="2" max="3" width="11.33203125" customWidth="1"/>
    <col min="4" max="4" width="19.33203125" customWidth="1"/>
    <col min="5" max="5" width="15.33203125" customWidth="1"/>
    <col min="6" max="7" width="17.33203125" customWidth="1"/>
  </cols>
  <sheetData>
    <row r="1" spans="1:7" ht="15" thickBot="1" x14ac:dyDescent="0.35">
      <c r="A1" s="28" t="s">
        <v>36</v>
      </c>
      <c r="B1" s="781">
        <f>'Budget Summary'!$D9</f>
        <v>0</v>
      </c>
      <c r="C1" s="781"/>
      <c r="D1" s="781"/>
      <c r="E1" s="781"/>
      <c r="F1" s="29" t="s">
        <v>13</v>
      </c>
      <c r="G1" s="30">
        <f>'Budget Summary'!H9</f>
        <v>0</v>
      </c>
    </row>
    <row r="2" spans="1:7" ht="16.2" thickBot="1" x14ac:dyDescent="0.35">
      <c r="A2" s="750" t="s">
        <v>421</v>
      </c>
      <c r="B2" s="751"/>
      <c r="C2" s="751"/>
      <c r="D2" s="751"/>
      <c r="E2" s="751"/>
      <c r="F2" s="751"/>
      <c r="G2" s="752"/>
    </row>
    <row r="3" spans="1:7" ht="15" thickBot="1" x14ac:dyDescent="0.35">
      <c r="A3" s="332"/>
      <c r="B3" s="334">
        <v>1</v>
      </c>
      <c r="C3" s="334"/>
      <c r="D3" s="334">
        <v>2</v>
      </c>
      <c r="E3" s="334">
        <v>3</v>
      </c>
      <c r="F3" s="334"/>
      <c r="G3" s="333">
        <v>4</v>
      </c>
    </row>
    <row r="4" spans="1:7" ht="43.8" thickBot="1" x14ac:dyDescent="0.35">
      <c r="A4" s="703" t="s">
        <v>67</v>
      </c>
      <c r="B4" s="782"/>
      <c r="C4" s="783"/>
      <c r="D4" s="124" t="s">
        <v>52</v>
      </c>
      <c r="E4" s="124" t="s">
        <v>66</v>
      </c>
      <c r="F4" s="159" t="s">
        <v>273</v>
      </c>
      <c r="G4" s="41" t="s">
        <v>274</v>
      </c>
    </row>
    <row r="5" spans="1:7" x14ac:dyDescent="0.3">
      <c r="A5" s="737"/>
      <c r="B5" s="784"/>
      <c r="C5" s="738"/>
      <c r="D5" s="140"/>
      <c r="E5" s="141"/>
      <c r="F5" s="80" t="str">
        <f>IF(D5&lt;1,"",D5*E5)</f>
        <v/>
      </c>
      <c r="G5" s="151"/>
    </row>
    <row r="6" spans="1:7" x14ac:dyDescent="0.3">
      <c r="A6" s="745"/>
      <c r="B6" s="774"/>
      <c r="C6" s="746"/>
      <c r="D6" s="133"/>
      <c r="E6" s="114"/>
      <c r="F6" s="80" t="str">
        <f t="shared" ref="F6:F9" si="0">IF(D6&lt;1,"",D6*E6)</f>
        <v/>
      </c>
      <c r="G6" s="115"/>
    </row>
    <row r="7" spans="1:7" x14ac:dyDescent="0.3">
      <c r="A7" s="745"/>
      <c r="B7" s="774"/>
      <c r="C7" s="746"/>
      <c r="D7" s="142"/>
      <c r="E7" s="160"/>
      <c r="F7" s="80" t="str">
        <f t="shared" si="0"/>
        <v/>
      </c>
      <c r="G7" s="161"/>
    </row>
    <row r="8" spans="1:7" x14ac:dyDescent="0.3">
      <c r="A8" s="745"/>
      <c r="B8" s="774"/>
      <c r="C8" s="746"/>
      <c r="D8" s="142"/>
      <c r="E8" s="160"/>
      <c r="F8" s="80" t="str">
        <f t="shared" si="0"/>
        <v/>
      </c>
      <c r="G8" s="161"/>
    </row>
    <row r="9" spans="1:7" ht="15" thickBot="1" x14ac:dyDescent="0.35">
      <c r="A9" s="747"/>
      <c r="B9" s="775"/>
      <c r="C9" s="748"/>
      <c r="D9" s="85"/>
      <c r="E9" s="117"/>
      <c r="F9" s="80" t="str">
        <f t="shared" si="0"/>
        <v/>
      </c>
      <c r="G9" s="118"/>
    </row>
    <row r="10" spans="1:7" ht="15" thickBot="1" x14ac:dyDescent="0.35">
      <c r="A10" s="776"/>
      <c r="B10" s="777"/>
      <c r="C10" s="777"/>
      <c r="E10" s="120" t="s">
        <v>37</v>
      </c>
      <c r="F10" s="154">
        <f>SUM(F5:F9)</f>
        <v>0</v>
      </c>
      <c r="G10" s="134">
        <f>SUM(G5:G9)</f>
        <v>0</v>
      </c>
    </row>
    <row r="11" spans="1:7" ht="15" thickBot="1" x14ac:dyDescent="0.35">
      <c r="A11" s="778"/>
      <c r="B11" s="779"/>
      <c r="C11" s="779"/>
      <c r="D11" s="779"/>
      <c r="E11" s="779"/>
      <c r="F11" s="779"/>
      <c r="G11" s="780"/>
    </row>
    <row r="12" spans="1:7" ht="58.2" thickBot="1" x14ac:dyDescent="0.35">
      <c r="A12" s="703" t="s">
        <v>69</v>
      </c>
      <c r="B12" s="782"/>
      <c r="C12" s="783"/>
      <c r="D12" s="124" t="s">
        <v>52</v>
      </c>
      <c r="E12" s="124" t="s">
        <v>66</v>
      </c>
      <c r="F12" s="41" t="s">
        <v>68</v>
      </c>
      <c r="G12" s="41" t="s">
        <v>274</v>
      </c>
    </row>
    <row r="13" spans="1:7" x14ac:dyDescent="0.3">
      <c r="A13" s="808"/>
      <c r="B13" s="809"/>
      <c r="C13" s="810"/>
      <c r="D13" s="130"/>
      <c r="E13" s="131"/>
      <c r="F13" s="132" t="str">
        <f>IF(D13&lt;1,"",E13*D13)</f>
        <v/>
      </c>
      <c r="G13" s="162"/>
    </row>
    <row r="14" spans="1:7" x14ac:dyDescent="0.3">
      <c r="A14" s="745"/>
      <c r="B14" s="774"/>
      <c r="C14" s="746"/>
      <c r="D14" s="133"/>
      <c r="E14" s="114"/>
      <c r="F14" s="132" t="str">
        <f t="shared" ref="F14:F20" si="1">IF(D14&lt;1,"",E14*D14)</f>
        <v/>
      </c>
      <c r="G14" s="115"/>
    </row>
    <row r="15" spans="1:7" x14ac:dyDescent="0.3">
      <c r="A15" s="745"/>
      <c r="B15" s="774"/>
      <c r="C15" s="746"/>
      <c r="D15" s="133"/>
      <c r="E15" s="114"/>
      <c r="F15" s="132" t="str">
        <f t="shared" si="1"/>
        <v/>
      </c>
      <c r="G15" s="115"/>
    </row>
    <row r="16" spans="1:7" x14ac:dyDescent="0.3">
      <c r="A16" s="745"/>
      <c r="B16" s="774"/>
      <c r="C16" s="746"/>
      <c r="D16" s="133"/>
      <c r="E16" s="114"/>
      <c r="F16" s="132" t="str">
        <f t="shared" si="1"/>
        <v/>
      </c>
      <c r="G16" s="115"/>
    </row>
    <row r="17" spans="1:7" x14ac:dyDescent="0.3">
      <c r="A17" s="745"/>
      <c r="B17" s="774"/>
      <c r="C17" s="746"/>
      <c r="D17" s="133"/>
      <c r="E17" s="114"/>
      <c r="F17" s="132" t="str">
        <f t="shared" si="1"/>
        <v/>
      </c>
      <c r="G17" s="115"/>
    </row>
    <row r="18" spans="1:7" x14ac:dyDescent="0.3">
      <c r="A18" s="745"/>
      <c r="B18" s="774"/>
      <c r="C18" s="746"/>
      <c r="D18" s="133"/>
      <c r="E18" s="114"/>
      <c r="F18" s="132" t="str">
        <f t="shared" si="1"/>
        <v/>
      </c>
      <c r="G18" s="115"/>
    </row>
    <row r="19" spans="1:7" x14ac:dyDescent="0.3">
      <c r="A19" s="745"/>
      <c r="B19" s="774"/>
      <c r="C19" s="746"/>
      <c r="D19" s="133"/>
      <c r="E19" s="114"/>
      <c r="F19" s="132" t="str">
        <f t="shared" si="1"/>
        <v/>
      </c>
      <c r="G19" s="115"/>
    </row>
    <row r="20" spans="1:7" ht="15" thickBot="1" x14ac:dyDescent="0.35">
      <c r="A20" s="747"/>
      <c r="B20" s="775"/>
      <c r="C20" s="748"/>
      <c r="D20" s="163"/>
      <c r="E20" s="117"/>
      <c r="F20" s="80" t="str">
        <f t="shared" si="1"/>
        <v/>
      </c>
      <c r="G20" s="118"/>
    </row>
    <row r="21" spans="1:7" ht="15" thickBot="1" x14ac:dyDescent="0.35">
      <c r="A21" s="119"/>
      <c r="B21" s="122"/>
      <c r="C21" s="122"/>
      <c r="E21" s="120" t="s">
        <v>37</v>
      </c>
      <c r="F21" s="154">
        <f>SUM(F13:F20)</f>
        <v>0</v>
      </c>
      <c r="G21" s="134">
        <f>SUM(G13:G20)</f>
        <v>0</v>
      </c>
    </row>
    <row r="22" spans="1:7" ht="15" thickBot="1" x14ac:dyDescent="0.35">
      <c r="A22" s="1"/>
      <c r="G22" s="2"/>
    </row>
    <row r="23" spans="1:7" ht="15" thickBot="1" x14ac:dyDescent="0.35">
      <c r="A23" s="1"/>
      <c r="E23" s="164" t="s">
        <v>200</v>
      </c>
      <c r="F23" s="15">
        <f>F10+F21</f>
        <v>0</v>
      </c>
      <c r="G23" s="15">
        <f>G10+G21</f>
        <v>0</v>
      </c>
    </row>
    <row r="24" spans="1:7" x14ac:dyDescent="0.3">
      <c r="A24" s="1"/>
      <c r="G24" s="2"/>
    </row>
    <row r="25" spans="1:7" ht="15" thickBot="1" x14ac:dyDescent="0.35">
      <c r="A25" s="135" t="s">
        <v>59</v>
      </c>
      <c r="B25" s="136"/>
      <c r="C25" s="136"/>
      <c r="D25" s="136"/>
      <c r="E25" s="136"/>
      <c r="F25" s="136"/>
      <c r="G25" s="137"/>
    </row>
    <row r="26" spans="1:7" ht="14.4" customHeight="1" x14ac:dyDescent="0.3">
      <c r="A26" s="799" t="s">
        <v>62</v>
      </c>
      <c r="B26" s="800"/>
      <c r="C26" s="800"/>
      <c r="D26" s="800"/>
      <c r="E26" s="800"/>
      <c r="F26" s="800"/>
      <c r="G26" s="801"/>
    </row>
    <row r="27" spans="1:7" x14ac:dyDescent="0.3">
      <c r="A27" s="802"/>
      <c r="B27" s="803"/>
      <c r="C27" s="803"/>
      <c r="D27" s="803"/>
      <c r="E27" s="803"/>
      <c r="F27" s="803"/>
      <c r="G27" s="804"/>
    </row>
    <row r="28" spans="1:7" x14ac:dyDescent="0.3">
      <c r="A28" s="802"/>
      <c r="B28" s="803"/>
      <c r="C28" s="803"/>
      <c r="D28" s="803"/>
      <c r="E28" s="803"/>
      <c r="F28" s="803"/>
      <c r="G28" s="804"/>
    </row>
    <row r="29" spans="1:7" ht="15" thickBot="1" x14ac:dyDescent="0.35">
      <c r="A29" s="805"/>
      <c r="B29" s="806"/>
      <c r="C29" s="806"/>
      <c r="D29" s="806"/>
      <c r="E29" s="806"/>
      <c r="F29" s="806"/>
      <c r="G29" s="807"/>
    </row>
    <row r="30" spans="1:7" x14ac:dyDescent="0.3">
      <c r="A30" s="790"/>
      <c r="B30" s="791"/>
      <c r="C30" s="791"/>
      <c r="D30" s="791"/>
      <c r="E30" s="791"/>
      <c r="F30" s="791"/>
      <c r="G30" s="792"/>
    </row>
    <row r="31" spans="1:7" x14ac:dyDescent="0.3">
      <c r="A31" s="793" t="s">
        <v>428</v>
      </c>
      <c r="B31" s="794"/>
      <c r="C31" s="794"/>
      <c r="D31" s="794"/>
      <c r="E31" s="794"/>
      <c r="F31" s="794"/>
      <c r="G31" s="795"/>
    </row>
    <row r="32" spans="1:7" x14ac:dyDescent="0.3">
      <c r="A32" s="32"/>
      <c r="B32" s="33"/>
      <c r="C32" s="33"/>
      <c r="D32" s="33"/>
      <c r="E32" s="33"/>
      <c r="F32" s="33"/>
      <c r="G32" s="112"/>
    </row>
    <row r="33" spans="1:12" x14ac:dyDescent="0.3">
      <c r="A33" s="32" t="s">
        <v>423</v>
      </c>
      <c r="B33" s="31" t="s">
        <v>424</v>
      </c>
      <c r="C33" s="33"/>
      <c r="D33" s="33"/>
      <c r="E33" s="33"/>
      <c r="F33" s="33"/>
      <c r="G33" s="112"/>
    </row>
    <row r="34" spans="1:12" x14ac:dyDescent="0.3">
      <c r="A34" s="32" t="s">
        <v>425</v>
      </c>
      <c r="B34" s="31" t="s">
        <v>426</v>
      </c>
      <c r="C34" s="33"/>
      <c r="D34" s="33"/>
      <c r="E34" s="33"/>
      <c r="F34" s="33"/>
      <c r="G34" s="112"/>
    </row>
    <row r="35" spans="1:12" x14ac:dyDescent="0.3">
      <c r="A35" s="32"/>
      <c r="B35" s="33"/>
      <c r="C35" s="33"/>
      <c r="D35" s="33"/>
      <c r="E35" s="33"/>
      <c r="F35" s="33"/>
      <c r="G35" s="112"/>
    </row>
    <row r="36" spans="1:12" ht="61.2" customHeight="1" x14ac:dyDescent="0.3">
      <c r="A36" s="796" t="s">
        <v>427</v>
      </c>
      <c r="B36" s="797"/>
      <c r="C36" s="797"/>
      <c r="D36" s="797"/>
      <c r="E36" s="797"/>
      <c r="F36" s="797"/>
      <c r="G36" s="798"/>
    </row>
    <row r="37" spans="1:12" x14ac:dyDescent="0.3">
      <c r="A37" s="1"/>
      <c r="G37" s="2"/>
    </row>
    <row r="38" spans="1:12" x14ac:dyDescent="0.3">
      <c r="A38" s="785" t="s">
        <v>435</v>
      </c>
      <c r="B38" s="786"/>
      <c r="C38" s="786"/>
      <c r="D38" s="786"/>
      <c r="E38" s="377"/>
      <c r="F38" s="377"/>
      <c r="G38" s="378"/>
      <c r="H38" s="377"/>
    </row>
    <row r="39" spans="1:12" x14ac:dyDescent="0.3">
      <c r="A39" s="669"/>
      <c r="B39" s="665"/>
      <c r="C39" s="665"/>
      <c r="D39" s="379"/>
      <c r="E39" s="379"/>
      <c r="F39" s="379"/>
      <c r="G39" s="380"/>
      <c r="H39" s="379"/>
    </row>
    <row r="40" spans="1:12" x14ac:dyDescent="0.3">
      <c r="A40" s="669"/>
      <c r="B40" s="665"/>
      <c r="C40" s="665"/>
      <c r="D40" s="379"/>
      <c r="E40" s="379"/>
      <c r="F40" s="379"/>
      <c r="G40" s="380"/>
      <c r="H40" s="379"/>
    </row>
    <row r="41" spans="1:12" x14ac:dyDescent="0.3">
      <c r="A41" s="375" t="s">
        <v>436</v>
      </c>
      <c r="B41" s="13"/>
      <c r="C41" s="381"/>
      <c r="D41" s="381"/>
      <c r="E41" s="381"/>
      <c r="F41" s="381"/>
      <c r="G41" s="382"/>
      <c r="H41" s="381"/>
      <c r="I41" s="31"/>
      <c r="J41" s="383"/>
      <c r="K41" s="384"/>
      <c r="L41" s="385"/>
    </row>
    <row r="42" spans="1:12" x14ac:dyDescent="0.3">
      <c r="A42" s="386"/>
      <c r="B42" s="13"/>
      <c r="C42" s="381"/>
      <c r="D42" s="381"/>
      <c r="E42" s="381"/>
      <c r="F42" s="381"/>
      <c r="G42" s="382"/>
      <c r="H42" s="31"/>
      <c r="I42" s="31"/>
      <c r="J42" s="383"/>
      <c r="K42" s="384"/>
      <c r="L42" s="385"/>
    </row>
    <row r="43" spans="1:12" x14ac:dyDescent="0.3">
      <c r="A43" s="386"/>
      <c r="B43" s="13"/>
      <c r="C43" s="381"/>
      <c r="D43" s="381"/>
      <c r="E43" s="381"/>
      <c r="F43" s="381"/>
      <c r="G43" s="382"/>
      <c r="H43" s="31"/>
      <c r="I43" s="31"/>
      <c r="J43" s="383"/>
      <c r="K43" s="384"/>
      <c r="L43" s="385"/>
    </row>
    <row r="44" spans="1:12" x14ac:dyDescent="0.3">
      <c r="A44" s="386"/>
      <c r="B44" s="13"/>
      <c r="C44" s="381"/>
      <c r="D44" s="381"/>
      <c r="E44" s="381"/>
      <c r="F44" s="381"/>
      <c r="G44" s="382"/>
      <c r="H44" s="31"/>
      <c r="I44" s="31"/>
      <c r="J44" s="383"/>
      <c r="K44" s="384"/>
      <c r="L44" s="385"/>
    </row>
    <row r="45" spans="1:12" x14ac:dyDescent="0.3">
      <c r="A45" s="386"/>
      <c r="B45" s="13"/>
      <c r="C45" s="381"/>
      <c r="D45" s="381"/>
      <c r="E45" s="381"/>
      <c r="F45" s="381"/>
      <c r="G45" s="382"/>
      <c r="H45" s="31"/>
      <c r="I45" s="31"/>
      <c r="J45" s="383"/>
      <c r="K45" s="384"/>
      <c r="L45" s="385"/>
    </row>
    <row r="46" spans="1:12" x14ac:dyDescent="0.3">
      <c r="A46" s="386"/>
      <c r="B46" s="13"/>
      <c r="C46" s="381"/>
      <c r="D46" s="381"/>
      <c r="E46" s="381"/>
      <c r="F46" s="381"/>
      <c r="G46" s="382"/>
      <c r="H46" s="31"/>
      <c r="I46" s="31"/>
      <c r="J46" s="383"/>
      <c r="K46" s="384"/>
      <c r="L46" s="385"/>
    </row>
    <row r="47" spans="1:12" x14ac:dyDescent="0.3">
      <c r="A47" s="386"/>
      <c r="B47" s="13"/>
      <c r="C47" s="381"/>
      <c r="D47" s="381"/>
      <c r="E47" s="381"/>
      <c r="F47" s="381"/>
      <c r="G47" s="382"/>
      <c r="H47" s="31"/>
      <c r="I47" s="31"/>
      <c r="J47" s="383"/>
      <c r="K47" s="384"/>
      <c r="L47" s="385"/>
    </row>
    <row r="48" spans="1:12" x14ac:dyDescent="0.3">
      <c r="A48" s="386"/>
      <c r="B48" s="13"/>
      <c r="C48" s="381"/>
      <c r="D48" s="381"/>
      <c r="E48" s="381"/>
      <c r="F48" s="381"/>
      <c r="G48" s="382"/>
      <c r="H48" s="31"/>
      <c r="I48" s="31"/>
      <c r="J48" s="383"/>
      <c r="K48" s="384"/>
      <c r="L48" s="385"/>
    </row>
    <row r="49" spans="1:12" x14ac:dyDescent="0.3">
      <c r="A49" s="386"/>
      <c r="B49" s="13"/>
      <c r="C49" s="381"/>
      <c r="D49" s="381"/>
      <c r="E49" s="381"/>
      <c r="F49" s="381"/>
      <c r="G49" s="382"/>
      <c r="H49" s="31"/>
      <c r="I49" s="31"/>
      <c r="J49" s="383"/>
      <c r="K49" s="384"/>
      <c r="L49" s="385"/>
    </row>
    <row r="50" spans="1:12" x14ac:dyDescent="0.3">
      <c r="A50" s="386"/>
      <c r="B50" s="13"/>
      <c r="C50" s="381"/>
      <c r="D50" s="381"/>
      <c r="E50" s="381"/>
      <c r="F50" s="381"/>
      <c r="G50" s="382"/>
      <c r="H50" s="31"/>
      <c r="I50" s="31"/>
      <c r="J50" s="383"/>
      <c r="K50" s="384"/>
      <c r="L50" s="385"/>
    </row>
    <row r="51" spans="1:12" x14ac:dyDescent="0.3">
      <c r="A51" s="1"/>
      <c r="G51" s="2"/>
    </row>
    <row r="52" spans="1:12" ht="15" thickBot="1" x14ac:dyDescent="0.35">
      <c r="A52" s="787" t="s">
        <v>348</v>
      </c>
      <c r="B52" s="788"/>
      <c r="C52" s="788"/>
      <c r="D52" s="788"/>
      <c r="E52" s="788"/>
      <c r="F52" s="788"/>
      <c r="G52" s="789"/>
    </row>
    <row r="53" spans="1:12" ht="15" thickBot="1" x14ac:dyDescent="0.35">
      <c r="A53" s="331" t="s">
        <v>300</v>
      </c>
      <c r="B53" s="212"/>
      <c r="C53" s="212"/>
      <c r="D53" s="212"/>
      <c r="E53" s="212"/>
      <c r="F53" s="212"/>
      <c r="G53" s="213"/>
    </row>
    <row r="54" spans="1:12" s="218" customFormat="1" ht="12.6" thickBot="1" x14ac:dyDescent="0.3">
      <c r="A54" s="208" t="s">
        <v>279</v>
      </c>
      <c r="B54" s="209"/>
      <c r="C54" s="209"/>
      <c r="D54" s="209"/>
      <c r="E54" s="220"/>
      <c r="F54" s="207"/>
      <c r="G54" s="210" t="s">
        <v>473</v>
      </c>
    </row>
  </sheetData>
  <sheetProtection algorithmName="SHA-512" hashValue="oMyuAi0MFP6AoSMd5WWMWvc9AWm/HqL/1tRT7RsocNf6Dlh7CJMNi7+TQoAQBFZX2SXkL2pCcCqlrC1nWbYaGg==" saltValue="jYfsnPdOlhx09VU7jJPHCQ==" spinCount="100000" sheet="1" objects="1" scenarios="1"/>
  <mergeCells count="27">
    <mergeCell ref="A38:D38"/>
    <mergeCell ref="A39:C39"/>
    <mergeCell ref="A40:C40"/>
    <mergeCell ref="A52:G52"/>
    <mergeCell ref="A12:C12"/>
    <mergeCell ref="A18:C18"/>
    <mergeCell ref="A19:C19"/>
    <mergeCell ref="A20:C20"/>
    <mergeCell ref="A30:G30"/>
    <mergeCell ref="A31:G31"/>
    <mergeCell ref="A36:G36"/>
    <mergeCell ref="A26:G29"/>
    <mergeCell ref="A13:C13"/>
    <mergeCell ref="A14:C14"/>
    <mergeCell ref="A15:C15"/>
    <mergeCell ref="A16:C16"/>
    <mergeCell ref="B1:E1"/>
    <mergeCell ref="A2:G2"/>
    <mergeCell ref="A4:C4"/>
    <mergeCell ref="A5:C5"/>
    <mergeCell ref="A6:C6"/>
    <mergeCell ref="A17:C17"/>
    <mergeCell ref="A7:C7"/>
    <mergeCell ref="A8:C8"/>
    <mergeCell ref="A9:C9"/>
    <mergeCell ref="A10:C10"/>
    <mergeCell ref="A11:G11"/>
  </mergeCells>
  <dataValidations count="1">
    <dataValidation allowBlank="1" showInputMessage="1" showErrorMessage="1" prompt="Please attach all quotes for food service contracts." sqref="A13:C13" xr:uid="{BE23B13B-D991-485B-B101-98D5BAEA499A}"/>
  </dataValidations>
  <pageMargins left="0.7" right="0.7" top="0.75" bottom="0.75" header="0.3" footer="0.3"/>
  <pageSetup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778" r:id="rId4" name="Check Box 2">
              <controlPr defaultSize="0" autoFill="0" autoLine="0" autoPict="0">
                <anchor moveWithCells="1">
                  <from>
                    <xdr:col>0</xdr:col>
                    <xdr:colOff>0</xdr:colOff>
                    <xdr:row>37</xdr:row>
                    <xdr:rowOff>175260</xdr:rowOff>
                  </from>
                  <to>
                    <xdr:col>3</xdr:col>
                    <xdr:colOff>60960</xdr:colOff>
                    <xdr:row>39</xdr:row>
                    <xdr:rowOff>22860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0</xdr:col>
                    <xdr:colOff>0</xdr:colOff>
                    <xdr:row>40</xdr:row>
                    <xdr:rowOff>175260</xdr:rowOff>
                  </from>
                  <to>
                    <xdr:col>4</xdr:col>
                    <xdr:colOff>152400</xdr:colOff>
                    <xdr:row>42</xdr:row>
                    <xdr:rowOff>38100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0</xdr:col>
                    <xdr:colOff>0</xdr:colOff>
                    <xdr:row>41</xdr:row>
                    <xdr:rowOff>175260</xdr:rowOff>
                  </from>
                  <to>
                    <xdr:col>3</xdr:col>
                    <xdr:colOff>60960</xdr:colOff>
                    <xdr:row>43</xdr:row>
                    <xdr:rowOff>22860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0</xdr:col>
                    <xdr:colOff>0</xdr:colOff>
                    <xdr:row>42</xdr:row>
                    <xdr:rowOff>160020</xdr:rowOff>
                  </from>
                  <to>
                    <xdr:col>3</xdr:col>
                    <xdr:colOff>60960</xdr:colOff>
                    <xdr:row>44</xdr:row>
                    <xdr:rowOff>7620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0</xdr:col>
                    <xdr:colOff>0</xdr:colOff>
                    <xdr:row>43</xdr:row>
                    <xdr:rowOff>160020</xdr:rowOff>
                  </from>
                  <to>
                    <xdr:col>3</xdr:col>
                    <xdr:colOff>60960</xdr:colOff>
                    <xdr:row>45</xdr:row>
                    <xdr:rowOff>7620</xdr:rowOff>
                  </to>
                </anchor>
              </controlPr>
            </control>
          </mc:Choice>
        </mc:AlternateContent>
        <mc:AlternateContent xmlns:mc="http://schemas.openxmlformats.org/markup-compatibility/2006">
          <mc:Choice Requires="x14">
            <control shapeId="75783" r:id="rId9" name="Check Box 7">
              <controlPr defaultSize="0" autoFill="0" autoLine="0" autoPict="0">
                <anchor moveWithCells="1">
                  <from>
                    <xdr:col>0</xdr:col>
                    <xdr:colOff>0</xdr:colOff>
                    <xdr:row>44</xdr:row>
                    <xdr:rowOff>175260</xdr:rowOff>
                  </from>
                  <to>
                    <xdr:col>3</xdr:col>
                    <xdr:colOff>60960</xdr:colOff>
                    <xdr:row>46</xdr:row>
                    <xdr:rowOff>22860</xdr:rowOff>
                  </to>
                </anchor>
              </controlPr>
            </control>
          </mc:Choice>
        </mc:AlternateContent>
        <mc:AlternateContent xmlns:mc="http://schemas.openxmlformats.org/markup-compatibility/2006">
          <mc:Choice Requires="x14">
            <control shapeId="75784" r:id="rId10" name="Check Box 8">
              <controlPr defaultSize="0" autoFill="0" autoLine="0" autoPict="0">
                <anchor moveWithCells="1">
                  <from>
                    <xdr:col>0</xdr:col>
                    <xdr:colOff>0</xdr:colOff>
                    <xdr:row>45</xdr:row>
                    <xdr:rowOff>182880</xdr:rowOff>
                  </from>
                  <to>
                    <xdr:col>3</xdr:col>
                    <xdr:colOff>60960</xdr:colOff>
                    <xdr:row>47</xdr:row>
                    <xdr:rowOff>30480</xdr:rowOff>
                  </to>
                </anchor>
              </controlPr>
            </control>
          </mc:Choice>
        </mc:AlternateContent>
        <mc:AlternateContent xmlns:mc="http://schemas.openxmlformats.org/markup-compatibility/2006">
          <mc:Choice Requires="x14">
            <control shapeId="75785" r:id="rId11" name="Check Box 9">
              <controlPr defaultSize="0" autoFill="0" autoLine="0" autoPict="0">
                <anchor moveWithCells="1">
                  <from>
                    <xdr:col>0</xdr:col>
                    <xdr:colOff>0</xdr:colOff>
                    <xdr:row>46</xdr:row>
                    <xdr:rowOff>182880</xdr:rowOff>
                  </from>
                  <to>
                    <xdr:col>3</xdr:col>
                    <xdr:colOff>60960</xdr:colOff>
                    <xdr:row>48</xdr:row>
                    <xdr:rowOff>30480</xdr:rowOff>
                  </to>
                </anchor>
              </controlPr>
            </control>
          </mc:Choice>
        </mc:AlternateContent>
        <mc:AlternateContent xmlns:mc="http://schemas.openxmlformats.org/markup-compatibility/2006">
          <mc:Choice Requires="x14">
            <control shapeId="75786" r:id="rId12" name="Check Box 10">
              <controlPr defaultSize="0" autoFill="0" autoLine="0" autoPict="0">
                <anchor moveWithCells="1">
                  <from>
                    <xdr:col>0</xdr:col>
                    <xdr:colOff>0</xdr:colOff>
                    <xdr:row>47</xdr:row>
                    <xdr:rowOff>182880</xdr:rowOff>
                  </from>
                  <to>
                    <xdr:col>3</xdr:col>
                    <xdr:colOff>60960</xdr:colOff>
                    <xdr:row>49</xdr:row>
                    <xdr:rowOff>30480</xdr:rowOff>
                  </to>
                </anchor>
              </controlPr>
            </control>
          </mc:Choice>
        </mc:AlternateContent>
        <mc:AlternateContent xmlns:mc="http://schemas.openxmlformats.org/markup-compatibility/2006">
          <mc:Choice Requires="x14">
            <control shapeId="75787" r:id="rId13" name="Check Box 11">
              <controlPr defaultSize="0" autoFill="0" autoLine="0" autoPict="0">
                <anchor moveWithCells="1">
                  <from>
                    <xdr:col>0</xdr:col>
                    <xdr:colOff>0</xdr:colOff>
                    <xdr:row>49</xdr:row>
                    <xdr:rowOff>7620</xdr:rowOff>
                  </from>
                  <to>
                    <xdr:col>3</xdr:col>
                    <xdr:colOff>807720</xdr:colOff>
                    <xdr:row>50</xdr:row>
                    <xdr:rowOff>22860</xdr:rowOff>
                  </to>
                </anchor>
              </controlPr>
            </control>
          </mc:Choice>
        </mc:AlternateContent>
        <mc:AlternateContent xmlns:mc="http://schemas.openxmlformats.org/markup-compatibility/2006">
          <mc:Choice Requires="x14">
            <control shapeId="75788" r:id="rId14" name="Check Box 12">
              <controlPr defaultSize="0" autoFill="0" autoLine="0" autoPict="0">
                <anchor moveWithCells="1">
                  <from>
                    <xdr:col>0</xdr:col>
                    <xdr:colOff>0</xdr:colOff>
                    <xdr:row>39</xdr:row>
                    <xdr:rowOff>22860</xdr:rowOff>
                  </from>
                  <to>
                    <xdr:col>6</xdr:col>
                    <xdr:colOff>236220</xdr:colOff>
                    <xdr:row>40</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Approval</vt:lpstr>
      <vt:lpstr>Budget Instructions</vt:lpstr>
      <vt:lpstr>Budget Summary</vt:lpstr>
      <vt:lpstr>Navigation Page</vt:lpstr>
      <vt:lpstr>A - Projected Reimb (Required)</vt:lpstr>
      <vt:lpstr>C - Other Inc ( Required)</vt:lpstr>
      <vt:lpstr>C1 Excess Balance Spending Plan</vt:lpstr>
      <vt:lpstr>D - Sponsor Fee (Required)</vt:lpstr>
      <vt:lpstr>E - Food</vt:lpstr>
      <vt:lpstr>F - Non-Food Supplies</vt:lpstr>
      <vt:lpstr>G - Operating Labor</vt:lpstr>
      <vt:lpstr>SWPA Form</vt:lpstr>
      <vt:lpstr>Costs Requiring Add'l Approval</vt:lpstr>
      <vt:lpstr>'Budget Instructions'!Print_Area</vt:lpstr>
      <vt:lpstr>'Budget Summary'!Print_Area</vt:lpstr>
      <vt:lpstr>'C - Other Inc ( Required)'!Print_Area</vt:lpstr>
      <vt:lpstr>'C1 Excess Balance Spending Plan'!Print_Area</vt:lpstr>
      <vt:lpstr>'G - Operating Labor'!Print_Area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dedianous</dc:creator>
  <cp:lastModifiedBy>Patton, Joe</cp:lastModifiedBy>
  <cp:lastPrinted>2022-08-24T17:53:26Z</cp:lastPrinted>
  <dcterms:created xsi:type="dcterms:W3CDTF">2018-01-18T17:52:34Z</dcterms:created>
  <dcterms:modified xsi:type="dcterms:W3CDTF">2022-08-24T19:44:26Z</dcterms:modified>
</cp:coreProperties>
</file>