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Community_Health\Public\Grant Monitoring Tools\Budget Templates\NEW CHG TEMPLATE\"/>
    </mc:Choice>
  </mc:AlternateContent>
  <xr:revisionPtr revIDLastSave="0" documentId="13_ncr:1_{214F010C-1715-43D0-BF30-E3144921567E}" xr6:coauthVersionLast="46" xr6:coauthVersionMax="46" xr10:uidLastSave="{00000000-0000-0000-0000-000000000000}"/>
  <workbookProtection workbookAlgorithmName="SHA-512" workbookHashValue="E6hFQohGIi34kept6SlJUrLknKyiJP4auT1VKhxCbqc6KVSG6AjxtUYuveJ2FuCfelj9io25LaWBa9MM7VwHvw==" workbookSaltValue="71MPr16dTN3dcm8c6qL1tw==" workbookSpinCount="100000" lockStructure="1"/>
  <bookViews>
    <workbookView xWindow="-96" yWindow="-96" windowWidth="18192" windowHeight="11592" xr2:uid="{68EC13C2-CE46-44C7-9D76-3F763744FB03}"/>
  </bookViews>
  <sheets>
    <sheet name="Personnel" sheetId="4" r:id="rId1"/>
    <sheet name="Line Item Budget" sheetId="9" r:id="rId2"/>
    <sheet name="Budget Narrative" sheetId="26" r:id="rId3"/>
    <sheet name="Summary" sheetId="2" state="hidden" r:id="rId4"/>
    <sheet name="July" sheetId="3" state="hidden" r:id="rId5"/>
    <sheet name="August" sheetId="5" state="hidden" r:id="rId6"/>
    <sheet name="September" sheetId="10" state="hidden" r:id="rId7"/>
    <sheet name="October" sheetId="11" state="hidden" r:id="rId8"/>
    <sheet name="November" sheetId="12" state="hidden" r:id="rId9"/>
    <sheet name="December" sheetId="13" state="hidden" r:id="rId10"/>
    <sheet name="January" sheetId="14" state="hidden" r:id="rId11"/>
    <sheet name="February" sheetId="15" state="hidden" r:id="rId12"/>
    <sheet name="March" sheetId="16" state="hidden" r:id="rId13"/>
    <sheet name="April" sheetId="17" state="hidden" r:id="rId14"/>
    <sheet name="May" sheetId="18" state="hidden" r:id="rId15"/>
    <sheet name="June" sheetId="19" state="hidden" r:id="rId16"/>
  </sheets>
  <externalReferences>
    <externalReference r:id="rId17"/>
    <externalReference r:id="rId18"/>
  </externalReferences>
  <definedNames>
    <definedName name="_xlnm.Print_Area" localSheetId="13">April!$A$1:$H$94</definedName>
    <definedName name="_xlnm.Print_Area" localSheetId="5">August!$A$1:$H$94</definedName>
    <definedName name="_xlnm.Print_Area" localSheetId="2">'Budget Narrative'!$A$1:$L$201</definedName>
    <definedName name="_xlnm.Print_Area" localSheetId="9">December!$A$1:$H$94</definedName>
    <definedName name="_xlnm.Print_Area" localSheetId="11">February!$A$1:$H$94</definedName>
    <definedName name="_xlnm.Print_Area" localSheetId="10">January!$A$1:$H$94</definedName>
    <definedName name="_xlnm.Print_Area" localSheetId="4">July!$A$1:$I$100</definedName>
    <definedName name="_xlnm.Print_Area" localSheetId="15">June!$A$1:$H$92</definedName>
    <definedName name="_xlnm.Print_Area" localSheetId="1">'Line Item Budget'!$A$1:$C$73</definedName>
    <definedName name="_xlnm.Print_Area" localSheetId="12">March!$A$1:$H$94</definedName>
    <definedName name="_xlnm.Print_Area" localSheetId="14">May!$A$1:$H$92</definedName>
    <definedName name="_xlnm.Print_Area" localSheetId="8">November!$A$1:$H$94</definedName>
    <definedName name="_xlnm.Print_Area" localSheetId="7">October!$A$1:$H$94</definedName>
    <definedName name="_xlnm.Print_Area" localSheetId="0">Personnel!$A$4:$V$21</definedName>
    <definedName name="_xlnm.Print_Area" localSheetId="6">September!$A$1:$H$94</definedName>
    <definedName name="_xlnm.Print_Area" localSheetId="3">Summary!$A$1:$Q$77</definedName>
    <definedName name="_xlnm.Print_Titles" localSheetId="1">'Line Item Budget'!$1:$9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9" l="1"/>
  <c r="O53" i="2"/>
  <c r="O54" i="2"/>
  <c r="O55" i="2"/>
  <c r="O58" i="2" s="1"/>
  <c r="O56" i="2"/>
  <c r="O67" i="2"/>
  <c r="O25" i="2"/>
  <c r="H25" i="3"/>
  <c r="C25" i="19"/>
  <c r="C25" i="18"/>
  <c r="C25" i="17"/>
  <c r="C25" i="16"/>
  <c r="C25" i="15"/>
  <c r="C25" i="14"/>
  <c r="C25" i="13"/>
  <c r="C25" i="12"/>
  <c r="C25" i="11"/>
  <c r="C25" i="10"/>
  <c r="C25" i="5"/>
  <c r="C86" i="3"/>
  <c r="C54" i="3"/>
  <c r="C39" i="3"/>
  <c r="C25" i="3"/>
  <c r="L31" i="9"/>
  <c r="K29" i="9"/>
  <c r="K30" i="9"/>
  <c r="K31" i="9"/>
  <c r="K28" i="9"/>
  <c r="K22" i="9"/>
  <c r="K23" i="9"/>
  <c r="K24" i="9"/>
  <c r="K25" i="9"/>
  <c r="K26" i="9"/>
  <c r="K21" i="9"/>
  <c r="T24" i="4"/>
  <c r="R24" i="4"/>
  <c r="P24" i="4"/>
  <c r="N24" i="4"/>
  <c r="L24" i="4"/>
  <c r="J24" i="4"/>
  <c r="H24" i="4"/>
  <c r="F24" i="4"/>
  <c r="D24" i="4"/>
  <c r="L26" i="9" l="1"/>
  <c r="C18" i="4"/>
  <c r="C17" i="4"/>
  <c r="B24" i="4" s="1"/>
  <c r="V24" i="4" s="1"/>
  <c r="C64" i="19"/>
  <c r="C65" i="19"/>
  <c r="C66" i="19"/>
  <c r="C64" i="18"/>
  <c r="C65" i="18"/>
  <c r="C66" i="18"/>
  <c r="C64" i="17"/>
  <c r="C65" i="17"/>
  <c r="C66" i="17"/>
  <c r="C64" i="16"/>
  <c r="C65" i="16"/>
  <c r="C66" i="16"/>
  <c r="C64" i="15"/>
  <c r="C65" i="15"/>
  <c r="C66" i="15"/>
  <c r="C64" i="14"/>
  <c r="C65" i="14"/>
  <c r="C66" i="14"/>
  <c r="C64" i="13"/>
  <c r="C65" i="13"/>
  <c r="C66" i="13"/>
  <c r="C64" i="12"/>
  <c r="C65" i="12"/>
  <c r="C66" i="12"/>
  <c r="C64" i="11"/>
  <c r="C65" i="11"/>
  <c r="C66" i="11"/>
  <c r="C64" i="10"/>
  <c r="C65" i="10"/>
  <c r="C66" i="10"/>
  <c r="C64" i="5"/>
  <c r="C65" i="5"/>
  <c r="C66" i="5"/>
  <c r="C64" i="3"/>
  <c r="C65" i="3"/>
  <c r="C66" i="3"/>
  <c r="N28" i="2"/>
  <c r="N29" i="2"/>
  <c r="N30" i="2"/>
  <c r="N31" i="2"/>
  <c r="N32" i="2"/>
  <c r="N33" i="2"/>
  <c r="N34" i="2"/>
  <c r="N35" i="2"/>
  <c r="N36" i="2"/>
  <c r="M28" i="2"/>
  <c r="M29" i="2"/>
  <c r="M30" i="2"/>
  <c r="M31" i="2"/>
  <c r="M32" i="2"/>
  <c r="M33" i="2"/>
  <c r="M34" i="2"/>
  <c r="M35" i="2"/>
  <c r="M36" i="2"/>
  <c r="L28" i="2"/>
  <c r="L29" i="2"/>
  <c r="L30" i="2"/>
  <c r="L31" i="2"/>
  <c r="L32" i="2"/>
  <c r="L33" i="2"/>
  <c r="L34" i="2"/>
  <c r="L35" i="2"/>
  <c r="L36" i="2"/>
  <c r="K29" i="2"/>
  <c r="K30" i="2"/>
  <c r="K31" i="2"/>
  <c r="K32" i="2"/>
  <c r="K33" i="2"/>
  <c r="K34" i="2"/>
  <c r="K35" i="2"/>
  <c r="K36" i="2"/>
  <c r="J28" i="2"/>
  <c r="J29" i="2"/>
  <c r="J30" i="2"/>
  <c r="J31" i="2"/>
  <c r="J32" i="2"/>
  <c r="J33" i="2"/>
  <c r="J34" i="2"/>
  <c r="J35" i="2"/>
  <c r="J36" i="2"/>
  <c r="I28" i="2"/>
  <c r="I29" i="2"/>
  <c r="I30" i="2"/>
  <c r="I31" i="2"/>
  <c r="I32" i="2"/>
  <c r="I33" i="2"/>
  <c r="I34" i="2"/>
  <c r="I35" i="2"/>
  <c r="I36" i="2"/>
  <c r="H28" i="2"/>
  <c r="H29" i="2"/>
  <c r="H30" i="2"/>
  <c r="H31" i="2"/>
  <c r="H32" i="2"/>
  <c r="H33" i="2"/>
  <c r="H34" i="2"/>
  <c r="H35" i="2"/>
  <c r="H36" i="2"/>
  <c r="G28" i="2"/>
  <c r="G29" i="2"/>
  <c r="G30" i="2"/>
  <c r="G31" i="2"/>
  <c r="G32" i="2"/>
  <c r="G33" i="2"/>
  <c r="G34" i="2"/>
  <c r="G35" i="2"/>
  <c r="G36" i="2"/>
  <c r="F28" i="2"/>
  <c r="F29" i="2"/>
  <c r="F30" i="2"/>
  <c r="F31" i="2"/>
  <c r="F32" i="2"/>
  <c r="F33" i="2"/>
  <c r="F34" i="2"/>
  <c r="F35" i="2"/>
  <c r="F36" i="2"/>
  <c r="E35" i="2"/>
  <c r="E36" i="2"/>
  <c r="D28" i="2"/>
  <c r="D29" i="2"/>
  <c r="D30" i="2"/>
  <c r="D31" i="2"/>
  <c r="D32" i="2"/>
  <c r="D33" i="2"/>
  <c r="D34" i="2"/>
  <c r="D35" i="2"/>
  <c r="D36" i="2"/>
  <c r="C35" i="2"/>
  <c r="C36" i="2"/>
  <c r="E58" i="19"/>
  <c r="B58" i="19"/>
  <c r="E58" i="18"/>
  <c r="B58" i="18"/>
  <c r="E58" i="17"/>
  <c r="B58" i="17"/>
  <c r="E58" i="16"/>
  <c r="K28" i="2" s="1"/>
  <c r="B58" i="16"/>
  <c r="E58" i="15"/>
  <c r="B58" i="15"/>
  <c r="E58" i="14"/>
  <c r="B58" i="14"/>
  <c r="E58" i="13"/>
  <c r="B58" i="13"/>
  <c r="E58" i="12"/>
  <c r="B58" i="12"/>
  <c r="E58" i="11"/>
  <c r="E59" i="11"/>
  <c r="B58" i="11"/>
  <c r="E58" i="10"/>
  <c r="E28" i="2" s="1"/>
  <c r="B58" i="10"/>
  <c r="E58" i="5"/>
  <c r="B58" i="5"/>
  <c r="E58" i="3"/>
  <c r="G58" i="3" s="1"/>
  <c r="G58" i="5" s="1"/>
  <c r="B58" i="3"/>
  <c r="C28" i="2" l="1"/>
  <c r="G58" i="10"/>
  <c r="G58" i="11" s="1"/>
  <c r="G58" i="12" s="1"/>
  <c r="G58" i="13" s="1"/>
  <c r="G58" i="14" s="1"/>
  <c r="G58" i="15" s="1"/>
  <c r="G58" i="16" s="1"/>
  <c r="O28" i="2"/>
  <c r="D50" i="9"/>
  <c r="B34" i="2"/>
  <c r="B35" i="2"/>
  <c r="B36" i="2"/>
  <c r="V26" i="4"/>
  <c r="V25" i="4"/>
  <c r="C5" i="26"/>
  <c r="V27" i="4" l="1"/>
  <c r="G58" i="17"/>
  <c r="D197" i="26"/>
  <c r="B197" i="26"/>
  <c r="D194" i="26"/>
  <c r="B194" i="26"/>
  <c r="A2" i="26"/>
  <c r="A1" i="26"/>
  <c r="G58" i="18" l="1"/>
  <c r="C96" i="19"/>
  <c r="C95" i="19"/>
  <c r="C94" i="19"/>
  <c r="C93" i="19"/>
  <c r="C92" i="19"/>
  <c r="C96" i="18"/>
  <c r="C95" i="18"/>
  <c r="C94" i="18"/>
  <c r="C93" i="18"/>
  <c r="C92" i="18"/>
  <c r="C96" i="17"/>
  <c r="C95" i="17"/>
  <c r="C94" i="17"/>
  <c r="C93" i="17"/>
  <c r="C92" i="17"/>
  <c r="C96" i="16"/>
  <c r="C95" i="16"/>
  <c r="C94" i="16"/>
  <c r="C93" i="16"/>
  <c r="C92" i="16"/>
  <c r="C96" i="15"/>
  <c r="C95" i="15"/>
  <c r="C94" i="15"/>
  <c r="C93" i="15"/>
  <c r="C92" i="15"/>
  <c r="C96" i="14"/>
  <c r="C95" i="14"/>
  <c r="C94" i="14"/>
  <c r="C93" i="14"/>
  <c r="C92" i="14"/>
  <c r="C96" i="13"/>
  <c r="C95" i="13"/>
  <c r="C94" i="13"/>
  <c r="C93" i="13"/>
  <c r="C92" i="13"/>
  <c r="C96" i="12"/>
  <c r="C95" i="12"/>
  <c r="C94" i="12"/>
  <c r="C93" i="12"/>
  <c r="C92" i="12"/>
  <c r="C96" i="11"/>
  <c r="C95" i="11"/>
  <c r="C94" i="11"/>
  <c r="C93" i="11"/>
  <c r="C92" i="11"/>
  <c r="C96" i="10"/>
  <c r="C95" i="10"/>
  <c r="C94" i="10"/>
  <c r="C93" i="10"/>
  <c r="C92" i="10"/>
  <c r="C96" i="5"/>
  <c r="C95" i="5"/>
  <c r="C94" i="5"/>
  <c r="C93" i="5"/>
  <c r="C92" i="5"/>
  <c r="C84" i="19"/>
  <c r="C83" i="19"/>
  <c r="C82" i="19"/>
  <c r="C81" i="19"/>
  <c r="C79" i="19"/>
  <c r="C78" i="19"/>
  <c r="C84" i="18"/>
  <c r="C83" i="18"/>
  <c r="C82" i="18"/>
  <c r="C81" i="18"/>
  <c r="C79" i="18"/>
  <c r="C78" i="18"/>
  <c r="C84" i="17"/>
  <c r="C83" i="17"/>
  <c r="C82" i="17"/>
  <c r="C81" i="17"/>
  <c r="C79" i="17"/>
  <c r="C78" i="17"/>
  <c r="C84" i="16"/>
  <c r="C83" i="16"/>
  <c r="C82" i="16"/>
  <c r="C81" i="16"/>
  <c r="C79" i="16"/>
  <c r="C78" i="16"/>
  <c r="C84" i="15"/>
  <c r="C83" i="15"/>
  <c r="C82" i="15"/>
  <c r="C81" i="15"/>
  <c r="C79" i="15"/>
  <c r="C78" i="15"/>
  <c r="C84" i="14"/>
  <c r="C83" i="14"/>
  <c r="C82" i="14"/>
  <c r="C81" i="14"/>
  <c r="C79" i="14"/>
  <c r="C78" i="14"/>
  <c r="C84" i="13"/>
  <c r="C83" i="13"/>
  <c r="C82" i="13"/>
  <c r="C81" i="13"/>
  <c r="C79" i="13"/>
  <c r="C78" i="13"/>
  <c r="C84" i="12"/>
  <c r="C83" i="12"/>
  <c r="C82" i="12"/>
  <c r="C81" i="12"/>
  <c r="C79" i="12"/>
  <c r="C78" i="12"/>
  <c r="C84" i="11"/>
  <c r="C83" i="11"/>
  <c r="C82" i="11"/>
  <c r="C81" i="11"/>
  <c r="C80" i="11"/>
  <c r="C79" i="11"/>
  <c r="C78" i="11"/>
  <c r="C84" i="10"/>
  <c r="C83" i="10"/>
  <c r="C82" i="10"/>
  <c r="C81" i="10"/>
  <c r="C79" i="10"/>
  <c r="C78" i="10"/>
  <c r="C84" i="5"/>
  <c r="C83" i="5"/>
  <c r="C82" i="5"/>
  <c r="C81" i="5"/>
  <c r="C79" i="5"/>
  <c r="C78" i="5"/>
  <c r="C75" i="19"/>
  <c r="C74" i="19"/>
  <c r="C73" i="19"/>
  <c r="C72" i="19"/>
  <c r="C70" i="19"/>
  <c r="C69" i="19"/>
  <c r="C75" i="18"/>
  <c r="C74" i="18"/>
  <c r="C73" i="18"/>
  <c r="C72" i="18"/>
  <c r="C70" i="18"/>
  <c r="C69" i="18"/>
  <c r="C75" i="17"/>
  <c r="C74" i="17"/>
  <c r="C73" i="17"/>
  <c r="C72" i="17"/>
  <c r="C70" i="17"/>
  <c r="C69" i="17"/>
  <c r="C68" i="17"/>
  <c r="C75" i="16"/>
  <c r="C74" i="16"/>
  <c r="C73" i="16"/>
  <c r="C72" i="16"/>
  <c r="C70" i="16"/>
  <c r="C69" i="16"/>
  <c r="C75" i="15"/>
  <c r="C74" i="15"/>
  <c r="C73" i="15"/>
  <c r="C72" i="15"/>
  <c r="C70" i="15"/>
  <c r="C69" i="15"/>
  <c r="C75" i="14"/>
  <c r="C74" i="14"/>
  <c r="C73" i="14"/>
  <c r="C72" i="14"/>
  <c r="C70" i="14"/>
  <c r="C69" i="14"/>
  <c r="C75" i="13"/>
  <c r="C74" i="13"/>
  <c r="C73" i="13"/>
  <c r="C72" i="13"/>
  <c r="C70" i="13"/>
  <c r="C69" i="13"/>
  <c r="C75" i="12"/>
  <c r="C74" i="12"/>
  <c r="C73" i="12"/>
  <c r="C72" i="12"/>
  <c r="C70" i="12"/>
  <c r="C69" i="12"/>
  <c r="C75" i="11"/>
  <c r="C74" i="11"/>
  <c r="C73" i="11"/>
  <c r="C72" i="11"/>
  <c r="C70" i="11"/>
  <c r="C69" i="11"/>
  <c r="C75" i="10"/>
  <c r="C74" i="10"/>
  <c r="C73" i="10"/>
  <c r="C72" i="10"/>
  <c r="C70" i="10"/>
  <c r="C69" i="10"/>
  <c r="C75" i="5"/>
  <c r="C74" i="5"/>
  <c r="C73" i="5"/>
  <c r="C72" i="5"/>
  <c r="C70" i="5"/>
  <c r="C69" i="5"/>
  <c r="C68" i="5"/>
  <c r="C52" i="19"/>
  <c r="C51" i="19"/>
  <c r="C50" i="19"/>
  <c r="C49" i="19"/>
  <c r="C52" i="18"/>
  <c r="C51" i="18"/>
  <c r="C50" i="18"/>
  <c r="C49" i="18"/>
  <c r="C52" i="17"/>
  <c r="C51" i="17"/>
  <c r="C50" i="17"/>
  <c r="C49" i="17"/>
  <c r="C52" i="16"/>
  <c r="C51" i="16"/>
  <c r="C50" i="16"/>
  <c r="C49" i="16"/>
  <c r="C52" i="15"/>
  <c r="C51" i="15"/>
  <c r="C50" i="15"/>
  <c r="C49" i="15"/>
  <c r="C52" i="14"/>
  <c r="C51" i="14"/>
  <c r="C50" i="14"/>
  <c r="C49" i="14"/>
  <c r="C52" i="13"/>
  <c r="C51" i="13"/>
  <c r="C50" i="13"/>
  <c r="C49" i="13"/>
  <c r="C52" i="12"/>
  <c r="C51" i="12"/>
  <c r="C50" i="12"/>
  <c r="C49" i="12"/>
  <c r="C52" i="11"/>
  <c r="C51" i="11"/>
  <c r="C50" i="11"/>
  <c r="C49" i="11"/>
  <c r="C52" i="10"/>
  <c r="C51" i="10"/>
  <c r="C50" i="10"/>
  <c r="C49" i="10"/>
  <c r="C52" i="5"/>
  <c r="C51" i="5"/>
  <c r="C50" i="5"/>
  <c r="C49" i="5"/>
  <c r="C47" i="19"/>
  <c r="C46" i="19"/>
  <c r="C45" i="19"/>
  <c r="C44" i="19"/>
  <c r="C43" i="19"/>
  <c r="C47" i="18"/>
  <c r="C46" i="18"/>
  <c r="C45" i="18"/>
  <c r="C44" i="18"/>
  <c r="C43" i="18"/>
  <c r="C47" i="17"/>
  <c r="C46" i="17"/>
  <c r="C45" i="17"/>
  <c r="C44" i="17"/>
  <c r="C43" i="17"/>
  <c r="C47" i="16"/>
  <c r="C46" i="16"/>
  <c r="C45" i="16"/>
  <c r="C44" i="16"/>
  <c r="C43" i="16"/>
  <c r="C47" i="15"/>
  <c r="C46" i="15"/>
  <c r="C45" i="15"/>
  <c r="C44" i="15"/>
  <c r="C43" i="15"/>
  <c r="C47" i="14"/>
  <c r="C46" i="14"/>
  <c r="C45" i="14"/>
  <c r="C44" i="14"/>
  <c r="C43" i="14"/>
  <c r="C47" i="13"/>
  <c r="C46" i="13"/>
  <c r="C45" i="13"/>
  <c r="C44" i="13"/>
  <c r="C43" i="13"/>
  <c r="C47" i="12"/>
  <c r="C46" i="12"/>
  <c r="C45" i="12"/>
  <c r="C44" i="12"/>
  <c r="C43" i="12"/>
  <c r="C47" i="11"/>
  <c r="C46" i="11"/>
  <c r="C45" i="11"/>
  <c r="C44" i="11"/>
  <c r="C43" i="11"/>
  <c r="C47" i="10"/>
  <c r="C46" i="10"/>
  <c r="C45" i="10"/>
  <c r="C44" i="10"/>
  <c r="C43" i="10"/>
  <c r="C47" i="5"/>
  <c r="C46" i="5"/>
  <c r="C45" i="5"/>
  <c r="C44" i="5"/>
  <c r="C43" i="5"/>
  <c r="C32" i="19"/>
  <c r="C30" i="19"/>
  <c r="C30" i="18"/>
  <c r="C34" i="17"/>
  <c r="C30" i="17"/>
  <c r="C33" i="16"/>
  <c r="C30" i="16"/>
  <c r="C28" i="16"/>
  <c r="C31" i="15"/>
  <c r="C29" i="15"/>
  <c r="C37" i="14"/>
  <c r="C33" i="14"/>
  <c r="C31" i="14"/>
  <c r="C34" i="13"/>
  <c r="C29" i="13"/>
  <c r="C28" i="12"/>
  <c r="C37" i="11"/>
  <c r="C33" i="11"/>
  <c r="C32" i="11"/>
  <c r="C34" i="10"/>
  <c r="C33" i="10"/>
  <c r="C32" i="10"/>
  <c r="C21" i="19"/>
  <c r="C20" i="18"/>
  <c r="C18" i="18"/>
  <c r="C20" i="16"/>
  <c r="C16" i="16"/>
  <c r="C18" i="15"/>
  <c r="C16" i="15"/>
  <c r="C16" i="14"/>
  <c r="C20" i="13"/>
  <c r="C16" i="13"/>
  <c r="C21" i="12"/>
  <c r="C16" i="12"/>
  <c r="C18" i="11"/>
  <c r="C16" i="11"/>
  <c r="C23" i="10"/>
  <c r="C18" i="10"/>
  <c r="C16" i="10"/>
  <c r="C16" i="5"/>
  <c r="C92" i="3"/>
  <c r="C93" i="3"/>
  <c r="C94" i="3"/>
  <c r="C95" i="3"/>
  <c r="C96" i="3"/>
  <c r="C78" i="3"/>
  <c r="C79" i="3"/>
  <c r="C81" i="3"/>
  <c r="C82" i="3"/>
  <c r="C83" i="3"/>
  <c r="C84" i="3"/>
  <c r="C69" i="3"/>
  <c r="C70" i="3"/>
  <c r="C72" i="3"/>
  <c r="C73" i="3"/>
  <c r="C74" i="3"/>
  <c r="C75" i="3"/>
  <c r="C50" i="3"/>
  <c r="C51" i="3"/>
  <c r="C52" i="3"/>
  <c r="C49" i="3"/>
  <c r="C43" i="3"/>
  <c r="C44" i="3"/>
  <c r="C45" i="3"/>
  <c r="C46" i="3"/>
  <c r="C47" i="3"/>
  <c r="C34" i="3"/>
  <c r="C32" i="3"/>
  <c r="C20" i="3"/>
  <c r="C18" i="3"/>
  <c r="C17" i="3"/>
  <c r="B62" i="2"/>
  <c r="B63" i="2"/>
  <c r="B64" i="2"/>
  <c r="B65" i="2"/>
  <c r="B66" i="2"/>
  <c r="B50" i="2"/>
  <c r="B51" i="2"/>
  <c r="B53" i="2"/>
  <c r="B54" i="2"/>
  <c r="B55" i="2"/>
  <c r="B56" i="2"/>
  <c r="B40" i="2"/>
  <c r="B41" i="2"/>
  <c r="B43" i="2"/>
  <c r="B44" i="2"/>
  <c r="B45" i="2"/>
  <c r="B46" i="2"/>
  <c r="B22" i="2"/>
  <c r="B23" i="2"/>
  <c r="B24" i="2"/>
  <c r="B21" i="2"/>
  <c r="B15" i="2"/>
  <c r="B16" i="2"/>
  <c r="B17" i="2"/>
  <c r="B18" i="2"/>
  <c r="B14" i="2"/>
  <c r="D67" i="9"/>
  <c r="D68" i="9"/>
  <c r="D69" i="9"/>
  <c r="D70" i="9"/>
  <c r="D71" i="9"/>
  <c r="D66" i="9"/>
  <c r="C91" i="16" s="1"/>
  <c r="D57" i="9"/>
  <c r="D58" i="9"/>
  <c r="D59" i="9"/>
  <c r="C80" i="12" s="1"/>
  <c r="D60" i="9"/>
  <c r="D61" i="9"/>
  <c r="D62" i="9"/>
  <c r="D63" i="9"/>
  <c r="D56" i="9"/>
  <c r="C77" i="19" s="1"/>
  <c r="D47" i="9"/>
  <c r="D48" i="9"/>
  <c r="D49" i="9"/>
  <c r="C71" i="3" s="1"/>
  <c r="D51" i="9"/>
  <c r="D52" i="9"/>
  <c r="D53" i="9"/>
  <c r="D46" i="9"/>
  <c r="C68" i="3" s="1"/>
  <c r="D35" i="9"/>
  <c r="D36" i="9"/>
  <c r="D37" i="9"/>
  <c r="D38" i="9"/>
  <c r="D39" i="9"/>
  <c r="D40" i="9"/>
  <c r="D41" i="9"/>
  <c r="D42" i="9"/>
  <c r="D43" i="9"/>
  <c r="D34" i="9"/>
  <c r="B27" i="2" s="1"/>
  <c r="D29" i="9"/>
  <c r="D30" i="9"/>
  <c r="D31" i="9"/>
  <c r="D28" i="9"/>
  <c r="D22" i="9"/>
  <c r="D23" i="9"/>
  <c r="D24" i="9"/>
  <c r="D25" i="9"/>
  <c r="D26" i="9"/>
  <c r="D21" i="9"/>
  <c r="C42" i="16" s="1"/>
  <c r="U18" i="4"/>
  <c r="C23" i="18" s="1"/>
  <c r="U20" i="4"/>
  <c r="U21" i="4"/>
  <c r="C37" i="19" s="1"/>
  <c r="U17" i="4"/>
  <c r="S18" i="4"/>
  <c r="C22" i="12" s="1"/>
  <c r="S20" i="4"/>
  <c r="S21" i="4"/>
  <c r="C36" i="17" s="1"/>
  <c r="S17" i="4"/>
  <c r="Q18" i="4"/>
  <c r="C21" i="17" s="1"/>
  <c r="Q20" i="4"/>
  <c r="Q21" i="4"/>
  <c r="C35" i="16" s="1"/>
  <c r="Q17" i="4"/>
  <c r="O18" i="4"/>
  <c r="C20" i="19" s="1"/>
  <c r="O20" i="4"/>
  <c r="O21" i="4"/>
  <c r="C34" i="14" s="1"/>
  <c r="O17" i="4"/>
  <c r="M18" i="4"/>
  <c r="C19" i="14" s="1"/>
  <c r="M20" i="4"/>
  <c r="M21" i="4"/>
  <c r="C33" i="17" s="1"/>
  <c r="M17" i="4"/>
  <c r="K18" i="4"/>
  <c r="C18" i="5" s="1"/>
  <c r="K20" i="4"/>
  <c r="K21" i="4"/>
  <c r="C32" i="12" s="1"/>
  <c r="K17" i="4"/>
  <c r="I18" i="4"/>
  <c r="C17" i="17" s="1"/>
  <c r="I20" i="4"/>
  <c r="I21" i="4"/>
  <c r="C31" i="3" s="1"/>
  <c r="I17" i="4"/>
  <c r="G18" i="4"/>
  <c r="C16" i="3" s="1"/>
  <c r="G20" i="4"/>
  <c r="G21" i="4"/>
  <c r="C30" i="15" s="1"/>
  <c r="G17" i="4"/>
  <c r="E18" i="4"/>
  <c r="C15" i="16" s="1"/>
  <c r="E20" i="4"/>
  <c r="E21" i="4"/>
  <c r="C29" i="19" s="1"/>
  <c r="E17" i="4"/>
  <c r="C14" i="16"/>
  <c r="C20" i="4"/>
  <c r="C21" i="4"/>
  <c r="C28" i="19" s="1"/>
  <c r="N62" i="2"/>
  <c r="N63" i="2"/>
  <c r="N64" i="2"/>
  <c r="N65" i="2"/>
  <c r="N66" i="2"/>
  <c r="N50" i="2"/>
  <c r="N51" i="2"/>
  <c r="N52" i="2"/>
  <c r="N53" i="2"/>
  <c r="N54" i="2"/>
  <c r="N55" i="2"/>
  <c r="N56" i="2"/>
  <c r="N49" i="2"/>
  <c r="N40" i="2"/>
  <c r="N41" i="2"/>
  <c r="N42" i="2"/>
  <c r="N43" i="2"/>
  <c r="N44" i="2"/>
  <c r="N45" i="2"/>
  <c r="N46" i="2"/>
  <c r="N39" i="2"/>
  <c r="N27" i="2"/>
  <c r="N22" i="2"/>
  <c r="N23" i="2"/>
  <c r="N24" i="2"/>
  <c r="N21" i="2"/>
  <c r="N14" i="2"/>
  <c r="N15" i="2"/>
  <c r="N16" i="2"/>
  <c r="N17" i="2"/>
  <c r="N18" i="2"/>
  <c r="N13" i="2"/>
  <c r="M62" i="2"/>
  <c r="M63" i="2"/>
  <c r="M64" i="2"/>
  <c r="M65" i="2"/>
  <c r="M66" i="2"/>
  <c r="M61" i="2"/>
  <c r="M50" i="2"/>
  <c r="M51" i="2"/>
  <c r="M52" i="2"/>
  <c r="M53" i="2"/>
  <c r="M54" i="2"/>
  <c r="M55" i="2"/>
  <c r="M56" i="2"/>
  <c r="M49" i="2"/>
  <c r="M40" i="2"/>
  <c r="M41" i="2"/>
  <c r="M42" i="2"/>
  <c r="M43" i="2"/>
  <c r="M44" i="2"/>
  <c r="M45" i="2"/>
  <c r="M46" i="2"/>
  <c r="M39" i="2"/>
  <c r="M27" i="2"/>
  <c r="M22" i="2"/>
  <c r="M23" i="2"/>
  <c r="M24" i="2"/>
  <c r="M21" i="2"/>
  <c r="M14" i="2"/>
  <c r="M15" i="2"/>
  <c r="M16" i="2"/>
  <c r="M17" i="2"/>
  <c r="M18" i="2"/>
  <c r="M13" i="2"/>
  <c r="L62" i="2"/>
  <c r="L63" i="2"/>
  <c r="L64" i="2"/>
  <c r="L65" i="2"/>
  <c r="L66" i="2"/>
  <c r="L61" i="2"/>
  <c r="L50" i="2"/>
  <c r="L51" i="2"/>
  <c r="L52" i="2"/>
  <c r="L53" i="2"/>
  <c r="L54" i="2"/>
  <c r="L55" i="2"/>
  <c r="L56" i="2"/>
  <c r="L49" i="2"/>
  <c r="L40" i="2"/>
  <c r="L41" i="2"/>
  <c r="L42" i="2"/>
  <c r="L43" i="2"/>
  <c r="L44" i="2"/>
  <c r="L45" i="2"/>
  <c r="L46" i="2"/>
  <c r="L39" i="2"/>
  <c r="L27" i="2"/>
  <c r="L22" i="2"/>
  <c r="L23" i="2"/>
  <c r="L24" i="2"/>
  <c r="L21" i="2"/>
  <c r="L14" i="2"/>
  <c r="L15" i="2"/>
  <c r="L16" i="2"/>
  <c r="L17" i="2"/>
  <c r="L18" i="2"/>
  <c r="L13" i="2"/>
  <c r="K62" i="2"/>
  <c r="K63" i="2"/>
  <c r="K64" i="2"/>
  <c r="K65" i="2"/>
  <c r="K66" i="2"/>
  <c r="K61" i="2"/>
  <c r="K50" i="2"/>
  <c r="K51" i="2"/>
  <c r="K52" i="2"/>
  <c r="K53" i="2"/>
  <c r="K54" i="2"/>
  <c r="K55" i="2"/>
  <c r="K56" i="2"/>
  <c r="K49" i="2"/>
  <c r="K40" i="2"/>
  <c r="K41" i="2"/>
  <c r="K42" i="2"/>
  <c r="K43" i="2"/>
  <c r="K44" i="2"/>
  <c r="K45" i="2"/>
  <c r="K46" i="2"/>
  <c r="K39" i="2"/>
  <c r="K27" i="2"/>
  <c r="K22" i="2"/>
  <c r="K23" i="2"/>
  <c r="K24" i="2"/>
  <c r="K21" i="2"/>
  <c r="K14" i="2"/>
  <c r="K15" i="2"/>
  <c r="K16" i="2"/>
  <c r="K17" i="2"/>
  <c r="K18" i="2"/>
  <c r="K13" i="2"/>
  <c r="J62" i="2"/>
  <c r="J63" i="2"/>
  <c r="J64" i="2"/>
  <c r="J65" i="2"/>
  <c r="J66" i="2"/>
  <c r="J61" i="2"/>
  <c r="J50" i="2"/>
  <c r="J51" i="2"/>
  <c r="J52" i="2"/>
  <c r="J53" i="2"/>
  <c r="J54" i="2"/>
  <c r="J55" i="2"/>
  <c r="J56" i="2"/>
  <c r="J49" i="2"/>
  <c r="J40" i="2"/>
  <c r="J41" i="2"/>
  <c r="J42" i="2"/>
  <c r="J43" i="2"/>
  <c r="J44" i="2"/>
  <c r="J45" i="2"/>
  <c r="J46" i="2"/>
  <c r="J39" i="2"/>
  <c r="J27" i="2"/>
  <c r="J22" i="2"/>
  <c r="J23" i="2"/>
  <c r="J24" i="2"/>
  <c r="J21" i="2"/>
  <c r="J14" i="2"/>
  <c r="J15" i="2"/>
  <c r="J16" i="2"/>
  <c r="J17" i="2"/>
  <c r="J18" i="2"/>
  <c r="J13" i="2"/>
  <c r="I62" i="2"/>
  <c r="I63" i="2"/>
  <c r="I64" i="2"/>
  <c r="I65" i="2"/>
  <c r="I66" i="2"/>
  <c r="I61" i="2"/>
  <c r="I50" i="2"/>
  <c r="I51" i="2"/>
  <c r="I52" i="2"/>
  <c r="I53" i="2"/>
  <c r="I54" i="2"/>
  <c r="I55" i="2"/>
  <c r="I56" i="2"/>
  <c r="I49" i="2"/>
  <c r="I40" i="2"/>
  <c r="I41" i="2"/>
  <c r="I42" i="2"/>
  <c r="I43" i="2"/>
  <c r="I44" i="2"/>
  <c r="I45" i="2"/>
  <c r="I46" i="2"/>
  <c r="I39" i="2"/>
  <c r="I27" i="2"/>
  <c r="I22" i="2"/>
  <c r="I23" i="2"/>
  <c r="I24" i="2"/>
  <c r="I21" i="2"/>
  <c r="I14" i="2"/>
  <c r="I15" i="2"/>
  <c r="I16" i="2"/>
  <c r="I17" i="2"/>
  <c r="I18" i="2"/>
  <c r="I13" i="2"/>
  <c r="H62" i="2"/>
  <c r="H63" i="2"/>
  <c r="H64" i="2"/>
  <c r="H65" i="2"/>
  <c r="H66" i="2"/>
  <c r="H61" i="2"/>
  <c r="H50" i="2"/>
  <c r="H51" i="2"/>
  <c r="H52" i="2"/>
  <c r="H53" i="2"/>
  <c r="H54" i="2"/>
  <c r="H55" i="2"/>
  <c r="H56" i="2"/>
  <c r="H49" i="2"/>
  <c r="H40" i="2"/>
  <c r="H41" i="2"/>
  <c r="H42" i="2"/>
  <c r="H43" i="2"/>
  <c r="H44" i="2"/>
  <c r="H45" i="2"/>
  <c r="H46" i="2"/>
  <c r="H39" i="2"/>
  <c r="H27" i="2"/>
  <c r="H22" i="2"/>
  <c r="H23" i="2"/>
  <c r="H24" i="2"/>
  <c r="H21" i="2"/>
  <c r="H14" i="2"/>
  <c r="H15" i="2"/>
  <c r="H16" i="2"/>
  <c r="H17" i="2"/>
  <c r="H18" i="2"/>
  <c r="H13" i="2"/>
  <c r="G62" i="2"/>
  <c r="G63" i="2"/>
  <c r="G64" i="2"/>
  <c r="G65" i="2"/>
  <c r="G66" i="2"/>
  <c r="G61" i="2"/>
  <c r="G50" i="2"/>
  <c r="G51" i="2"/>
  <c r="G52" i="2"/>
  <c r="G53" i="2"/>
  <c r="G54" i="2"/>
  <c r="G55" i="2"/>
  <c r="G56" i="2"/>
  <c r="G49" i="2"/>
  <c r="G40" i="2"/>
  <c r="G41" i="2"/>
  <c r="G42" i="2"/>
  <c r="G43" i="2"/>
  <c r="G44" i="2"/>
  <c r="G45" i="2"/>
  <c r="G46" i="2"/>
  <c r="G39" i="2"/>
  <c r="G27" i="2"/>
  <c r="G22" i="2"/>
  <c r="G23" i="2"/>
  <c r="G24" i="2"/>
  <c r="G21" i="2"/>
  <c r="G14" i="2"/>
  <c r="G15" i="2"/>
  <c r="G16" i="2"/>
  <c r="G17" i="2"/>
  <c r="G18" i="2"/>
  <c r="G13" i="2"/>
  <c r="F62" i="2"/>
  <c r="F63" i="2"/>
  <c r="F64" i="2"/>
  <c r="F65" i="2"/>
  <c r="F66" i="2"/>
  <c r="F61" i="2"/>
  <c r="F50" i="2"/>
  <c r="F51" i="2"/>
  <c r="F52" i="2"/>
  <c r="F53" i="2"/>
  <c r="F54" i="2"/>
  <c r="F55" i="2"/>
  <c r="F56" i="2"/>
  <c r="F49" i="2"/>
  <c r="F40" i="2"/>
  <c r="F41" i="2"/>
  <c r="F42" i="2"/>
  <c r="F43" i="2"/>
  <c r="F44" i="2"/>
  <c r="F45" i="2"/>
  <c r="F46" i="2"/>
  <c r="F39" i="2"/>
  <c r="F27" i="2"/>
  <c r="F22" i="2"/>
  <c r="F23" i="2"/>
  <c r="F24" i="2"/>
  <c r="F21" i="2"/>
  <c r="F14" i="2"/>
  <c r="F15" i="2"/>
  <c r="F16" i="2"/>
  <c r="F17" i="2"/>
  <c r="F18" i="2"/>
  <c r="F13" i="2"/>
  <c r="E62" i="2"/>
  <c r="E63" i="2"/>
  <c r="E64" i="2"/>
  <c r="E65" i="2"/>
  <c r="E66" i="2"/>
  <c r="E61" i="2"/>
  <c r="E50" i="2"/>
  <c r="E51" i="2"/>
  <c r="E52" i="2"/>
  <c r="E53" i="2"/>
  <c r="E54" i="2"/>
  <c r="E55" i="2"/>
  <c r="E56" i="2"/>
  <c r="E49" i="2"/>
  <c r="E40" i="2"/>
  <c r="E41" i="2"/>
  <c r="E42" i="2"/>
  <c r="E43" i="2"/>
  <c r="E44" i="2"/>
  <c r="E45" i="2"/>
  <c r="E46" i="2"/>
  <c r="E39" i="2"/>
  <c r="E27" i="2"/>
  <c r="E22" i="2"/>
  <c r="E23" i="2"/>
  <c r="E24" i="2"/>
  <c r="E21" i="2"/>
  <c r="E14" i="2"/>
  <c r="E15" i="2"/>
  <c r="E16" i="2"/>
  <c r="E17" i="2"/>
  <c r="E18" i="2"/>
  <c r="E13" i="2"/>
  <c r="D62" i="2"/>
  <c r="D63" i="2"/>
  <c r="D64" i="2"/>
  <c r="D65" i="2"/>
  <c r="D66" i="2"/>
  <c r="D50" i="2"/>
  <c r="D51" i="2"/>
  <c r="D52" i="2"/>
  <c r="D53" i="2"/>
  <c r="D54" i="2"/>
  <c r="D55" i="2"/>
  <c r="D56" i="2"/>
  <c r="D49" i="2"/>
  <c r="D61" i="2"/>
  <c r="D67" i="2" s="1"/>
  <c r="D40" i="2"/>
  <c r="D41" i="2"/>
  <c r="D42" i="2"/>
  <c r="D43" i="2"/>
  <c r="D44" i="2"/>
  <c r="D45" i="2"/>
  <c r="D46" i="2"/>
  <c r="D39" i="2"/>
  <c r="D27" i="2"/>
  <c r="D22" i="2"/>
  <c r="D23" i="2"/>
  <c r="D24" i="2"/>
  <c r="D21" i="2"/>
  <c r="D14" i="2"/>
  <c r="D15" i="2"/>
  <c r="D16" i="2"/>
  <c r="D17" i="2"/>
  <c r="D18" i="2"/>
  <c r="D13" i="2"/>
  <c r="C62" i="2"/>
  <c r="C63" i="2"/>
  <c r="C64" i="2"/>
  <c r="C65" i="2"/>
  <c r="C66" i="2"/>
  <c r="C61" i="2"/>
  <c r="C50" i="2"/>
  <c r="C51" i="2"/>
  <c r="C53" i="2"/>
  <c r="C54" i="2"/>
  <c r="C55" i="2"/>
  <c r="C56" i="2"/>
  <c r="C49" i="2"/>
  <c r="C40" i="2"/>
  <c r="C41" i="2"/>
  <c r="C43" i="2"/>
  <c r="O43" i="2" s="1"/>
  <c r="C44" i="2"/>
  <c r="C45" i="2"/>
  <c r="C46" i="2"/>
  <c r="C39" i="2"/>
  <c r="C22" i="2"/>
  <c r="C23" i="2"/>
  <c r="C24" i="2"/>
  <c r="C21" i="2"/>
  <c r="C14" i="2"/>
  <c r="C15" i="2"/>
  <c r="C16" i="2"/>
  <c r="C17" i="2"/>
  <c r="C18" i="2"/>
  <c r="C13" i="2"/>
  <c r="D54" i="3"/>
  <c r="D97" i="19"/>
  <c r="E96" i="19"/>
  <c r="B96" i="19"/>
  <c r="E95" i="19"/>
  <c r="B95" i="19"/>
  <c r="E94" i="19"/>
  <c r="B94" i="19"/>
  <c r="E93" i="19"/>
  <c r="B93" i="19"/>
  <c r="E92" i="19"/>
  <c r="B92" i="19"/>
  <c r="E91" i="19"/>
  <c r="N61"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D54" i="19" s="1"/>
  <c r="E52" i="19"/>
  <c r="B52" i="19"/>
  <c r="E51" i="19"/>
  <c r="B51" i="19"/>
  <c r="E50" i="19"/>
  <c r="B50" i="19"/>
  <c r="E49" i="19"/>
  <c r="B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D39" i="19" s="1"/>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B52" i="18"/>
  <c r="E51" i="18"/>
  <c r="B51" i="18"/>
  <c r="E50" i="18"/>
  <c r="B50" i="18"/>
  <c r="E49" i="18"/>
  <c r="B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B52" i="17"/>
  <c r="E51" i="17"/>
  <c r="B51" i="17"/>
  <c r="E50" i="17"/>
  <c r="B50" i="17"/>
  <c r="E49" i="17"/>
  <c r="B49" i="17"/>
  <c r="E47" i="17"/>
  <c r="B47" i="17"/>
  <c r="E46" i="17"/>
  <c r="B46" i="17"/>
  <c r="E45" i="17"/>
  <c r="B45" i="17"/>
  <c r="E44" i="17"/>
  <c r="B44" i="17"/>
  <c r="E43" i="17"/>
  <c r="D54" i="17" s="1"/>
  <c r="B43" i="17"/>
  <c r="E42" i="17"/>
  <c r="B42" i="17"/>
  <c r="D38" i="17"/>
  <c r="E37" i="17"/>
  <c r="B37" i="17"/>
  <c r="E36" i="17"/>
  <c r="B36" i="17"/>
  <c r="E35" i="17"/>
  <c r="B35" i="17"/>
  <c r="E34" i="17"/>
  <c r="B34" i="17"/>
  <c r="E33" i="17"/>
  <c r="B33" i="17"/>
  <c r="E32" i="17"/>
  <c r="B32" i="17"/>
  <c r="E31" i="17"/>
  <c r="B31" i="17"/>
  <c r="E30" i="17"/>
  <c r="B30" i="17"/>
  <c r="E29" i="17"/>
  <c r="B29" i="17"/>
  <c r="E28" i="17"/>
  <c r="D39" i="17" s="1"/>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B52" i="16"/>
  <c r="E51" i="16"/>
  <c r="B51" i="16"/>
  <c r="E50" i="16"/>
  <c r="B50" i="16"/>
  <c r="E49" i="16"/>
  <c r="B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D39" i="16" s="1"/>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B51" i="15"/>
  <c r="E50" i="15"/>
  <c r="B50" i="15"/>
  <c r="E49" i="15"/>
  <c r="B49" i="15"/>
  <c r="E47" i="15"/>
  <c r="B47" i="15"/>
  <c r="E46" i="15"/>
  <c r="B46" i="15"/>
  <c r="E45" i="15"/>
  <c r="B45" i="15"/>
  <c r="E44" i="15"/>
  <c r="B44" i="15"/>
  <c r="E43" i="15"/>
  <c r="D54" i="15" s="1"/>
  <c r="B43" i="15"/>
  <c r="E42" i="15"/>
  <c r="B42" i="15"/>
  <c r="D38" i="15"/>
  <c r="E37" i="15"/>
  <c r="B37" i="15"/>
  <c r="E36" i="15"/>
  <c r="B36" i="15"/>
  <c r="E35" i="15"/>
  <c r="B35" i="15"/>
  <c r="E34" i="15"/>
  <c r="B34" i="15"/>
  <c r="E33" i="15"/>
  <c r="B33" i="15"/>
  <c r="E32" i="15"/>
  <c r="B32" i="15"/>
  <c r="E31" i="15"/>
  <c r="B31" i="15"/>
  <c r="E30" i="15"/>
  <c r="B30" i="15"/>
  <c r="E29" i="15"/>
  <c r="B29" i="15"/>
  <c r="E28" i="15"/>
  <c r="D39" i="15" s="1"/>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B52" i="14"/>
  <c r="E51" i="14"/>
  <c r="B51" i="14"/>
  <c r="E50" i="14"/>
  <c r="B50" i="14"/>
  <c r="E49" i="14"/>
  <c r="B49" i="14"/>
  <c r="E47" i="14"/>
  <c r="B47" i="14"/>
  <c r="E46" i="14"/>
  <c r="B46" i="14"/>
  <c r="E45" i="14"/>
  <c r="B45" i="14"/>
  <c r="E44" i="14"/>
  <c r="B44" i="14"/>
  <c r="E43" i="14"/>
  <c r="B43" i="14"/>
  <c r="E42" i="14"/>
  <c r="D54" i="14" s="1"/>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D54" i="13" s="1"/>
  <c r="E52" i="13"/>
  <c r="B52" i="13"/>
  <c r="E51" i="13"/>
  <c r="B51" i="13"/>
  <c r="E50" i="13"/>
  <c r="B50" i="13"/>
  <c r="E49" i="13"/>
  <c r="B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D54" i="12" s="1"/>
  <c r="E52" i="12"/>
  <c r="B52" i="12"/>
  <c r="E51" i="12"/>
  <c r="B51" i="12"/>
  <c r="E50" i="12"/>
  <c r="B50" i="12"/>
  <c r="E49" i="12"/>
  <c r="B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D54" i="11" s="1"/>
  <c r="E52" i="11"/>
  <c r="B52" i="11"/>
  <c r="E51" i="11"/>
  <c r="B51" i="11"/>
  <c r="E50" i="11"/>
  <c r="B50" i="11"/>
  <c r="E49" i="11"/>
  <c r="B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4" i="2" s="1"/>
  <c r="B64" i="10"/>
  <c r="E63" i="10"/>
  <c r="E33" i="2" s="1"/>
  <c r="B63" i="10"/>
  <c r="E62" i="10"/>
  <c r="E32" i="2" s="1"/>
  <c r="B62" i="10"/>
  <c r="E61" i="10"/>
  <c r="E31" i="2" s="1"/>
  <c r="B61" i="10"/>
  <c r="E60" i="10"/>
  <c r="E30" i="2" s="1"/>
  <c r="B60" i="10"/>
  <c r="E59" i="10"/>
  <c r="E29" i="2" s="1"/>
  <c r="B59" i="10"/>
  <c r="E57" i="10"/>
  <c r="B57" i="10"/>
  <c r="D53" i="10"/>
  <c r="E52" i="10"/>
  <c r="B52" i="10"/>
  <c r="E51" i="10"/>
  <c r="B51" i="10"/>
  <c r="E50" i="10"/>
  <c r="B50" i="10"/>
  <c r="E49" i="10"/>
  <c r="B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D39" i="10" s="1"/>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H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H74" i="5" s="1"/>
  <c r="G75" i="5"/>
  <c r="G75" i="10" s="1"/>
  <c r="G75" i="11" s="1"/>
  <c r="G68" i="5"/>
  <c r="G68" i="10" s="1"/>
  <c r="G68" i="11" s="1"/>
  <c r="G68" i="12" s="1"/>
  <c r="G68" i="13" s="1"/>
  <c r="G68" i="14" s="1"/>
  <c r="G68" i="15" s="1"/>
  <c r="G68" i="16" s="1"/>
  <c r="G68" i="17" s="1"/>
  <c r="G68" i="18" s="1"/>
  <c r="G68" i="19" s="1"/>
  <c r="G65" i="5"/>
  <c r="G65" i="10" s="1"/>
  <c r="G65" i="11" s="1"/>
  <c r="G66" i="5"/>
  <c r="G66" i="10" s="1"/>
  <c r="G66" i="11" s="1"/>
  <c r="G50" i="5"/>
  <c r="G50" i="10" s="1"/>
  <c r="G50" i="11" s="1"/>
  <c r="G51" i="5"/>
  <c r="G51" i="10" s="1"/>
  <c r="G51" i="11" s="1"/>
  <c r="G51" i="12" s="1"/>
  <c r="G52" i="5"/>
  <c r="G52" i="10" s="1"/>
  <c r="G49" i="5"/>
  <c r="G49" i="10" s="1"/>
  <c r="G49" i="11" s="1"/>
  <c r="G43" i="5"/>
  <c r="G43" i="10" s="1"/>
  <c r="G44" i="5"/>
  <c r="H44" i="5" s="1"/>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28" i="5"/>
  <c r="G28" i="10" s="1"/>
  <c r="G28" i="11"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G14" i="5"/>
  <c r="G14" i="10" s="1"/>
  <c r="G14" i="11" s="1"/>
  <c r="D97" i="5"/>
  <c r="D98" i="5" s="1"/>
  <c r="E96" i="5"/>
  <c r="B96" i="5"/>
  <c r="E95" i="5"/>
  <c r="H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H65" i="5"/>
  <c r="B65" i="5"/>
  <c r="E64" i="5"/>
  <c r="B64" i="5"/>
  <c r="E63" i="5"/>
  <c r="B63" i="5"/>
  <c r="E62" i="5"/>
  <c r="B62" i="5"/>
  <c r="E61" i="5"/>
  <c r="B61" i="5"/>
  <c r="E60" i="5"/>
  <c r="B60" i="5"/>
  <c r="E59" i="5"/>
  <c r="B59" i="5"/>
  <c r="E57" i="5"/>
  <c r="B57" i="5"/>
  <c r="D53" i="5"/>
  <c r="E52" i="5"/>
  <c r="B52" i="5"/>
  <c r="E51" i="5"/>
  <c r="B51" i="5"/>
  <c r="E50" i="5"/>
  <c r="I50" i="5"/>
  <c r="B50" i="5"/>
  <c r="E49" i="5"/>
  <c r="I49" i="5" s="1"/>
  <c r="B49" i="5"/>
  <c r="E47" i="5"/>
  <c r="B47" i="5"/>
  <c r="E46" i="5"/>
  <c r="B46" i="5"/>
  <c r="E45" i="5"/>
  <c r="I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B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50" i="3"/>
  <c r="G51" i="3"/>
  <c r="G49" i="3"/>
  <c r="G43" i="3"/>
  <c r="G44" i="3"/>
  <c r="G45" i="3"/>
  <c r="G46" i="3"/>
  <c r="G47" i="3"/>
  <c r="G42" i="3"/>
  <c r="G37" i="3"/>
  <c r="G29" i="3"/>
  <c r="G30" i="3"/>
  <c r="G31" i="3"/>
  <c r="G32" i="3"/>
  <c r="G33" i="3"/>
  <c r="G34" i="3"/>
  <c r="G35" i="3"/>
  <c r="G36" i="3"/>
  <c r="G28" i="3"/>
  <c r="C68" i="16" l="1"/>
  <c r="H68" i="16" s="1"/>
  <c r="C68" i="15"/>
  <c r="H68" i="15" s="1"/>
  <c r="C68" i="14"/>
  <c r="H68" i="14" s="1"/>
  <c r="B39" i="2"/>
  <c r="C68" i="13"/>
  <c r="C68" i="12"/>
  <c r="C68" i="11"/>
  <c r="C68" i="19"/>
  <c r="C68" i="10"/>
  <c r="I68" i="10" s="1"/>
  <c r="C68" i="18"/>
  <c r="H68" i="18" s="1"/>
  <c r="B49" i="2"/>
  <c r="C80" i="19"/>
  <c r="C80" i="14"/>
  <c r="C80" i="13"/>
  <c r="C91" i="13"/>
  <c r="H91" i="13" s="1"/>
  <c r="C91" i="5"/>
  <c r="C91" i="17"/>
  <c r="C98" i="17" s="1"/>
  <c r="D98" i="19"/>
  <c r="C8" i="19" s="1"/>
  <c r="B61" i="2"/>
  <c r="C91" i="3"/>
  <c r="C91" i="11"/>
  <c r="C91" i="15"/>
  <c r="H91" i="15" s="1"/>
  <c r="C91" i="19"/>
  <c r="C98" i="19" s="1"/>
  <c r="C91" i="10"/>
  <c r="I91" i="10" s="1"/>
  <c r="C91" i="14"/>
  <c r="I91" i="14" s="1"/>
  <c r="C91" i="18"/>
  <c r="C91" i="12"/>
  <c r="C71" i="5"/>
  <c r="C71" i="10"/>
  <c r="C71" i="11"/>
  <c r="C71" i="12"/>
  <c r="C71" i="13"/>
  <c r="C71" i="14"/>
  <c r="C71" i="15"/>
  <c r="C71" i="16"/>
  <c r="C71" i="17"/>
  <c r="C71" i="18"/>
  <c r="C71" i="19"/>
  <c r="B42" i="2"/>
  <c r="C80" i="10"/>
  <c r="C80" i="18"/>
  <c r="B52" i="2"/>
  <c r="C80" i="5"/>
  <c r="C80" i="17"/>
  <c r="C80" i="16"/>
  <c r="C80" i="3"/>
  <c r="C80" i="15"/>
  <c r="C77" i="3"/>
  <c r="C77" i="5"/>
  <c r="C77" i="10"/>
  <c r="H77" i="10" s="1"/>
  <c r="C77" i="11"/>
  <c r="C77" i="12"/>
  <c r="I77" i="12" s="1"/>
  <c r="C77" i="13"/>
  <c r="H77" i="13" s="1"/>
  <c r="C77" i="14"/>
  <c r="C77" i="15"/>
  <c r="H77" i="15" s="1"/>
  <c r="C77" i="16"/>
  <c r="C77" i="17"/>
  <c r="C77" i="18"/>
  <c r="C15" i="19"/>
  <c r="C15" i="5"/>
  <c r="C15" i="17"/>
  <c r="C15" i="11"/>
  <c r="H15" i="11" s="1"/>
  <c r="C58" i="19"/>
  <c r="C58" i="17"/>
  <c r="C58" i="15"/>
  <c r="C58" i="13"/>
  <c r="C58" i="11"/>
  <c r="C58" i="5"/>
  <c r="C58" i="14"/>
  <c r="C58" i="16"/>
  <c r="C58" i="12"/>
  <c r="C58" i="10"/>
  <c r="C58" i="3"/>
  <c r="C58" i="18"/>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2" i="2"/>
  <c r="C61" i="19"/>
  <c r="C61" i="11"/>
  <c r="C61" i="12"/>
  <c r="C61" i="13"/>
  <c r="C61" i="14"/>
  <c r="C61" i="15"/>
  <c r="C61" i="16"/>
  <c r="C61" i="3"/>
  <c r="C61" i="17"/>
  <c r="C61" i="5"/>
  <c r="C61" i="18"/>
  <c r="C61" i="10"/>
  <c r="B31" i="2"/>
  <c r="C60" i="19"/>
  <c r="C60" i="18"/>
  <c r="C60" i="15"/>
  <c r="C60" i="13"/>
  <c r="C60" i="10"/>
  <c r="C60" i="3"/>
  <c r="C60" i="16"/>
  <c r="C60" i="17"/>
  <c r="C60" i="14"/>
  <c r="C60" i="11"/>
  <c r="C60" i="5"/>
  <c r="C60" i="12"/>
  <c r="B30" i="2"/>
  <c r="C59" i="19"/>
  <c r="C59" i="11"/>
  <c r="C59" i="18"/>
  <c r="C59" i="10"/>
  <c r="C59" i="17"/>
  <c r="C59" i="5"/>
  <c r="C59" i="16"/>
  <c r="C59" i="3"/>
  <c r="C59" i="15"/>
  <c r="C59" i="14"/>
  <c r="C59" i="13"/>
  <c r="C59" i="12"/>
  <c r="B29" i="2"/>
  <c r="H58" i="17"/>
  <c r="B28" i="2"/>
  <c r="G58" i="19"/>
  <c r="I58" i="18"/>
  <c r="H58" i="18"/>
  <c r="O35" i="2"/>
  <c r="E67" i="2"/>
  <c r="O46" i="2"/>
  <c r="P46" i="2" s="1"/>
  <c r="O66" i="2"/>
  <c r="O45" i="2"/>
  <c r="P45" i="2" s="1"/>
  <c r="O44" i="2"/>
  <c r="P44" i="2" s="1"/>
  <c r="O36" i="2"/>
  <c r="H79" i="5"/>
  <c r="I95" i="5"/>
  <c r="I51" i="10"/>
  <c r="I93" i="5"/>
  <c r="I82" i="10"/>
  <c r="I52" i="5"/>
  <c r="I81" i="5"/>
  <c r="H65" i="11"/>
  <c r="G65" i="12"/>
  <c r="G65" i="13" s="1"/>
  <c r="G65" i="14" s="1"/>
  <c r="G65" i="15" s="1"/>
  <c r="G65" i="16" s="1"/>
  <c r="G65" i="17" s="1"/>
  <c r="G65" i="18" s="1"/>
  <c r="G65" i="19" s="1"/>
  <c r="H65" i="19" s="1"/>
  <c r="G84" i="12"/>
  <c r="G84" i="13" s="1"/>
  <c r="H84" i="11"/>
  <c r="G43" i="11"/>
  <c r="G43" i="12" s="1"/>
  <c r="H43" i="12" s="1"/>
  <c r="H43" i="10"/>
  <c r="H83" i="11"/>
  <c r="G83" i="12"/>
  <c r="G83" i="13" s="1"/>
  <c r="G83" i="14" s="1"/>
  <c r="G83" i="15" s="1"/>
  <c r="G83" i="16" s="1"/>
  <c r="G83" i="17" s="1"/>
  <c r="G83" i="18" s="1"/>
  <c r="G83" i="19" s="1"/>
  <c r="I83" i="19" s="1"/>
  <c r="G95" i="11"/>
  <c r="I95" i="10"/>
  <c r="G28" i="12"/>
  <c r="G28" i="13" s="1"/>
  <c r="G28" i="14" s="1"/>
  <c r="G28" i="15" s="1"/>
  <c r="G92" i="12"/>
  <c r="G92" i="13" s="1"/>
  <c r="G92" i="14" s="1"/>
  <c r="G92" i="15" s="1"/>
  <c r="G92" i="16" s="1"/>
  <c r="G92" i="17" s="1"/>
  <c r="H92" i="11"/>
  <c r="G25" i="11"/>
  <c r="G14" i="12"/>
  <c r="G14" i="13" s="1"/>
  <c r="G14" i="14" s="1"/>
  <c r="G14" i="15" s="1"/>
  <c r="G14" i="16" s="1"/>
  <c r="G14" i="17" s="1"/>
  <c r="G14" i="18" s="1"/>
  <c r="G14" i="19" s="1"/>
  <c r="G75" i="12"/>
  <c r="I75" i="12" s="1"/>
  <c r="I75" i="11"/>
  <c r="G96" i="11"/>
  <c r="H96" i="10"/>
  <c r="G21" i="13"/>
  <c r="G21" i="14" s="1"/>
  <c r="G21" i="15" s="1"/>
  <c r="G21" i="16" s="1"/>
  <c r="G21" i="17" s="1"/>
  <c r="G21" i="18" s="1"/>
  <c r="G21" i="19" s="1"/>
  <c r="I21" i="19" s="1"/>
  <c r="I21" i="12"/>
  <c r="G52" i="11"/>
  <c r="I52" i="11" s="1"/>
  <c r="H52" i="10"/>
  <c r="G72" i="13"/>
  <c r="I72" i="13" s="1"/>
  <c r="I72" i="12"/>
  <c r="G93" i="12"/>
  <c r="G93" i="13" s="1"/>
  <c r="G93" i="14" s="1"/>
  <c r="G93" i="15" s="1"/>
  <c r="G93" i="16" s="1"/>
  <c r="G93" i="17" s="1"/>
  <c r="H93" i="11"/>
  <c r="G30" i="15"/>
  <c r="G30" i="16" s="1"/>
  <c r="G30" i="17" s="1"/>
  <c r="G30" i="18" s="1"/>
  <c r="G30" i="19" s="1"/>
  <c r="H30" i="19" s="1"/>
  <c r="I73" i="12"/>
  <c r="G73" i="13"/>
  <c r="H73" i="13" s="1"/>
  <c r="H47" i="10"/>
  <c r="G47" i="11"/>
  <c r="I50" i="11"/>
  <c r="G50" i="12"/>
  <c r="G50" i="13" s="1"/>
  <c r="I50" i="13" s="1"/>
  <c r="G70" i="12"/>
  <c r="G70" i="13" s="1"/>
  <c r="G70" i="14" s="1"/>
  <c r="G70" i="15" s="1"/>
  <c r="G70" i="16" s="1"/>
  <c r="G70" i="17" s="1"/>
  <c r="H70" i="11"/>
  <c r="G79" i="18"/>
  <c r="G79" i="19" s="1"/>
  <c r="H79" i="19" s="1"/>
  <c r="I79" i="17"/>
  <c r="G42" i="13"/>
  <c r="G42" i="14" s="1"/>
  <c r="G42" i="15" s="1"/>
  <c r="G42" i="16" s="1"/>
  <c r="H42" i="16" s="1"/>
  <c r="G82" i="12"/>
  <c r="H82" i="12" s="1"/>
  <c r="H82" i="11"/>
  <c r="G32" i="11"/>
  <c r="G32" i="12" s="1"/>
  <c r="G32" i="13" s="1"/>
  <c r="G32" i="14" s="1"/>
  <c r="G32" i="15" s="1"/>
  <c r="G32" i="16" s="1"/>
  <c r="G32" i="17" s="1"/>
  <c r="G32" i="18" s="1"/>
  <c r="G32" i="19" s="1"/>
  <c r="H32" i="19" s="1"/>
  <c r="H32" i="10"/>
  <c r="G81" i="14"/>
  <c r="G81" i="15" s="1"/>
  <c r="G81" i="16" s="1"/>
  <c r="H81" i="13"/>
  <c r="G34" i="18"/>
  <c r="G34" i="19" s="1"/>
  <c r="H34" i="17"/>
  <c r="H46" i="10"/>
  <c r="G46" i="11"/>
  <c r="H69" i="10"/>
  <c r="G69" i="11"/>
  <c r="G69" i="12" s="1"/>
  <c r="G49" i="12"/>
  <c r="G49" i="13" s="1"/>
  <c r="G49" i="14" s="1"/>
  <c r="G49" i="15" s="1"/>
  <c r="G49" i="16" s="1"/>
  <c r="G49" i="17" s="1"/>
  <c r="I49" i="17" s="1"/>
  <c r="H49" i="11"/>
  <c r="I18" i="18"/>
  <c r="G18" i="19"/>
  <c r="H78" i="10"/>
  <c r="G78" i="11"/>
  <c r="H45" i="17"/>
  <c r="G45" i="18"/>
  <c r="G45" i="19" s="1"/>
  <c r="H45" i="19" s="1"/>
  <c r="G66" i="12"/>
  <c r="G66" i="13" s="1"/>
  <c r="H66" i="11"/>
  <c r="I66" i="11"/>
  <c r="G77" i="14"/>
  <c r="G77" i="15" s="1"/>
  <c r="G77" i="16" s="1"/>
  <c r="G98" i="10"/>
  <c r="G91" i="11"/>
  <c r="G91" i="12" s="1"/>
  <c r="G91" i="13" s="1"/>
  <c r="G91" i="14" s="1"/>
  <c r="G91" i="15" s="1"/>
  <c r="G91" i="16" s="1"/>
  <c r="G91" i="17" s="1"/>
  <c r="G51" i="13"/>
  <c r="H51" i="12"/>
  <c r="H33" i="17"/>
  <c r="I16" i="13"/>
  <c r="H33" i="11"/>
  <c r="H79" i="11"/>
  <c r="I84" i="5"/>
  <c r="G74" i="10"/>
  <c r="G74" i="11" s="1"/>
  <c r="G94" i="11"/>
  <c r="I94" i="11" s="1"/>
  <c r="H35" i="16"/>
  <c r="G44" i="10"/>
  <c r="G44" i="11" s="1"/>
  <c r="G54" i="11" s="1"/>
  <c r="I84" i="13"/>
  <c r="H17" i="17"/>
  <c r="H20" i="13"/>
  <c r="H20" i="18"/>
  <c r="H29" i="19"/>
  <c r="H37" i="19"/>
  <c r="I16" i="16"/>
  <c r="P43" i="2"/>
  <c r="I15" i="5"/>
  <c r="H20" i="16"/>
  <c r="H68" i="10"/>
  <c r="H68" i="12"/>
  <c r="H68" i="13"/>
  <c r="H36" i="17"/>
  <c r="H15" i="17"/>
  <c r="B33" i="2"/>
  <c r="C37" i="5"/>
  <c r="I37" i="5" s="1"/>
  <c r="C37" i="3"/>
  <c r="C37" i="12"/>
  <c r="C37" i="17"/>
  <c r="I37" i="17" s="1"/>
  <c r="C37" i="15"/>
  <c r="C37" i="18"/>
  <c r="H37" i="18" s="1"/>
  <c r="C37" i="10"/>
  <c r="I37" i="10" s="1"/>
  <c r="C37" i="13"/>
  <c r="H37" i="13" s="1"/>
  <c r="C37" i="16"/>
  <c r="H37" i="16" s="1"/>
  <c r="C36" i="12"/>
  <c r="C36" i="14"/>
  <c r="H36" i="14" s="1"/>
  <c r="C36" i="18"/>
  <c r="C36" i="10"/>
  <c r="H36" i="10" s="1"/>
  <c r="C36" i="16"/>
  <c r="H36" i="16" s="1"/>
  <c r="C36" i="3"/>
  <c r="C36" i="5"/>
  <c r="I36" i="5" s="1"/>
  <c r="C36" i="13"/>
  <c r="I36" i="13" s="1"/>
  <c r="C36" i="15"/>
  <c r="I36" i="15" s="1"/>
  <c r="C36" i="19"/>
  <c r="C36" i="11"/>
  <c r="H36" i="11" s="1"/>
  <c r="C35" i="10"/>
  <c r="H35" i="10" s="1"/>
  <c r="C35" i="15"/>
  <c r="I35" i="15" s="1"/>
  <c r="C35" i="3"/>
  <c r="C35" i="12"/>
  <c r="H35" i="12" s="1"/>
  <c r="C35" i="5"/>
  <c r="I35" i="5" s="1"/>
  <c r="C35" i="18"/>
  <c r="H35" i="18" s="1"/>
  <c r="C35" i="14"/>
  <c r="H35" i="14" s="1"/>
  <c r="C35" i="17"/>
  <c r="H35" i="17" s="1"/>
  <c r="C35" i="19"/>
  <c r="C35" i="11"/>
  <c r="H35" i="11" s="1"/>
  <c r="C35" i="13"/>
  <c r="H35" i="13" s="1"/>
  <c r="C34" i="5"/>
  <c r="H34" i="5" s="1"/>
  <c r="C34" i="12"/>
  <c r="I34" i="12" s="1"/>
  <c r="C34" i="16"/>
  <c r="I34" i="16" s="1"/>
  <c r="C34" i="19"/>
  <c r="C34" i="15"/>
  <c r="C34" i="18"/>
  <c r="C34" i="11"/>
  <c r="C33" i="3"/>
  <c r="C33" i="15"/>
  <c r="H33" i="15" s="1"/>
  <c r="C33" i="19"/>
  <c r="H33" i="19" s="1"/>
  <c r="C33" i="5"/>
  <c r="H33" i="5" s="1"/>
  <c r="C33" i="13"/>
  <c r="C33" i="18"/>
  <c r="H33" i="18" s="1"/>
  <c r="C33" i="12"/>
  <c r="H33" i="12" s="1"/>
  <c r="C32" i="18"/>
  <c r="C32" i="5"/>
  <c r="C32" i="17"/>
  <c r="C32" i="14"/>
  <c r="C32" i="15"/>
  <c r="C32" i="16"/>
  <c r="C32" i="13"/>
  <c r="C31" i="11"/>
  <c r="I31" i="11" s="1"/>
  <c r="C31" i="12"/>
  <c r="C31" i="13"/>
  <c r="C31" i="16"/>
  <c r="H31" i="16" s="1"/>
  <c r="C31" i="17"/>
  <c r="H31" i="17" s="1"/>
  <c r="C31" i="18"/>
  <c r="C31" i="19"/>
  <c r="C31" i="10"/>
  <c r="H31" i="10" s="1"/>
  <c r="C31" i="5"/>
  <c r="V21" i="4"/>
  <c r="C30" i="5"/>
  <c r="I30" i="5" s="1"/>
  <c r="C30" i="10"/>
  <c r="H30" i="10" s="1"/>
  <c r="C30" i="11"/>
  <c r="C30" i="12"/>
  <c r="C30" i="3"/>
  <c r="C30" i="13"/>
  <c r="C30" i="14"/>
  <c r="I30" i="14" s="1"/>
  <c r="C29" i="14"/>
  <c r="C29" i="5"/>
  <c r="C29" i="3"/>
  <c r="C29" i="10"/>
  <c r="C29" i="16"/>
  <c r="C39" i="16" s="1"/>
  <c r="C29" i="11"/>
  <c r="I29" i="11" s="1"/>
  <c r="C29" i="17"/>
  <c r="I29" i="17" s="1"/>
  <c r="C29" i="18"/>
  <c r="I29" i="18" s="1"/>
  <c r="C29" i="12"/>
  <c r="C23" i="3"/>
  <c r="C23" i="13"/>
  <c r="I23" i="13" s="1"/>
  <c r="C23" i="16"/>
  <c r="I23" i="16" s="1"/>
  <c r="C23" i="19"/>
  <c r="C23" i="11"/>
  <c r="H23" i="11" s="1"/>
  <c r="C23" i="14"/>
  <c r="C23" i="17"/>
  <c r="H23" i="17" s="1"/>
  <c r="C23" i="5"/>
  <c r="I23" i="5" s="1"/>
  <c r="C23" i="12"/>
  <c r="I23" i="12" s="1"/>
  <c r="C23" i="15"/>
  <c r="C22" i="17"/>
  <c r="I22" i="17" s="1"/>
  <c r="C22" i="19"/>
  <c r="H22" i="19" s="1"/>
  <c r="C22" i="5"/>
  <c r="C22" i="15"/>
  <c r="I22" i="15" s="1"/>
  <c r="C22" i="11"/>
  <c r="H22" i="11" s="1"/>
  <c r="C22" i="13"/>
  <c r="H22" i="13" s="1"/>
  <c r="C22" i="3"/>
  <c r="C22" i="18"/>
  <c r="C22" i="10"/>
  <c r="H22" i="10" s="1"/>
  <c r="C22" i="14"/>
  <c r="H22" i="14" s="1"/>
  <c r="C22" i="16"/>
  <c r="I22" i="16" s="1"/>
  <c r="C21" i="5"/>
  <c r="C21" i="14"/>
  <c r="C21" i="3"/>
  <c r="C21" i="16"/>
  <c r="C21" i="11"/>
  <c r="H21" i="11" s="1"/>
  <c r="C21" i="18"/>
  <c r="C21" i="13"/>
  <c r="C21" i="10"/>
  <c r="H21" i="10" s="1"/>
  <c r="C21" i="15"/>
  <c r="C20" i="5"/>
  <c r="C20" i="12"/>
  <c r="H20" i="12" s="1"/>
  <c r="C20" i="15"/>
  <c r="H20" i="15" s="1"/>
  <c r="C20" i="14"/>
  <c r="H20" i="14" s="1"/>
  <c r="C20" i="17"/>
  <c r="H20" i="17" s="1"/>
  <c r="C20" i="11"/>
  <c r="I20" i="11" s="1"/>
  <c r="C20" i="10"/>
  <c r="H20" i="10" s="1"/>
  <c r="C19" i="13"/>
  <c r="C19" i="17"/>
  <c r="H19" i="17" s="1"/>
  <c r="C19" i="12"/>
  <c r="I19" i="12" s="1"/>
  <c r="C19" i="18"/>
  <c r="H19" i="18" s="1"/>
  <c r="C19" i="16"/>
  <c r="C19" i="10"/>
  <c r="C19" i="11"/>
  <c r="I19" i="11" s="1"/>
  <c r="C19" i="3"/>
  <c r="C19" i="5"/>
  <c r="I19" i="5" s="1"/>
  <c r="C19" i="15"/>
  <c r="H19" i="15" s="1"/>
  <c r="C19" i="19"/>
  <c r="I19" i="19" s="1"/>
  <c r="C18" i="17"/>
  <c r="I18" i="17" s="1"/>
  <c r="C18" i="16"/>
  <c r="C18" i="14"/>
  <c r="C18" i="13"/>
  <c r="C18" i="12"/>
  <c r="I18" i="12" s="1"/>
  <c r="C18" i="19"/>
  <c r="C17" i="5"/>
  <c r="C17" i="10"/>
  <c r="C17" i="18"/>
  <c r="C17" i="19"/>
  <c r="H17" i="19" s="1"/>
  <c r="C17" i="11"/>
  <c r="I17" i="11" s="1"/>
  <c r="C17" i="12"/>
  <c r="C17" i="13"/>
  <c r="I17" i="13" s="1"/>
  <c r="C17" i="14"/>
  <c r="H17" i="14" s="1"/>
  <c r="C17" i="15"/>
  <c r="I17" i="15" s="1"/>
  <c r="C17" i="16"/>
  <c r="H17" i="16" s="1"/>
  <c r="C16" i="17"/>
  <c r="H16" i="17" s="1"/>
  <c r="C16" i="18"/>
  <c r="I16" i="18" s="1"/>
  <c r="C16" i="19"/>
  <c r="C15" i="10"/>
  <c r="H15" i="10" s="1"/>
  <c r="C15" i="18"/>
  <c r="I15" i="18" s="1"/>
  <c r="C15" i="12"/>
  <c r="I15" i="12" s="1"/>
  <c r="C15" i="13"/>
  <c r="H15" i="13" s="1"/>
  <c r="C15" i="14"/>
  <c r="H15" i="14" s="1"/>
  <c r="C15" i="3"/>
  <c r="C15" i="15"/>
  <c r="I15" i="15" s="1"/>
  <c r="C28" i="5"/>
  <c r="I28" i="5" s="1"/>
  <c r="C28" i="13"/>
  <c r="I28" i="13" s="1"/>
  <c r="C28" i="17"/>
  <c r="C28" i="10"/>
  <c r="I28" i="10" s="1"/>
  <c r="C28" i="14"/>
  <c r="H28" i="14" s="1"/>
  <c r="C28" i="18"/>
  <c r="C28" i="3"/>
  <c r="C28" i="11"/>
  <c r="H28" i="11" s="1"/>
  <c r="C28" i="15"/>
  <c r="C42" i="5"/>
  <c r="I42" i="5" s="1"/>
  <c r="C42" i="13"/>
  <c r="C54" i="13" s="1"/>
  <c r="C42" i="12"/>
  <c r="C54" i="12" s="1"/>
  <c r="C42" i="11"/>
  <c r="I42" i="11" s="1"/>
  <c r="C42" i="15"/>
  <c r="B13" i="2"/>
  <c r="C42" i="3"/>
  <c r="C42" i="10"/>
  <c r="H42" i="10" s="1"/>
  <c r="C42" i="14"/>
  <c r="C54" i="14" s="1"/>
  <c r="C42" i="17"/>
  <c r="C42" i="19"/>
  <c r="C42" i="18"/>
  <c r="C14" i="5"/>
  <c r="C14" i="13"/>
  <c r="I14" i="13" s="1"/>
  <c r="C14" i="17"/>
  <c r="H14" i="17" s="1"/>
  <c r="C14" i="10"/>
  <c r="I14" i="10" s="1"/>
  <c r="C14" i="14"/>
  <c r="I14" i="14" s="1"/>
  <c r="C14" i="18"/>
  <c r="C14" i="3"/>
  <c r="C14" i="11"/>
  <c r="H14" i="11" s="1"/>
  <c r="C14" i="15"/>
  <c r="H14" i="15" s="1"/>
  <c r="C14" i="19"/>
  <c r="I14" i="19" s="1"/>
  <c r="C14" i="12"/>
  <c r="H14" i="12" s="1"/>
  <c r="I70" i="5"/>
  <c r="I45" i="13"/>
  <c r="I68" i="13"/>
  <c r="I49" i="11"/>
  <c r="I84" i="11"/>
  <c r="I81" i="16"/>
  <c r="I51" i="12"/>
  <c r="I81" i="13"/>
  <c r="C54" i="16"/>
  <c r="H79" i="17"/>
  <c r="I44" i="5"/>
  <c r="I73" i="10"/>
  <c r="I72" i="11"/>
  <c r="I81" i="15"/>
  <c r="I65" i="5"/>
  <c r="I46" i="11"/>
  <c r="I83" i="11"/>
  <c r="I70" i="11"/>
  <c r="I81" i="11"/>
  <c r="C98" i="16"/>
  <c r="H52" i="5"/>
  <c r="I47" i="10"/>
  <c r="I69" i="10"/>
  <c r="I68" i="11"/>
  <c r="I78" i="11"/>
  <c r="I92" i="11"/>
  <c r="I79" i="11"/>
  <c r="I74" i="5"/>
  <c r="I78" i="10"/>
  <c r="I94" i="10"/>
  <c r="I77" i="11"/>
  <c r="C98" i="5"/>
  <c r="I43" i="10"/>
  <c r="I74" i="11"/>
  <c r="I68" i="12"/>
  <c r="C98" i="18"/>
  <c r="I83" i="5"/>
  <c r="I46" i="10"/>
  <c r="I45" i="12"/>
  <c r="H81" i="5"/>
  <c r="I66" i="5"/>
  <c r="I52" i="10"/>
  <c r="I47" i="11"/>
  <c r="C98" i="11"/>
  <c r="I93" i="11"/>
  <c r="I73" i="11"/>
  <c r="I82" i="11"/>
  <c r="I68" i="17"/>
  <c r="I75" i="5"/>
  <c r="I43" i="11"/>
  <c r="I65" i="11"/>
  <c r="I81" i="12"/>
  <c r="I94" i="5"/>
  <c r="I45" i="11"/>
  <c r="V18" i="4"/>
  <c r="V20" i="4"/>
  <c r="V17" i="4"/>
  <c r="H29" i="17"/>
  <c r="I36" i="10"/>
  <c r="I15" i="11"/>
  <c r="I30" i="13"/>
  <c r="I17" i="17"/>
  <c r="I36" i="17"/>
  <c r="I20" i="16"/>
  <c r="I37" i="11"/>
  <c r="I36" i="11"/>
  <c r="I18" i="11"/>
  <c r="I30" i="11"/>
  <c r="I20" i="13"/>
  <c r="I31" i="13"/>
  <c r="I34" i="17"/>
  <c r="I37" i="19"/>
  <c r="I21" i="11"/>
  <c r="I36" i="12"/>
  <c r="H18" i="17"/>
  <c r="I33" i="19"/>
  <c r="I22" i="5"/>
  <c r="I17" i="12"/>
  <c r="I31" i="18"/>
  <c r="I30" i="12"/>
  <c r="I17" i="19"/>
  <c r="I32" i="10"/>
  <c r="I31" i="12"/>
  <c r="H37" i="17"/>
  <c r="I35" i="18"/>
  <c r="I36" i="16"/>
  <c r="H18" i="18"/>
  <c r="I20" i="18"/>
  <c r="C39" i="5"/>
  <c r="I17" i="10"/>
  <c r="I15" i="13"/>
  <c r="I35" i="16"/>
  <c r="I36" i="18"/>
  <c r="I29" i="19"/>
  <c r="I33" i="11"/>
  <c r="I33" i="17"/>
  <c r="I17" i="18"/>
  <c r="I16" i="10"/>
  <c r="I22" i="11"/>
  <c r="I16" i="12"/>
  <c r="I35" i="14"/>
  <c r="I36" i="19"/>
  <c r="I23" i="19"/>
  <c r="H23" i="19"/>
  <c r="I68" i="19"/>
  <c r="H68" i="19"/>
  <c r="I15" i="19"/>
  <c r="H15" i="19"/>
  <c r="I20" i="19"/>
  <c r="H20" i="19"/>
  <c r="I35" i="19"/>
  <c r="H35" i="19"/>
  <c r="I16" i="19"/>
  <c r="H16" i="19"/>
  <c r="H31" i="19"/>
  <c r="H36" i="19"/>
  <c r="H36" i="18"/>
  <c r="H17" i="18"/>
  <c r="H31" i="18"/>
  <c r="I19" i="18"/>
  <c r="I23" i="18"/>
  <c r="H23" i="18"/>
  <c r="C8" i="18"/>
  <c r="D54" i="18"/>
  <c r="I19" i="17"/>
  <c r="H68" i="17"/>
  <c r="I45" i="17"/>
  <c r="H83" i="17"/>
  <c r="C8" i="17"/>
  <c r="I15" i="17"/>
  <c r="H16" i="16"/>
  <c r="I19" i="16"/>
  <c r="H19" i="16"/>
  <c r="H18" i="16"/>
  <c r="I18" i="16"/>
  <c r="H14" i="16"/>
  <c r="I45" i="16"/>
  <c r="H45" i="16"/>
  <c r="H34" i="16"/>
  <c r="I15" i="16"/>
  <c r="H15" i="16"/>
  <c r="I37" i="16"/>
  <c r="I70" i="16"/>
  <c r="H22" i="16"/>
  <c r="H33" i="16"/>
  <c r="I33" i="16"/>
  <c r="H65" i="16"/>
  <c r="I65" i="16"/>
  <c r="I83" i="16"/>
  <c r="H23" i="16"/>
  <c r="I29" i="16"/>
  <c r="H79" i="16"/>
  <c r="I79" i="16"/>
  <c r="H91" i="16"/>
  <c r="I91" i="16"/>
  <c r="D54" i="16"/>
  <c r="C8" i="16" s="1"/>
  <c r="I16" i="15"/>
  <c r="H31" i="15"/>
  <c r="I31" i="15"/>
  <c r="I65" i="15"/>
  <c r="I23" i="15"/>
  <c r="H23" i="15"/>
  <c r="H29" i="15"/>
  <c r="I29" i="15"/>
  <c r="I34" i="15"/>
  <c r="H34" i="15"/>
  <c r="I45" i="15"/>
  <c r="H45" i="15"/>
  <c r="H17" i="15"/>
  <c r="H79" i="15"/>
  <c r="I79" i="15"/>
  <c r="I18" i="15"/>
  <c r="H18" i="15"/>
  <c r="C8" i="15"/>
  <c r="H16" i="15"/>
  <c r="H37" i="15"/>
  <c r="I37" i="15"/>
  <c r="H83" i="15"/>
  <c r="I83" i="15"/>
  <c r="I19" i="15"/>
  <c r="H28" i="15"/>
  <c r="H31" i="14"/>
  <c r="I68" i="14"/>
  <c r="I31" i="14"/>
  <c r="H79" i="14"/>
  <c r="I79" i="14"/>
  <c r="H65" i="14"/>
  <c r="I65" i="14"/>
  <c r="H33" i="14"/>
  <c r="I33" i="14"/>
  <c r="I15" i="14"/>
  <c r="H18" i="14"/>
  <c r="I18" i="14"/>
  <c r="I23" i="14"/>
  <c r="H23" i="14"/>
  <c r="H29" i="14"/>
  <c r="I29" i="14"/>
  <c r="I34" i="14"/>
  <c r="H34" i="14"/>
  <c r="I45" i="14"/>
  <c r="H45" i="14"/>
  <c r="C8" i="14"/>
  <c r="H37" i="14"/>
  <c r="I37" i="14"/>
  <c r="I19" i="14"/>
  <c r="H19" i="14"/>
  <c r="H81" i="14"/>
  <c r="H83" i="14"/>
  <c r="I83" i="14"/>
  <c r="I16" i="14"/>
  <c r="H31" i="13"/>
  <c r="H34" i="13"/>
  <c r="I34" i="13"/>
  <c r="H19" i="13"/>
  <c r="I19" i="13"/>
  <c r="H29" i="13"/>
  <c r="I29" i="13"/>
  <c r="C8" i="13"/>
  <c r="H30" i="13"/>
  <c r="H45" i="13"/>
  <c r="H79" i="13"/>
  <c r="I79" i="13"/>
  <c r="H70" i="13"/>
  <c r="I70" i="13"/>
  <c r="H33" i="13"/>
  <c r="I33" i="13"/>
  <c r="H49" i="13"/>
  <c r="I65" i="13"/>
  <c r="H83" i="13"/>
  <c r="H18" i="13"/>
  <c r="I18" i="13"/>
  <c r="H23" i="13"/>
  <c r="H36" i="13"/>
  <c r="H16" i="13"/>
  <c r="H81" i="12"/>
  <c r="H16" i="12"/>
  <c r="H72" i="12"/>
  <c r="H15" i="12"/>
  <c r="H30" i="12"/>
  <c r="H45" i="12"/>
  <c r="H22" i="12"/>
  <c r="I22" i="12"/>
  <c r="H37" i="12"/>
  <c r="I37" i="12"/>
  <c r="H70" i="12"/>
  <c r="I70" i="12"/>
  <c r="H23" i="12"/>
  <c r="H65" i="12"/>
  <c r="I65" i="12"/>
  <c r="H83" i="12"/>
  <c r="G25" i="12"/>
  <c r="C8" i="12"/>
  <c r="H29" i="12"/>
  <c r="I29" i="12"/>
  <c r="H79" i="12"/>
  <c r="I79" i="12"/>
  <c r="H84" i="12"/>
  <c r="H17" i="12"/>
  <c r="H21" i="12"/>
  <c r="H28" i="12"/>
  <c r="H36" i="12"/>
  <c r="H69" i="12"/>
  <c r="H73" i="12"/>
  <c r="H91" i="12"/>
  <c r="I28" i="12"/>
  <c r="I91" i="12"/>
  <c r="C98" i="12"/>
  <c r="H31" i="12"/>
  <c r="H18" i="11"/>
  <c r="H30" i="11"/>
  <c r="I16" i="11"/>
  <c r="H73" i="11"/>
  <c r="H37" i="11"/>
  <c r="H43" i="11"/>
  <c r="H69" i="11"/>
  <c r="H29" i="11"/>
  <c r="H51" i="11"/>
  <c r="I51" i="11"/>
  <c r="C8" i="11"/>
  <c r="H68" i="11"/>
  <c r="H72" i="11"/>
  <c r="H77" i="11"/>
  <c r="H81" i="11"/>
  <c r="H91" i="11"/>
  <c r="I28" i="11"/>
  <c r="I91" i="11"/>
  <c r="H16" i="11"/>
  <c r="H42" i="11"/>
  <c r="H45" i="11"/>
  <c r="H50" i="11"/>
  <c r="H75" i="11"/>
  <c r="I72" i="10"/>
  <c r="H81" i="10"/>
  <c r="I96" i="10"/>
  <c r="H73" i="10"/>
  <c r="I81" i="10"/>
  <c r="H17" i="10"/>
  <c r="I31" i="10"/>
  <c r="H82" i="10"/>
  <c r="H95" i="10"/>
  <c r="H51" i="10"/>
  <c r="H37" i="10"/>
  <c r="I19" i="10"/>
  <c r="H19" i="10"/>
  <c r="H83" i="10"/>
  <c r="I83" i="10"/>
  <c r="H70" i="10"/>
  <c r="I70" i="10"/>
  <c r="I75" i="10"/>
  <c r="H75" i="10"/>
  <c r="G39" i="10"/>
  <c r="H33" i="10"/>
  <c r="I33" i="10"/>
  <c r="I50" i="10"/>
  <c r="H50" i="10"/>
  <c r="H79" i="10"/>
  <c r="I79" i="10"/>
  <c r="I84" i="10"/>
  <c r="H84" i="10"/>
  <c r="H92" i="10"/>
  <c r="I92" i="10"/>
  <c r="I66" i="10"/>
  <c r="H66" i="10"/>
  <c r="G25" i="10"/>
  <c r="H18" i="10"/>
  <c r="I18" i="10"/>
  <c r="I23" i="10"/>
  <c r="H23" i="10"/>
  <c r="H29" i="10"/>
  <c r="I29" i="10"/>
  <c r="I34" i="10"/>
  <c r="H34" i="10"/>
  <c r="I45" i="10"/>
  <c r="H45" i="10"/>
  <c r="H49" i="10"/>
  <c r="I49" i="10"/>
  <c r="I30" i="10"/>
  <c r="H65" i="10"/>
  <c r="I65" i="10"/>
  <c r="H72" i="10"/>
  <c r="H74" i="10"/>
  <c r="I74" i="10"/>
  <c r="I93" i="10"/>
  <c r="H93" i="10"/>
  <c r="H16" i="10"/>
  <c r="D54" i="10"/>
  <c r="H92" i="5"/>
  <c r="I96" i="5"/>
  <c r="H96" i="5"/>
  <c r="I92" i="5"/>
  <c r="H94" i="5"/>
  <c r="I79" i="5"/>
  <c r="H49" i="5"/>
  <c r="I29" i="5"/>
  <c r="H37" i="5"/>
  <c r="H18" i="5"/>
  <c r="I18" i="5"/>
  <c r="H22" i="5"/>
  <c r="H36" i="5"/>
  <c r="H51" i="5"/>
  <c r="I51" i="5"/>
  <c r="H68" i="5"/>
  <c r="I68" i="5"/>
  <c r="I43" i="5"/>
  <c r="H43" i="5"/>
  <c r="H16" i="5"/>
  <c r="I16" i="5"/>
  <c r="I69" i="5"/>
  <c r="H69" i="5"/>
  <c r="I82" i="5"/>
  <c r="H82" i="5"/>
  <c r="H70" i="5"/>
  <c r="I72" i="5"/>
  <c r="H72" i="5"/>
  <c r="I78" i="5"/>
  <c r="H78" i="5"/>
  <c r="H20" i="5"/>
  <c r="I20" i="5"/>
  <c r="I31" i="5"/>
  <c r="H31" i="5"/>
  <c r="G98" i="5"/>
  <c r="I98" i="5" s="1"/>
  <c r="I91" i="5"/>
  <c r="H91" i="5"/>
  <c r="I73" i="5"/>
  <c r="H73" i="5"/>
  <c r="I21" i="5"/>
  <c r="H21" i="5"/>
  <c r="I32" i="5"/>
  <c r="H32" i="5"/>
  <c r="H77" i="5"/>
  <c r="I77" i="5"/>
  <c r="H46" i="5"/>
  <c r="I46" i="5"/>
  <c r="H17" i="5"/>
  <c r="G39" i="5"/>
  <c r="G54" i="5"/>
  <c r="I47" i="5"/>
  <c r="H47" i="5"/>
  <c r="H83" i="5"/>
  <c r="H30" i="5"/>
  <c r="H29" i="5"/>
  <c r="D25" i="5"/>
  <c r="C8" i="5" s="1"/>
  <c r="H15" i="5"/>
  <c r="H23" i="5"/>
  <c r="H50" i="5"/>
  <c r="H45" i="5"/>
  <c r="D54" i="5"/>
  <c r="H66" i="5"/>
  <c r="H75" i="5"/>
  <c r="H84" i="5"/>
  <c r="H93" i="5"/>
  <c r="I34" i="5"/>
  <c r="G23" i="3"/>
  <c r="G15" i="3"/>
  <c r="G16" i="3"/>
  <c r="G17" i="3"/>
  <c r="G18" i="3"/>
  <c r="G19" i="3"/>
  <c r="G20" i="3"/>
  <c r="G21" i="3"/>
  <c r="G22" i="3"/>
  <c r="G14" i="3"/>
  <c r="I77" i="16" l="1"/>
  <c r="I68" i="15"/>
  <c r="I68" i="18"/>
  <c r="I68" i="16"/>
  <c r="I77" i="13"/>
  <c r="H77" i="12"/>
  <c r="I77" i="10"/>
  <c r="C98" i="14"/>
  <c r="C98" i="15"/>
  <c r="C98" i="13"/>
  <c r="I91" i="17"/>
  <c r="H91" i="14"/>
  <c r="I91" i="13"/>
  <c r="I91" i="15"/>
  <c r="H91" i="10"/>
  <c r="H98" i="10" s="1"/>
  <c r="C98" i="10"/>
  <c r="I98" i="10" s="1"/>
  <c r="I14" i="15"/>
  <c r="I14" i="12"/>
  <c r="H14" i="13"/>
  <c r="C8" i="10"/>
  <c r="C86" i="18"/>
  <c r="C86" i="14"/>
  <c r="C86" i="15"/>
  <c r="C86" i="19"/>
  <c r="C86" i="16"/>
  <c r="H58" i="11"/>
  <c r="I58" i="11"/>
  <c r="I58" i="10"/>
  <c r="H58" i="10"/>
  <c r="C86" i="11"/>
  <c r="I58" i="12"/>
  <c r="H58" i="12"/>
  <c r="H58" i="16"/>
  <c r="I58" i="16"/>
  <c r="C86" i="10"/>
  <c r="Q28" i="2"/>
  <c r="P28" i="2"/>
  <c r="H58" i="5"/>
  <c r="I58" i="5"/>
  <c r="I58" i="13"/>
  <c r="H58" i="13"/>
  <c r="H58" i="15"/>
  <c r="I58" i="15"/>
  <c r="I58" i="3"/>
  <c r="H58" i="3"/>
  <c r="H58" i="14"/>
  <c r="I58" i="14"/>
  <c r="H58" i="19"/>
  <c r="I58" i="19"/>
  <c r="H18" i="19"/>
  <c r="I83" i="18"/>
  <c r="I65" i="18"/>
  <c r="H16" i="18"/>
  <c r="H15" i="18"/>
  <c r="I65" i="19"/>
  <c r="I79" i="18"/>
  <c r="I45" i="19"/>
  <c r="I45" i="18"/>
  <c r="I31" i="17"/>
  <c r="H29" i="16"/>
  <c r="H45" i="18"/>
  <c r="H14" i="19"/>
  <c r="I25" i="16"/>
  <c r="I14" i="16"/>
  <c r="I17" i="16"/>
  <c r="I20" i="15"/>
  <c r="H36" i="15"/>
  <c r="I33" i="15"/>
  <c r="H70" i="16"/>
  <c r="H21" i="16"/>
  <c r="H25" i="16" s="1"/>
  <c r="I28" i="14"/>
  <c r="I70" i="15"/>
  <c r="H70" i="15"/>
  <c r="I20" i="14"/>
  <c r="I32" i="17"/>
  <c r="I70" i="14"/>
  <c r="I30" i="18"/>
  <c r="I36" i="14"/>
  <c r="G25" i="14"/>
  <c r="H70" i="14"/>
  <c r="I77" i="14"/>
  <c r="H77" i="14"/>
  <c r="H28" i="13"/>
  <c r="H17" i="13"/>
  <c r="I22" i="13"/>
  <c r="I18" i="19"/>
  <c r="I32" i="18"/>
  <c r="H32" i="15"/>
  <c r="G25" i="16"/>
  <c r="H32" i="18"/>
  <c r="G25" i="13"/>
  <c r="G25" i="15"/>
  <c r="H30" i="16"/>
  <c r="H21" i="17"/>
  <c r="H21" i="19"/>
  <c r="I21" i="16"/>
  <c r="I50" i="12"/>
  <c r="I30" i="19"/>
  <c r="I21" i="13"/>
  <c r="I32" i="13"/>
  <c r="H21" i="13"/>
  <c r="H30" i="15"/>
  <c r="I35" i="12"/>
  <c r="I32" i="14"/>
  <c r="H32" i="12"/>
  <c r="I33" i="12"/>
  <c r="G39" i="13"/>
  <c r="G25" i="17"/>
  <c r="C39" i="12"/>
  <c r="I84" i="12"/>
  <c r="I30" i="16"/>
  <c r="I21" i="15"/>
  <c r="H32" i="13"/>
  <c r="H21" i="14"/>
  <c r="I20" i="12"/>
  <c r="H17" i="11"/>
  <c r="I14" i="17"/>
  <c r="H30" i="17"/>
  <c r="C39" i="11"/>
  <c r="H20" i="11"/>
  <c r="I69" i="11"/>
  <c r="I32" i="19"/>
  <c r="I14" i="18"/>
  <c r="I32" i="15"/>
  <c r="H31" i="11"/>
  <c r="H92" i="13"/>
  <c r="I35" i="11"/>
  <c r="H32" i="14"/>
  <c r="H83" i="19"/>
  <c r="I20" i="10"/>
  <c r="H28" i="10"/>
  <c r="G54" i="10"/>
  <c r="H65" i="13"/>
  <c r="I30" i="15"/>
  <c r="H83" i="16"/>
  <c r="H65" i="17"/>
  <c r="G25" i="18"/>
  <c r="H65" i="18"/>
  <c r="I32" i="16"/>
  <c r="I83" i="17"/>
  <c r="H21" i="18"/>
  <c r="H65" i="15"/>
  <c r="I21" i="17"/>
  <c r="I30" i="17"/>
  <c r="I77" i="15"/>
  <c r="H32" i="17"/>
  <c r="I32" i="12"/>
  <c r="I83" i="12"/>
  <c r="G39" i="12"/>
  <c r="I83" i="13"/>
  <c r="H21" i="15"/>
  <c r="H30" i="18"/>
  <c r="I32" i="11"/>
  <c r="I35" i="10"/>
  <c r="I21" i="14"/>
  <c r="G25" i="19"/>
  <c r="H83" i="18"/>
  <c r="I44" i="11"/>
  <c r="I65" i="17"/>
  <c r="H32" i="11"/>
  <c r="I93" i="12"/>
  <c r="I17" i="5"/>
  <c r="H66" i="12"/>
  <c r="I49" i="14"/>
  <c r="H93" i="15"/>
  <c r="H50" i="12"/>
  <c r="I33" i="5"/>
  <c r="H49" i="15"/>
  <c r="I92" i="16"/>
  <c r="H34" i="18"/>
  <c r="C86" i="5"/>
  <c r="H42" i="15"/>
  <c r="H93" i="14"/>
  <c r="I42" i="16"/>
  <c r="I92" i="14"/>
  <c r="H19" i="5"/>
  <c r="H42" i="5"/>
  <c r="H35" i="5"/>
  <c r="I44" i="10"/>
  <c r="H44" i="10"/>
  <c r="H32" i="16"/>
  <c r="G51" i="14"/>
  <c r="I51" i="13"/>
  <c r="H51" i="13"/>
  <c r="H66" i="13"/>
  <c r="G66" i="14"/>
  <c r="G49" i="18"/>
  <c r="H49" i="17"/>
  <c r="G93" i="18"/>
  <c r="H93" i="17"/>
  <c r="G98" i="11"/>
  <c r="I98" i="11" s="1"/>
  <c r="G96" i="12"/>
  <c r="H96" i="11"/>
  <c r="G92" i="18"/>
  <c r="I92" i="17"/>
  <c r="I49" i="13"/>
  <c r="I93" i="14"/>
  <c r="H92" i="14"/>
  <c r="I93" i="15"/>
  <c r="H79" i="18"/>
  <c r="I93" i="17"/>
  <c r="I34" i="19"/>
  <c r="H91" i="17"/>
  <c r="G91" i="18"/>
  <c r="G69" i="13"/>
  <c r="I69" i="12"/>
  <c r="H47" i="11"/>
  <c r="G47" i="12"/>
  <c r="G43" i="13"/>
  <c r="I43" i="12"/>
  <c r="H81" i="16"/>
  <c r="G81" i="17"/>
  <c r="H93" i="12"/>
  <c r="I92" i="12"/>
  <c r="H49" i="14"/>
  <c r="I92" i="15"/>
  <c r="H81" i="15"/>
  <c r="I49" i="16"/>
  <c r="H92" i="16"/>
  <c r="I34" i="18"/>
  <c r="I81" i="14"/>
  <c r="I66" i="13"/>
  <c r="I79" i="19"/>
  <c r="G44" i="12"/>
  <c r="H44" i="11"/>
  <c r="G77" i="17"/>
  <c r="H77" i="16"/>
  <c r="G78" i="12"/>
  <c r="H78" i="11"/>
  <c r="G73" i="14"/>
  <c r="I73" i="13"/>
  <c r="G72" i="14"/>
  <c r="H72" i="13"/>
  <c r="H92" i="12"/>
  <c r="H92" i="15"/>
  <c r="H49" i="16"/>
  <c r="I66" i="12"/>
  <c r="H70" i="17"/>
  <c r="G70" i="18"/>
  <c r="I70" i="17"/>
  <c r="G52" i="12"/>
  <c r="H52" i="11"/>
  <c r="H75" i="12"/>
  <c r="G75" i="13"/>
  <c r="I96" i="11"/>
  <c r="I49" i="12"/>
  <c r="G94" i="12"/>
  <c r="H94" i="11"/>
  <c r="H46" i="11"/>
  <c r="G46" i="12"/>
  <c r="G39" i="15"/>
  <c r="G28" i="16"/>
  <c r="G95" i="12"/>
  <c r="I95" i="11"/>
  <c r="H95" i="11"/>
  <c r="G84" i="14"/>
  <c r="H84" i="13"/>
  <c r="H49" i="12"/>
  <c r="H93" i="13"/>
  <c r="H93" i="16"/>
  <c r="H92" i="17"/>
  <c r="G82" i="13"/>
  <c r="I82" i="12"/>
  <c r="G39" i="14"/>
  <c r="G39" i="11"/>
  <c r="I39" i="11" s="1"/>
  <c r="I92" i="13"/>
  <c r="I49" i="15"/>
  <c r="I93" i="16"/>
  <c r="I93" i="13"/>
  <c r="G74" i="12"/>
  <c r="H74" i="11"/>
  <c r="G42" i="17"/>
  <c r="H42" i="17" s="1"/>
  <c r="G50" i="14"/>
  <c r="H50" i="13"/>
  <c r="C86" i="13"/>
  <c r="H14" i="10"/>
  <c r="C86" i="12"/>
  <c r="C86" i="17"/>
  <c r="I37" i="13"/>
  <c r="I37" i="18"/>
  <c r="H35" i="15"/>
  <c r="I35" i="17"/>
  <c r="C39" i="19"/>
  <c r="I35" i="13"/>
  <c r="H34" i="19"/>
  <c r="H34" i="11"/>
  <c r="H34" i="12"/>
  <c r="H39" i="12" s="1"/>
  <c r="I34" i="11"/>
  <c r="I33" i="18"/>
  <c r="C39" i="15"/>
  <c r="C39" i="13"/>
  <c r="I31" i="19"/>
  <c r="I31" i="16"/>
  <c r="C39" i="10"/>
  <c r="I39" i="10" s="1"/>
  <c r="C39" i="14"/>
  <c r="H30" i="14"/>
  <c r="C39" i="18"/>
  <c r="H29" i="18"/>
  <c r="I23" i="11"/>
  <c r="I23" i="17"/>
  <c r="H22" i="17"/>
  <c r="H25" i="17" s="1"/>
  <c r="H22" i="15"/>
  <c r="I22" i="10"/>
  <c r="I22" i="14"/>
  <c r="I22" i="19"/>
  <c r="I22" i="18"/>
  <c r="H22" i="18"/>
  <c r="I21" i="10"/>
  <c r="I21" i="18"/>
  <c r="I20" i="17"/>
  <c r="I25" i="10"/>
  <c r="H19" i="12"/>
  <c r="H19" i="19"/>
  <c r="H19" i="11"/>
  <c r="H25" i="11" s="1"/>
  <c r="H18" i="12"/>
  <c r="I17" i="14"/>
  <c r="I16" i="17"/>
  <c r="I15" i="10"/>
  <c r="H15" i="15"/>
  <c r="H28" i="5"/>
  <c r="I28" i="15"/>
  <c r="C39" i="17"/>
  <c r="H14" i="14"/>
  <c r="H42" i="14"/>
  <c r="C54" i="5"/>
  <c r="I54" i="5" s="1"/>
  <c r="I42" i="10"/>
  <c r="C54" i="10"/>
  <c r="I42" i="12"/>
  <c r="H42" i="13"/>
  <c r="C54" i="17"/>
  <c r="H42" i="12"/>
  <c r="I42" i="13"/>
  <c r="I42" i="15"/>
  <c r="C54" i="11"/>
  <c r="I54" i="11" s="1"/>
  <c r="C54" i="15"/>
  <c r="C54" i="18"/>
  <c r="C54" i="19"/>
  <c r="I25" i="11"/>
  <c r="I25" i="14"/>
  <c r="H14" i="18"/>
  <c r="I14" i="11"/>
  <c r="I54" i="10"/>
  <c r="I39" i="5"/>
  <c r="I42" i="14"/>
  <c r="H16" i="14"/>
  <c r="H25" i="13"/>
  <c r="H39" i="13"/>
  <c r="H25" i="10"/>
  <c r="H39" i="10"/>
  <c r="H54" i="10"/>
  <c r="H98" i="5"/>
  <c r="H54" i="5"/>
  <c r="H39" i="5"/>
  <c r="G98" i="3"/>
  <c r="A53" i="2"/>
  <c r="E81" i="3"/>
  <c r="E82" i="3"/>
  <c r="E83" i="3"/>
  <c r="E72" i="3"/>
  <c r="E73" i="3"/>
  <c r="E74" i="3"/>
  <c r="H81" i="3"/>
  <c r="I82" i="3"/>
  <c r="I83" i="3"/>
  <c r="B81" i="3"/>
  <c r="B82" i="3"/>
  <c r="B83" i="3"/>
  <c r="I72" i="3"/>
  <c r="I73" i="3"/>
  <c r="I74" i="3"/>
  <c r="B72" i="3"/>
  <c r="B73" i="3"/>
  <c r="B74" i="3"/>
  <c r="D98" i="3"/>
  <c r="D39" i="3"/>
  <c r="D25"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E49" i="3"/>
  <c r="E43" i="3"/>
  <c r="E44" i="3"/>
  <c r="E45" i="3"/>
  <c r="E46" i="3"/>
  <c r="E47" i="3"/>
  <c r="E42" i="3"/>
  <c r="E29" i="3"/>
  <c r="E30" i="3"/>
  <c r="E31" i="3"/>
  <c r="E32" i="3"/>
  <c r="E33" i="3"/>
  <c r="E34" i="3"/>
  <c r="E35" i="3"/>
  <c r="E36" i="3"/>
  <c r="E37" i="3"/>
  <c r="E28" i="3"/>
  <c r="E15" i="3"/>
  <c r="E16" i="3"/>
  <c r="E17" i="3"/>
  <c r="E18" i="3"/>
  <c r="E19" i="3"/>
  <c r="E20" i="3"/>
  <c r="E21" i="3"/>
  <c r="E22" i="3"/>
  <c r="E23" i="3"/>
  <c r="E14" i="3"/>
  <c r="Q53" i="2"/>
  <c r="P54" i="2"/>
  <c r="P55" i="2"/>
  <c r="A54" i="2"/>
  <c r="A55" i="2"/>
  <c r="Q43" i="2"/>
  <c r="Q44" i="2"/>
  <c r="A43" i="2"/>
  <c r="A44" i="2"/>
  <c r="A45" i="2"/>
  <c r="G80" i="3" l="1"/>
  <c r="G80" i="5" s="1"/>
  <c r="C52" i="2"/>
  <c r="G71" i="3"/>
  <c r="G71" i="5" s="1"/>
  <c r="C42" i="2"/>
  <c r="O42" i="2" s="1"/>
  <c r="P42" i="2" s="1"/>
  <c r="C100" i="16"/>
  <c r="C34" i="2"/>
  <c r="O34" i="2" s="1"/>
  <c r="G64" i="3"/>
  <c r="G64" i="5" s="1"/>
  <c r="C33" i="2"/>
  <c r="O33" i="2" s="1"/>
  <c r="G63" i="3"/>
  <c r="G63" i="5" s="1"/>
  <c r="C32" i="2"/>
  <c r="O32" i="2" s="1"/>
  <c r="G62" i="3"/>
  <c r="G62" i="5" s="1"/>
  <c r="C31" i="2"/>
  <c r="O31" i="2" s="1"/>
  <c r="G61" i="3"/>
  <c r="G61" i="5" s="1"/>
  <c r="C30" i="2"/>
  <c r="O30" i="2" s="1"/>
  <c r="G60" i="3"/>
  <c r="G60" i="5" s="1"/>
  <c r="C29" i="2"/>
  <c r="O29" i="2" s="1"/>
  <c r="G59" i="3"/>
  <c r="G59" i="5" s="1"/>
  <c r="D86" i="3"/>
  <c r="C8" i="3" s="1"/>
  <c r="G57" i="3"/>
  <c r="G57" i="5" s="1"/>
  <c r="C27" i="2"/>
  <c r="H25" i="19"/>
  <c r="I25" i="19"/>
  <c r="H39" i="14"/>
  <c r="I39" i="13"/>
  <c r="I39" i="12"/>
  <c r="I25" i="17"/>
  <c r="H39" i="15"/>
  <c r="I25" i="15"/>
  <c r="H25" i="12"/>
  <c r="I39" i="15"/>
  <c r="H54" i="11"/>
  <c r="I25" i="18"/>
  <c r="H98" i="11"/>
  <c r="H39" i="11"/>
  <c r="I42" i="17"/>
  <c r="H25" i="18"/>
  <c r="G52" i="13"/>
  <c r="H52" i="12"/>
  <c r="I52" i="12"/>
  <c r="G69" i="14"/>
  <c r="H69" i="13"/>
  <c r="I69" i="13"/>
  <c r="G73" i="15"/>
  <c r="H73" i="14"/>
  <c r="I73" i="14"/>
  <c r="G91" i="19"/>
  <c r="H91" i="18"/>
  <c r="I91" i="18"/>
  <c r="G49" i="19"/>
  <c r="I49" i="18"/>
  <c r="H49" i="18"/>
  <c r="G46" i="13"/>
  <c r="H46" i="12"/>
  <c r="I46" i="12"/>
  <c r="G92" i="19"/>
  <c r="I92" i="18"/>
  <c r="H92" i="18"/>
  <c r="G50" i="15"/>
  <c r="I50" i="14"/>
  <c r="H50" i="14"/>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51" i="15"/>
  <c r="I51" i="14"/>
  <c r="H51" i="14"/>
  <c r="G70" i="19"/>
  <c r="H70" i="18"/>
  <c r="I70" i="18"/>
  <c r="H25" i="15"/>
  <c r="G74" i="13"/>
  <c r="H74" i="12"/>
  <c r="I74" i="12"/>
  <c r="G72" i="15"/>
  <c r="H72" i="14"/>
  <c r="I72" i="14"/>
  <c r="G44" i="13"/>
  <c r="H44" i="12"/>
  <c r="I44" i="12"/>
  <c r="G54" i="12"/>
  <c r="G81" i="18"/>
  <c r="H81" i="17"/>
  <c r="I81" i="17"/>
  <c r="G93" i="19"/>
  <c r="I93" i="18"/>
  <c r="H93" i="18"/>
  <c r="C100" i="12"/>
  <c r="C100" i="10"/>
  <c r="C100" i="15"/>
  <c r="C100" i="13"/>
  <c r="I25" i="12"/>
  <c r="I25" i="13"/>
  <c r="C100" i="14"/>
  <c r="H25" i="14"/>
  <c r="C100" i="17"/>
  <c r="C100" i="5"/>
  <c r="C100" i="18"/>
  <c r="C100" i="19"/>
  <c r="C100" i="11"/>
  <c r="Q45" i="2"/>
  <c r="H82" i="3"/>
  <c r="I81" i="3"/>
  <c r="P53" i="2"/>
  <c r="H83" i="3"/>
  <c r="Q55" i="2"/>
  <c r="Q54" i="2"/>
  <c r="H74" i="3"/>
  <c r="H73" i="3"/>
  <c r="H72" i="3"/>
  <c r="G80" i="10" l="1"/>
  <c r="H80" i="5"/>
  <c r="I80" i="5"/>
  <c r="I71" i="5"/>
  <c r="H71" i="5"/>
  <c r="G71" i="10"/>
  <c r="G64" i="10"/>
  <c r="H64" i="5"/>
  <c r="I64" i="5"/>
  <c r="G63" i="10"/>
  <c r="H63" i="5"/>
  <c r="I63" i="5"/>
  <c r="G62" i="10"/>
  <c r="H62" i="5"/>
  <c r="I62" i="5"/>
  <c r="G61" i="10"/>
  <c r="H61" i="5"/>
  <c r="I61" i="5"/>
  <c r="C58" i="2"/>
  <c r="G60" i="10"/>
  <c r="H60" i="5"/>
  <c r="I60" i="5"/>
  <c r="G59" i="10"/>
  <c r="H59" i="5"/>
  <c r="I59" i="5"/>
  <c r="G57" i="10"/>
  <c r="G86" i="5"/>
  <c r="I86" i="5" s="1"/>
  <c r="H57" i="5"/>
  <c r="I57" i="5"/>
  <c r="H54" i="12"/>
  <c r="G54" i="13"/>
  <c r="I54" i="13" s="1"/>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51" i="16"/>
  <c r="H51" i="15"/>
  <c r="I51" i="15"/>
  <c r="G50" i="16"/>
  <c r="H50" i="15"/>
  <c r="I50" i="15"/>
  <c r="G52" i="14"/>
  <c r="H52" i="13"/>
  <c r="I52" i="13"/>
  <c r="G82" i="15"/>
  <c r="H82" i="14"/>
  <c r="I82" i="14"/>
  <c r="G75" i="15"/>
  <c r="H75" i="14"/>
  <c r="I75" i="14"/>
  <c r="G94" i="14"/>
  <c r="I94" i="13"/>
  <c r="H94" i="13"/>
  <c r="G98" i="13"/>
  <c r="I98" i="13" s="1"/>
  <c r="G73" i="16"/>
  <c r="I73" i="15"/>
  <c r="H73" i="15"/>
  <c r="G72" i="16"/>
  <c r="H72" i="15"/>
  <c r="I72" i="15"/>
  <c r="I47" i="13"/>
  <c r="G47" i="14"/>
  <c r="H47" i="13"/>
  <c r="G78" i="14"/>
  <c r="I78" i="13"/>
  <c r="H78" i="13"/>
  <c r="H49" i="19"/>
  <c r="I49" i="19"/>
  <c r="G96" i="14"/>
  <c r="H96" i="13"/>
  <c r="I96" i="13"/>
  <c r="G77" i="19"/>
  <c r="I77" i="18"/>
  <c r="H77" i="18"/>
  <c r="H69" i="14"/>
  <c r="G69" i="15"/>
  <c r="I69" i="14"/>
  <c r="G81" i="19"/>
  <c r="H81" i="18"/>
  <c r="I81" i="18"/>
  <c r="I39" i="16"/>
  <c r="I54" i="12"/>
  <c r="G28" i="18"/>
  <c r="G39" i="17"/>
  <c r="I28" i="17"/>
  <c r="H28" i="17"/>
  <c r="H39" i="17" s="1"/>
  <c r="I95" i="13"/>
  <c r="G95" i="14"/>
  <c r="H95" i="13"/>
  <c r="G66" i="16"/>
  <c r="H66" i="15"/>
  <c r="I66" i="15"/>
  <c r="I92" i="19"/>
  <c r="H92" i="19"/>
  <c r="B5" i="9"/>
  <c r="G80" i="11" l="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51" i="17"/>
  <c r="I51" i="16"/>
  <c r="H51" i="16"/>
  <c r="G43" i="16"/>
  <c r="H43" i="15"/>
  <c r="I43" i="15"/>
  <c r="G66" i="17"/>
  <c r="I66" i="16"/>
  <c r="H66" i="16"/>
  <c r="I69" i="15"/>
  <c r="G69" i="16"/>
  <c r="H69" i="15"/>
  <c r="G74" i="15"/>
  <c r="H74" i="14"/>
  <c r="I74" i="14"/>
  <c r="G94" i="15"/>
  <c r="H94" i="14"/>
  <c r="I94" i="14"/>
  <c r="G98" i="14"/>
  <c r="I98" i="14" s="1"/>
  <c r="H46" i="14"/>
  <c r="G46" i="15"/>
  <c r="I46" i="14"/>
  <c r="I81" i="19"/>
  <c r="H81" i="19"/>
  <c r="H54" i="13"/>
  <c r="G96" i="15"/>
  <c r="H96" i="14"/>
  <c r="I96" i="14"/>
  <c r="I72" i="16"/>
  <c r="G72" i="17"/>
  <c r="H72" i="16"/>
  <c r="I95" i="14"/>
  <c r="G95" i="15"/>
  <c r="H95" i="14"/>
  <c r="G82" i="16"/>
  <c r="I82" i="15"/>
  <c r="H82" i="15"/>
  <c r="G50" i="17"/>
  <c r="I50" i="16"/>
  <c r="H50" i="16"/>
  <c r="I42" i="19"/>
  <c r="H42" i="19"/>
  <c r="G28" i="19"/>
  <c r="H28" i="18"/>
  <c r="H39" i="18" s="1"/>
  <c r="I28" i="18"/>
  <c r="G39" i="18"/>
  <c r="H98" i="13"/>
  <c r="G44" i="15"/>
  <c r="H44" i="14"/>
  <c r="I44" i="14"/>
  <c r="G54" i="14"/>
  <c r="G78" i="15"/>
  <c r="H78" i="14"/>
  <c r="I78" i="14"/>
  <c r="G52" i="15"/>
  <c r="H52" i="14"/>
  <c r="I52" i="14"/>
  <c r="H77" i="19"/>
  <c r="I77" i="19"/>
  <c r="H73" i="16"/>
  <c r="G73" i="17"/>
  <c r="I73" i="16"/>
  <c r="G75" i="16"/>
  <c r="I75" i="15"/>
  <c r="H75" i="15"/>
  <c r="G84" i="17"/>
  <c r="I84" i="16"/>
  <c r="H84" i="16"/>
  <c r="B4" i="3"/>
  <c r="B5" i="2"/>
  <c r="G80" i="12" l="1"/>
  <c r="I80" i="11"/>
  <c r="H80" i="11"/>
  <c r="G71" i="12"/>
  <c r="H71" i="11"/>
  <c r="I71" i="11"/>
  <c r="G64" i="12"/>
  <c r="H64" i="11"/>
  <c r="I64" i="11"/>
  <c r="G63" i="12"/>
  <c r="H63" i="11"/>
  <c r="I63" i="11"/>
  <c r="H86" i="10"/>
  <c r="C10" i="10" s="1"/>
  <c r="I62" i="11"/>
  <c r="G62" i="12"/>
  <c r="H62" i="11"/>
  <c r="G61" i="12"/>
  <c r="H61" i="11"/>
  <c r="I61" i="11"/>
  <c r="I60" i="11"/>
  <c r="H60" i="11"/>
  <c r="G60" i="12"/>
  <c r="I59" i="11"/>
  <c r="H59" i="11"/>
  <c r="G59" i="13"/>
  <c r="I59" i="12"/>
  <c r="H59" i="12"/>
  <c r="C9" i="10"/>
  <c r="I86" i="10"/>
  <c r="G57" i="12"/>
  <c r="H57" i="11"/>
  <c r="G86" i="11"/>
  <c r="I57" i="11"/>
  <c r="H98" i="14"/>
  <c r="H54" i="14"/>
  <c r="G75" i="17"/>
  <c r="I75" i="16"/>
  <c r="H75" i="16"/>
  <c r="G50" i="18"/>
  <c r="H50" i="17"/>
  <c r="I50" i="17"/>
  <c r="H51" i="17"/>
  <c r="G51" i="18"/>
  <c r="I51" i="17"/>
  <c r="G52" i="16"/>
  <c r="I52" i="15"/>
  <c r="H52" i="15"/>
  <c r="I95" i="15"/>
  <c r="G95" i="16"/>
  <c r="H95" i="15"/>
  <c r="H66" i="17"/>
  <c r="G66" i="18"/>
  <c r="I66" i="17"/>
  <c r="G94" i="16"/>
  <c r="G98" i="15"/>
  <c r="I98" i="15" s="1"/>
  <c r="I94" i="15"/>
  <c r="H94" i="15"/>
  <c r="G46" i="16"/>
  <c r="I46" i="15"/>
  <c r="H46" i="15"/>
  <c r="G54" i="15"/>
  <c r="I47" i="15"/>
  <c r="G47" i="16"/>
  <c r="H47" i="15"/>
  <c r="G82" i="17"/>
  <c r="I82" i="16"/>
  <c r="H82" i="16"/>
  <c r="G96" i="16"/>
  <c r="I96" i="15"/>
  <c r="H96" i="15"/>
  <c r="G74" i="16"/>
  <c r="H74" i="15"/>
  <c r="I74" i="15"/>
  <c r="I39" i="18"/>
  <c r="H73" i="17"/>
  <c r="G73" i="18"/>
  <c r="I73" i="17"/>
  <c r="G78" i="16"/>
  <c r="I78" i="15"/>
  <c r="H78" i="15"/>
  <c r="G72" i="18"/>
  <c r="H72" i="17"/>
  <c r="I72" i="17"/>
  <c r="I54" i="14"/>
  <c r="H28" i="19"/>
  <c r="H39" i="19" s="1"/>
  <c r="I28" i="19"/>
  <c r="G39" i="19"/>
  <c r="G84" i="18"/>
  <c r="I84" i="17"/>
  <c r="H84" i="17"/>
  <c r="G44" i="16"/>
  <c r="H44" i="15"/>
  <c r="I44" i="15"/>
  <c r="G69" i="17"/>
  <c r="H69" i="16"/>
  <c r="I69" i="16"/>
  <c r="G43" i="17"/>
  <c r="I43" i="16"/>
  <c r="H43" i="16"/>
  <c r="B5" i="16"/>
  <c r="B5" i="13"/>
  <c r="B5" i="15"/>
  <c r="B5" i="12"/>
  <c r="B5" i="5"/>
  <c r="B5" i="17"/>
  <c r="B5" i="11"/>
  <c r="B5" i="19"/>
  <c r="B5" i="14"/>
  <c r="B5" i="10"/>
  <c r="B5" i="18"/>
  <c r="B5" i="3"/>
  <c r="A2" i="9"/>
  <c r="A1" i="9"/>
  <c r="G80" i="13" l="1"/>
  <c r="I80" i="12"/>
  <c r="H80" i="12"/>
  <c r="G71" i="13"/>
  <c r="I71" i="12"/>
  <c r="H71" i="12"/>
  <c r="G64" i="13"/>
  <c r="I64" i="12"/>
  <c r="H64" i="12"/>
  <c r="I63" i="12"/>
  <c r="G63" i="13"/>
  <c r="H63" i="12"/>
  <c r="G62" i="13"/>
  <c r="I62" i="12"/>
  <c r="H62" i="12"/>
  <c r="H86" i="11"/>
  <c r="C10" i="11" s="1"/>
  <c r="G61" i="13"/>
  <c r="H61" i="12"/>
  <c r="I61" i="12"/>
  <c r="G60" i="13"/>
  <c r="I60" i="12"/>
  <c r="H60" i="12"/>
  <c r="G59" i="14"/>
  <c r="I59" i="13"/>
  <c r="H59" i="13"/>
  <c r="I57" i="12"/>
  <c r="H57" i="12"/>
  <c r="G57" i="13"/>
  <c r="G86" i="12"/>
  <c r="I86" i="11"/>
  <c r="C9" i="11"/>
  <c r="H54" i="15"/>
  <c r="H98" i="15"/>
  <c r="G84" i="19"/>
  <c r="I84" i="18"/>
  <c r="H84" i="18"/>
  <c r="H82" i="17"/>
  <c r="G82" i="18"/>
  <c r="I82" i="17"/>
  <c r="I39" i="19"/>
  <c r="G46" i="17"/>
  <c r="I46" i="16"/>
  <c r="H46" i="16"/>
  <c r="G43" i="18"/>
  <c r="H43" i="17"/>
  <c r="I43" i="17"/>
  <c r="G72" i="19"/>
  <c r="I72" i="18"/>
  <c r="H72" i="18"/>
  <c r="H73" i="18"/>
  <c r="G73" i="19"/>
  <c r="I73" i="18"/>
  <c r="H47" i="16"/>
  <c r="G47" i="17"/>
  <c r="I47" i="16"/>
  <c r="G50" i="19"/>
  <c r="I50" i="18"/>
  <c r="H50" i="18"/>
  <c r="G69" i="18"/>
  <c r="H69" i="17"/>
  <c r="I69" i="17"/>
  <c r="G74" i="17"/>
  <c r="H74" i="16"/>
  <c r="I74" i="16"/>
  <c r="G66" i="19"/>
  <c r="I66" i="18"/>
  <c r="H66" i="18"/>
  <c r="G54" i="16"/>
  <c r="G96" i="17"/>
  <c r="I96" i="16"/>
  <c r="H96" i="16"/>
  <c r="G94" i="17"/>
  <c r="H94" i="16"/>
  <c r="I94" i="16"/>
  <c r="G98" i="16"/>
  <c r="I98" i="16" s="1"/>
  <c r="I95" i="16"/>
  <c r="G95" i="17"/>
  <c r="H95" i="16"/>
  <c r="H51" i="18"/>
  <c r="G51" i="19"/>
  <c r="I51" i="18"/>
  <c r="G52" i="17"/>
  <c r="I52" i="16"/>
  <c r="H52" i="16"/>
  <c r="G44" i="17"/>
  <c r="H44" i="16"/>
  <c r="I44" i="16"/>
  <c r="G78" i="17"/>
  <c r="H78" i="16"/>
  <c r="I78" i="16"/>
  <c r="I54" i="15"/>
  <c r="H75" i="17"/>
  <c r="G75" i="18"/>
  <c r="I75" i="17"/>
  <c r="D38" i="3"/>
  <c r="D24" i="3"/>
  <c r="D53" i="3"/>
  <c r="D97" i="3"/>
  <c r="D85" i="3"/>
  <c r="I80" i="13" l="1"/>
  <c r="H80" i="13"/>
  <c r="G80" i="14"/>
  <c r="G71" i="14"/>
  <c r="I71" i="13"/>
  <c r="H71" i="13"/>
  <c r="G64" i="14"/>
  <c r="I64" i="13"/>
  <c r="H64" i="13"/>
  <c r="H86" i="12"/>
  <c r="C10" i="12" s="1"/>
  <c r="I63" i="13"/>
  <c r="H63" i="13"/>
  <c r="G63" i="14"/>
  <c r="G62" i="14"/>
  <c r="I62" i="13"/>
  <c r="H62" i="13"/>
  <c r="G61" i="14"/>
  <c r="I61" i="13"/>
  <c r="H61" i="13"/>
  <c r="H60" i="13"/>
  <c r="G60" i="14"/>
  <c r="I60" i="13"/>
  <c r="G59" i="15"/>
  <c r="I59" i="14"/>
  <c r="H59" i="14"/>
  <c r="H57" i="13"/>
  <c r="G57" i="14"/>
  <c r="I57" i="13"/>
  <c r="G86" i="13"/>
  <c r="I86" i="12"/>
  <c r="C9" i="12"/>
  <c r="H54" i="16"/>
  <c r="G54" i="17"/>
  <c r="I54" i="17" s="1"/>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H51" i="19"/>
  <c r="I51" i="19"/>
  <c r="G94" i="18"/>
  <c r="H94" i="17"/>
  <c r="I94" i="17"/>
  <c r="G98" i="17"/>
  <c r="I98" i="17" s="1"/>
  <c r="I66" i="19"/>
  <c r="H66" i="19"/>
  <c r="G95" i="18"/>
  <c r="H95" i="17"/>
  <c r="I95" i="17"/>
  <c r="G47" i="18"/>
  <c r="H47" i="17"/>
  <c r="I47" i="17"/>
  <c r="I54" i="16"/>
  <c r="G52" i="18"/>
  <c r="I52" i="17"/>
  <c r="H52" i="17"/>
  <c r="I50" i="19"/>
  <c r="H50" i="19"/>
  <c r="G46" i="18"/>
  <c r="H46" i="17"/>
  <c r="I46" i="17"/>
  <c r="H84" i="19"/>
  <c r="I84" i="19"/>
  <c r="A50" i="2"/>
  <c r="A51" i="2"/>
  <c r="A52" i="2"/>
  <c r="A56" i="2"/>
  <c r="A49" i="2"/>
  <c r="A40" i="2"/>
  <c r="A41" i="2"/>
  <c r="A42" i="2"/>
  <c r="A46" i="2"/>
  <c r="A39" i="2"/>
  <c r="A29" i="2"/>
  <c r="A30" i="2"/>
  <c r="A31" i="2"/>
  <c r="A32" i="2"/>
  <c r="A33" i="2"/>
  <c r="A34" i="2"/>
  <c r="A35" i="2"/>
  <c r="A36" i="2"/>
  <c r="G80" i="15" l="1"/>
  <c r="I80" i="14"/>
  <c r="H80" i="14"/>
  <c r="G71" i="15"/>
  <c r="H71" i="14"/>
  <c r="I71" i="14"/>
  <c r="I64" i="14"/>
  <c r="G64" i="15"/>
  <c r="H64" i="14"/>
  <c r="H86" i="13"/>
  <c r="C10" i="13" s="1"/>
  <c r="G63" i="15"/>
  <c r="I63" i="14"/>
  <c r="H63" i="14"/>
  <c r="G62" i="15"/>
  <c r="H62" i="14"/>
  <c r="I62" i="14"/>
  <c r="G61" i="15"/>
  <c r="I61" i="14"/>
  <c r="H61" i="14"/>
  <c r="I60" i="14"/>
  <c r="H60" i="14"/>
  <c r="G60" i="15"/>
  <c r="G59" i="16"/>
  <c r="I59" i="15"/>
  <c r="H59" i="15"/>
  <c r="I86" i="13"/>
  <c r="C9" i="13"/>
  <c r="H57" i="14"/>
  <c r="G57" i="15"/>
  <c r="I57" i="14"/>
  <c r="G86" i="14"/>
  <c r="H54" i="17"/>
  <c r="G54" i="18"/>
  <c r="I54" i="18" s="1"/>
  <c r="G46" i="19"/>
  <c r="H46" i="18"/>
  <c r="I46" i="18"/>
  <c r="H47" i="18"/>
  <c r="G47" i="19"/>
  <c r="I47" i="18"/>
  <c r="G78" i="19"/>
  <c r="H78" i="18"/>
  <c r="I78" i="18"/>
  <c r="G96" i="19"/>
  <c r="H96" i="18"/>
  <c r="I96" i="18"/>
  <c r="H98" i="17"/>
  <c r="H69" i="19"/>
  <c r="I69" i="19"/>
  <c r="H43" i="19"/>
  <c r="I43" i="19"/>
  <c r="I82" i="19"/>
  <c r="H82" i="19"/>
  <c r="G44" i="19"/>
  <c r="H44" i="18"/>
  <c r="I44" i="18"/>
  <c r="G52" i="19"/>
  <c r="H52" i="18"/>
  <c r="I52" i="18"/>
  <c r="I94" i="18"/>
  <c r="G94" i="19"/>
  <c r="H94" i="18"/>
  <c r="G98" i="18"/>
  <c r="I98" i="18" s="1"/>
  <c r="I75" i="19"/>
  <c r="H75" i="19"/>
  <c r="G95" i="19"/>
  <c r="I95" i="18"/>
  <c r="H95" i="18"/>
  <c r="G74" i="19"/>
  <c r="H74" i="18"/>
  <c r="I74" i="18"/>
  <c r="A2" i="2"/>
  <c r="A5" i="3"/>
  <c r="A4" i="3"/>
  <c r="G80" i="16" l="1"/>
  <c r="I80" i="15"/>
  <c r="H80" i="15"/>
  <c r="G71" i="16"/>
  <c r="H71" i="15"/>
  <c r="I71" i="15"/>
  <c r="G64" i="16"/>
  <c r="I64" i="15"/>
  <c r="H64" i="15"/>
  <c r="G63" i="16"/>
  <c r="H63" i="15"/>
  <c r="I63" i="15"/>
  <c r="G62" i="16"/>
  <c r="H62" i="15"/>
  <c r="I62" i="15"/>
  <c r="G61" i="16"/>
  <c r="I61" i="15"/>
  <c r="H61" i="15"/>
  <c r="I60" i="15"/>
  <c r="G60" i="16"/>
  <c r="H60" i="15"/>
  <c r="H86" i="14"/>
  <c r="C10" i="14" s="1"/>
  <c r="G59" i="17"/>
  <c r="H59" i="16"/>
  <c r="I59" i="16"/>
  <c r="I86" i="14"/>
  <c r="C9" i="14"/>
  <c r="G57" i="16"/>
  <c r="I57" i="15"/>
  <c r="H57" i="15"/>
  <c r="G86" i="15"/>
  <c r="H98" i="18"/>
  <c r="H54" i="18"/>
  <c r="H44" i="19"/>
  <c r="I44" i="19"/>
  <c r="H47" i="19"/>
  <c r="I47" i="19"/>
  <c r="I74" i="19"/>
  <c r="H74" i="19"/>
  <c r="I96" i="19"/>
  <c r="H96" i="19"/>
  <c r="I94" i="19"/>
  <c r="H94" i="19"/>
  <c r="G98" i="19"/>
  <c r="I98" i="19" s="1"/>
  <c r="G54" i="19"/>
  <c r="H78" i="19"/>
  <c r="I78" i="19"/>
  <c r="H95" i="19"/>
  <c r="I95" i="19"/>
  <c r="I46" i="19"/>
  <c r="H46" i="19"/>
  <c r="H52" i="19"/>
  <c r="I52" i="19"/>
  <c r="A2" i="3"/>
  <c r="G80" i="17" l="1"/>
  <c r="H80" i="16"/>
  <c r="I80" i="16"/>
  <c r="G71" i="17"/>
  <c r="I71" i="16"/>
  <c r="H71" i="16"/>
  <c r="G64" i="17"/>
  <c r="I64" i="16"/>
  <c r="H64" i="16"/>
  <c r="H86" i="15"/>
  <c r="C10" i="15" s="1"/>
  <c r="H63" i="16"/>
  <c r="I63" i="16"/>
  <c r="G63" i="17"/>
  <c r="G62" i="17"/>
  <c r="H62" i="16"/>
  <c r="I62" i="16"/>
  <c r="G61" i="17"/>
  <c r="I61" i="16"/>
  <c r="H61" i="16"/>
  <c r="H60" i="16"/>
  <c r="I60" i="16"/>
  <c r="G60" i="17"/>
  <c r="G59" i="18"/>
  <c r="H59" i="17"/>
  <c r="I59" i="17"/>
  <c r="I86" i="15"/>
  <c r="C9" i="15"/>
  <c r="I57" i="16"/>
  <c r="H57" i="16"/>
  <c r="G57" i="17"/>
  <c r="G86" i="16"/>
  <c r="H54" i="19"/>
  <c r="H98" i="19"/>
  <c r="I54" i="19"/>
  <c r="G52" i="3"/>
  <c r="B52" i="3"/>
  <c r="B51" i="3"/>
  <c r="B50" i="3"/>
  <c r="A24" i="2"/>
  <c r="A23" i="2"/>
  <c r="A22" i="2"/>
  <c r="G80" i="18" l="1"/>
  <c r="I80" i="17"/>
  <c r="H80" i="17"/>
  <c r="H71" i="17"/>
  <c r="I71" i="17"/>
  <c r="G71" i="18"/>
  <c r="G64" i="18"/>
  <c r="I64" i="17"/>
  <c r="H64" i="17"/>
  <c r="H86" i="16"/>
  <c r="C10" i="16" s="1"/>
  <c r="G63" i="18"/>
  <c r="H63" i="17"/>
  <c r="I63" i="17"/>
  <c r="G62" i="18"/>
  <c r="I62" i="17"/>
  <c r="H62" i="17"/>
  <c r="G61" i="18"/>
  <c r="I61" i="17"/>
  <c r="H61" i="17"/>
  <c r="I60" i="17"/>
  <c r="H60" i="17"/>
  <c r="G60" i="18"/>
  <c r="I59" i="18"/>
  <c r="H59" i="18"/>
  <c r="G59" i="19"/>
  <c r="I86" i="16"/>
  <c r="C9" i="16"/>
  <c r="G57" i="18"/>
  <c r="I57" i="17"/>
  <c r="H57" i="17"/>
  <c r="G86" i="17"/>
  <c r="N67" i="2"/>
  <c r="M67" i="2"/>
  <c r="L67" i="2"/>
  <c r="K67" i="2"/>
  <c r="J67" i="2"/>
  <c r="I67" i="2"/>
  <c r="H67" i="2"/>
  <c r="G67" i="2"/>
  <c r="F67" i="2"/>
  <c r="C67" i="2"/>
  <c r="I51" i="3"/>
  <c r="H52" i="3"/>
  <c r="I50" i="3"/>
  <c r="I52" i="3"/>
  <c r="O22" i="2"/>
  <c r="Q22" i="2" s="1"/>
  <c r="O24" i="2"/>
  <c r="P24" i="2" s="1"/>
  <c r="H51" i="3"/>
  <c r="H50" i="3"/>
  <c r="F58" i="2"/>
  <c r="H58" i="2"/>
  <c r="K58" i="2"/>
  <c r="L58" i="2"/>
  <c r="M58" i="2"/>
  <c r="N58" i="2"/>
  <c r="G58" i="2"/>
  <c r="I58" i="2"/>
  <c r="D58" i="2"/>
  <c r="J58" i="2"/>
  <c r="E58" i="2"/>
  <c r="C19" i="9"/>
  <c r="C18" i="9"/>
  <c r="V15" i="4"/>
  <c r="V14" i="4"/>
  <c r="G80" i="19" l="1"/>
  <c r="I80" i="18"/>
  <c r="H80" i="18"/>
  <c r="I71" i="18"/>
  <c r="G71" i="19"/>
  <c r="H71" i="18"/>
  <c r="G64" i="19"/>
  <c r="I64" i="18"/>
  <c r="H64" i="18"/>
  <c r="H63" i="18"/>
  <c r="I63" i="18"/>
  <c r="G63" i="19"/>
  <c r="G62" i="19"/>
  <c r="I62" i="18"/>
  <c r="H62" i="18"/>
  <c r="H86" i="17"/>
  <c r="C10" i="17" s="1"/>
  <c r="H61" i="18"/>
  <c r="G61" i="19"/>
  <c r="I61" i="18"/>
  <c r="G60" i="19"/>
  <c r="H60" i="18"/>
  <c r="I60" i="18"/>
  <c r="I59" i="19"/>
  <c r="H59" i="19"/>
  <c r="I86" i="17"/>
  <c r="C9" i="17"/>
  <c r="I57" i="18"/>
  <c r="G57" i="19"/>
  <c r="H57" i="18"/>
  <c r="G86" i="18"/>
  <c r="Q24" i="2"/>
  <c r="P22" i="2"/>
  <c r="H80" i="19" l="1"/>
  <c r="I80" i="19"/>
  <c r="I71" i="19"/>
  <c r="H71" i="19"/>
  <c r="H64" i="19"/>
  <c r="I64" i="19"/>
  <c r="I63" i="19"/>
  <c r="H63" i="19"/>
  <c r="H62" i="19"/>
  <c r="I62" i="19"/>
  <c r="H86" i="18"/>
  <c r="C10" i="18" s="1"/>
  <c r="H61" i="19"/>
  <c r="I61" i="19"/>
  <c r="I60" i="19"/>
  <c r="H60" i="19"/>
  <c r="I86" i="18"/>
  <c r="C9" i="18"/>
  <c r="H57" i="19"/>
  <c r="I57" i="19"/>
  <c r="G86" i="19"/>
  <c r="C7" i="16"/>
  <c r="C11" i="16" s="1"/>
  <c r="C7" i="13"/>
  <c r="C11" i="13" s="1"/>
  <c r="C7" i="11"/>
  <c r="C11" i="11" s="1"/>
  <c r="C7" i="15"/>
  <c r="C11" i="15" s="1"/>
  <c r="C7" i="12"/>
  <c r="C11" i="12" s="1"/>
  <c r="C7" i="5"/>
  <c r="C7" i="19"/>
  <c r="C7" i="14"/>
  <c r="C11" i="14" s="1"/>
  <c r="C7" i="10"/>
  <c r="C11" i="10" s="1"/>
  <c r="C7" i="17"/>
  <c r="C11" i="17" s="1"/>
  <c r="C7" i="18"/>
  <c r="B14" i="3"/>
  <c r="H86" i="19" l="1"/>
  <c r="C10" i="19" s="1"/>
  <c r="C11" i="18"/>
  <c r="I86" i="19"/>
  <c r="C9" i="19"/>
  <c r="C11" i="19" s="1"/>
  <c r="N9" i="2"/>
  <c r="M9" i="2"/>
  <c r="L10" i="2"/>
  <c r="L9" i="2"/>
  <c r="K9" i="2"/>
  <c r="J9" i="2"/>
  <c r="I9" i="2"/>
  <c r="H10" i="2"/>
  <c r="H9" i="2"/>
  <c r="G9" i="2"/>
  <c r="F9" i="2"/>
  <c r="E10" i="2"/>
  <c r="E9" i="2"/>
  <c r="D9" i="2"/>
  <c r="H25" i="2" l="1"/>
  <c r="L25" i="2"/>
  <c r="E25" i="2"/>
  <c r="E69" i="2" s="1"/>
  <c r="O23" i="2"/>
  <c r="M10" i="2"/>
  <c r="M25" i="2" s="1"/>
  <c r="M69" i="2" s="1"/>
  <c r="J10" i="2"/>
  <c r="J25" i="2" s="1"/>
  <c r="G10" i="2"/>
  <c r="G25" i="2" s="1"/>
  <c r="F10" i="2"/>
  <c r="F25" i="2" s="1"/>
  <c r="B37" i="3"/>
  <c r="B36" i="3"/>
  <c r="B35" i="3"/>
  <c r="B34" i="3"/>
  <c r="B33" i="3"/>
  <c r="B32" i="3"/>
  <c r="B31" i="3"/>
  <c r="B30" i="3"/>
  <c r="B29" i="3"/>
  <c r="B28" i="3"/>
  <c r="B23" i="3"/>
  <c r="B22" i="3"/>
  <c r="B21" i="3"/>
  <c r="B20" i="3"/>
  <c r="B19" i="3"/>
  <c r="B18" i="3"/>
  <c r="B17" i="3"/>
  <c r="B16" i="3"/>
  <c r="B15" i="3"/>
  <c r="C10" i="2"/>
  <c r="A13" i="2"/>
  <c r="A14" i="2"/>
  <c r="A15" i="2"/>
  <c r="A16" i="2"/>
  <c r="A17" i="2"/>
  <c r="A18" i="2"/>
  <c r="G39" i="3" l="1"/>
  <c r="Q23" i="2"/>
  <c r="P23" i="2"/>
  <c r="N10" i="2"/>
  <c r="N25" i="2" s="1"/>
  <c r="K10" i="2"/>
  <c r="K25" i="2" s="1"/>
  <c r="I10" i="2"/>
  <c r="I25" i="2" s="1"/>
  <c r="D10" i="2"/>
  <c r="D25" i="2" s="1"/>
  <c r="D69" i="2" s="1"/>
  <c r="H59" i="3"/>
  <c r="I42" i="3"/>
  <c r="O14" i="2"/>
  <c r="Q14" i="2" s="1"/>
  <c r="H78" i="3"/>
  <c r="I23" i="3"/>
  <c r="I31" i="3"/>
  <c r="I32" i="3"/>
  <c r="C9" i="2"/>
  <c r="O9" i="2" s="1"/>
  <c r="H16" i="3"/>
  <c r="H29" i="3"/>
  <c r="H57" i="3"/>
  <c r="H79" i="3"/>
  <c r="H23" i="3"/>
  <c r="G25" i="3"/>
  <c r="O17" i="2"/>
  <c r="Q17" i="2" s="1"/>
  <c r="H15" i="3"/>
  <c r="H30" i="3"/>
  <c r="C98" i="3"/>
  <c r="H77" i="3"/>
  <c r="H60" i="3"/>
  <c r="H68" i="3"/>
  <c r="H69" i="3"/>
  <c r="H14" i="3"/>
  <c r="O16" i="2"/>
  <c r="Q16" i="2" s="1"/>
  <c r="B78" i="3"/>
  <c r="B79" i="3"/>
  <c r="B80" i="3"/>
  <c r="B49" i="3"/>
  <c r="B84" i="3"/>
  <c r="B77" i="3"/>
  <c r="B69" i="3"/>
  <c r="B70" i="3"/>
  <c r="B71" i="3"/>
  <c r="B75" i="3"/>
  <c r="B68" i="3"/>
  <c r="B59" i="3"/>
  <c r="B60" i="3"/>
  <c r="B61" i="3"/>
  <c r="B62" i="3"/>
  <c r="B63" i="3"/>
  <c r="B64" i="3"/>
  <c r="B65" i="3"/>
  <c r="B66" i="3"/>
  <c r="B57" i="3"/>
  <c r="A27" i="2"/>
  <c r="B43" i="3"/>
  <c r="B44" i="3"/>
  <c r="B45" i="3"/>
  <c r="B46" i="3"/>
  <c r="B47" i="3"/>
  <c r="B42" i="3"/>
  <c r="H80" i="3"/>
  <c r="H49" i="3"/>
  <c r="H84" i="3"/>
  <c r="B96" i="3"/>
  <c r="B95" i="3"/>
  <c r="B94" i="3"/>
  <c r="B93" i="3"/>
  <c r="B92" i="3"/>
  <c r="B91" i="3"/>
  <c r="C25" i="2" l="1"/>
  <c r="C69" i="2" s="1"/>
  <c r="O13" i="2"/>
  <c r="O18" i="2"/>
  <c r="P18" i="2" s="1"/>
  <c r="O15" i="2"/>
  <c r="Q15" i="2" s="1"/>
  <c r="I84" i="3"/>
  <c r="I49" i="3"/>
  <c r="P16" i="2"/>
  <c r="P17" i="2"/>
  <c r="P14" i="2"/>
  <c r="G54" i="3"/>
  <c r="G86" i="3"/>
  <c r="I80" i="3"/>
  <c r="I79" i="3"/>
  <c r="H28" i="3"/>
  <c r="H17" i="3"/>
  <c r="H18" i="3"/>
  <c r="H19" i="3"/>
  <c r="H20" i="3"/>
  <c r="H21" i="3"/>
  <c r="H22" i="3"/>
  <c r="Q13" i="2" l="1"/>
  <c r="P13" i="2"/>
  <c r="Q18" i="2"/>
  <c r="P15" i="2"/>
  <c r="I14" i="3"/>
  <c r="I78" i="3"/>
  <c r="H47" i="3" l="1"/>
  <c r="H46" i="3"/>
  <c r="H45" i="3"/>
  <c r="H44" i="3"/>
  <c r="H43" i="3"/>
  <c r="H42" i="3"/>
  <c r="H37" i="3"/>
  <c r="H36" i="3"/>
  <c r="H35" i="3"/>
  <c r="H34" i="3"/>
  <c r="H33" i="3"/>
  <c r="H31" i="3"/>
  <c r="H96" i="3"/>
  <c r="H95" i="3"/>
  <c r="H94" i="3"/>
  <c r="H93" i="3"/>
  <c r="H92" i="3"/>
  <c r="H75" i="3"/>
  <c r="H71" i="3"/>
  <c r="H70" i="3"/>
  <c r="H66" i="3"/>
  <c r="H65" i="3"/>
  <c r="H64" i="3"/>
  <c r="H63" i="3"/>
  <c r="H62" i="3"/>
  <c r="H61" i="3"/>
  <c r="O27" i="2"/>
  <c r="O39" i="2"/>
  <c r="O40" i="2"/>
  <c r="P40" i="2" s="1"/>
  <c r="O41" i="2"/>
  <c r="P41" i="2" s="1"/>
  <c r="O49" i="2"/>
  <c r="O50" i="2"/>
  <c r="O51" i="2"/>
  <c r="O52" i="2"/>
  <c r="A21" i="2"/>
  <c r="O21" i="2"/>
  <c r="A61" i="2"/>
  <c r="O61" i="2"/>
  <c r="A62" i="2"/>
  <c r="O62" i="2"/>
  <c r="A63" i="2"/>
  <c r="O63" i="2"/>
  <c r="A64" i="2"/>
  <c r="O64" i="2"/>
  <c r="A65" i="2"/>
  <c r="O65" i="2"/>
  <c r="A66" i="2"/>
  <c r="B58" i="2" l="1"/>
  <c r="H32" i="3"/>
  <c r="H39" i="3" s="1"/>
  <c r="C100" i="3"/>
  <c r="H91" i="3"/>
  <c r="I34" i="3"/>
  <c r="I37" i="3"/>
  <c r="P63" i="2"/>
  <c r="P56" i="2"/>
  <c r="I16" i="3"/>
  <c r="P61" i="2"/>
  <c r="Q51" i="2"/>
  <c r="K69" i="2"/>
  <c r="N69" i="2"/>
  <c r="J69" i="2"/>
  <c r="I54" i="3"/>
  <c r="I15" i="3"/>
  <c r="P32" i="2"/>
  <c r="Q27"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4" i="2"/>
  <c r="Q65" i="2"/>
  <c r="L69" i="2"/>
  <c r="Q29" i="2"/>
  <c r="P66" i="2"/>
  <c r="P49" i="2"/>
  <c r="Q41" i="2"/>
  <c r="P52" i="2"/>
  <c r="P27" i="2"/>
  <c r="H69" i="2"/>
  <c r="P65" i="2"/>
  <c r="P21" i="2"/>
  <c r="P51" i="2"/>
  <c r="P39" i="2"/>
  <c r="P36" i="2"/>
  <c r="P30" i="2"/>
  <c r="G69" i="2"/>
  <c r="Q61" i="2"/>
  <c r="P33" i="2"/>
  <c r="P29" i="2"/>
  <c r="P35" i="2"/>
  <c r="F69" i="2"/>
  <c r="I69" i="2"/>
  <c r="P64" i="2"/>
  <c r="Q42" i="2"/>
  <c r="P34" i="2"/>
  <c r="P31" i="2"/>
  <c r="Q36" i="2"/>
  <c r="P50" i="2"/>
  <c r="Q40" i="2"/>
  <c r="Q49" i="2"/>
  <c r="Q56" i="2"/>
  <c r="Q39" i="2"/>
  <c r="Q35" i="2"/>
  <c r="Q33" i="2"/>
  <c r="Q31" i="2"/>
  <c r="B67" i="2"/>
  <c r="I36" i="3"/>
  <c r="Q30" i="2"/>
  <c r="Q21" i="2"/>
  <c r="Q32" i="2"/>
  <c r="Q66" i="2"/>
  <c r="P62" i="2"/>
  <c r="Q34" i="2"/>
  <c r="I35" i="3"/>
  <c r="I17" i="3"/>
  <c r="I28" i="3"/>
  <c r="I29" i="3"/>
  <c r="I18" i="3"/>
  <c r="I19" i="3"/>
  <c r="I20" i="3"/>
  <c r="I21" i="3"/>
  <c r="I22" i="3"/>
  <c r="I30" i="3"/>
  <c r="O10" i="2"/>
  <c r="I86" i="3"/>
  <c r="Q62" i="2"/>
  <c r="Q52" i="2"/>
  <c r="Q50" i="2"/>
  <c r="Q46" i="2"/>
  <c r="Q63" i="2"/>
  <c r="P67" i="2" l="1"/>
  <c r="P58" i="2"/>
  <c r="P69" i="2" s="1"/>
  <c r="Q58" i="2"/>
  <c r="C7" i="3"/>
  <c r="H98" i="3"/>
  <c r="C9" i="3"/>
  <c r="I25" i="3"/>
  <c r="H54" i="3"/>
  <c r="I39" i="3"/>
  <c r="H86" i="3"/>
  <c r="Q67" i="2"/>
  <c r="C11" i="3" l="1"/>
  <c r="C10" i="3"/>
  <c r="B9" i="2"/>
  <c r="B10" i="2"/>
  <c r="B25" i="2" l="1"/>
  <c r="B69" i="2" s="1"/>
  <c r="Q9" i="2"/>
  <c r="P9" i="2"/>
  <c r="P10" i="2"/>
  <c r="Q10" i="2"/>
  <c r="P25" i="2" l="1"/>
  <c r="O69" i="2" l="1"/>
  <c r="Q69" i="2" s="1"/>
  <c r="Q25" i="2"/>
  <c r="H14" i="5"/>
  <c r="H25" i="5" s="1"/>
  <c r="C10" i="5" s="1"/>
  <c r="G25" i="5"/>
  <c r="I25" i="5" s="1"/>
  <c r="I14" i="5"/>
  <c r="C9" i="5" l="1"/>
  <c r="C11" i="5" s="1"/>
</calcChain>
</file>

<file path=xl/sharedStrings.xml><?xml version="1.0" encoding="utf-8"?>
<sst xmlns="http://schemas.openxmlformats.org/spreadsheetml/2006/main" count="989" uniqueCount="231">
  <si>
    <t>Total Project Expenses</t>
  </si>
  <si>
    <t>Adjustments</t>
  </si>
  <si>
    <t>Capital Equipment</t>
  </si>
  <si>
    <t>Subcontracts</t>
  </si>
  <si>
    <t xml:space="preserve"> </t>
  </si>
  <si>
    <t>Staff Development</t>
  </si>
  <si>
    <t>Professional Services (Legal, IT, Accounting, Payroll)</t>
  </si>
  <si>
    <t>Travel</t>
  </si>
  <si>
    <t>Other Operating Expenses (NOT capital items)</t>
  </si>
  <si>
    <t>General Supplies (NOT capital items)</t>
  </si>
  <si>
    <t>Repair &amp; Maintenance</t>
  </si>
  <si>
    <t>Security</t>
  </si>
  <si>
    <t>Utilities</t>
  </si>
  <si>
    <t>Rent</t>
  </si>
  <si>
    <t>Facility Expenses</t>
  </si>
  <si>
    <t>Other:  Temporary Staff/Contracted Staff</t>
  </si>
  <si>
    <t>Employee Fringe Benefits</t>
  </si>
  <si>
    <t>Employee Salaries/Wages</t>
  </si>
  <si>
    <t>Staffing</t>
  </si>
  <si>
    <t>Utilization Rate</t>
  </si>
  <si>
    <t>Funds Remaining</t>
  </si>
  <si>
    <t>Year-to-Date</t>
  </si>
  <si>
    <t>June</t>
  </si>
  <si>
    <t xml:space="preserve">May </t>
  </si>
  <si>
    <t>April</t>
  </si>
  <si>
    <t>March</t>
  </si>
  <si>
    <t>February</t>
  </si>
  <si>
    <t>January</t>
  </si>
  <si>
    <t>December</t>
  </si>
  <si>
    <t>November</t>
  </si>
  <si>
    <t>October</t>
  </si>
  <si>
    <t>September</t>
  </si>
  <si>
    <t>August</t>
  </si>
  <si>
    <t>July</t>
  </si>
  <si>
    <t>Approved Budget</t>
  </si>
  <si>
    <t>Project Expenses</t>
  </si>
  <si>
    <t>Contact Number and Email:</t>
  </si>
  <si>
    <t>Contact Name:</t>
  </si>
  <si>
    <t>Monthly Expense Report</t>
  </si>
  <si>
    <t>Position Type</t>
  </si>
  <si>
    <t>Total Salaries</t>
  </si>
  <si>
    <t>Fringe Benefits</t>
  </si>
  <si>
    <t>Total Fringe Benefits</t>
  </si>
  <si>
    <t>Annual Salary</t>
  </si>
  <si>
    <t>FTE</t>
  </si>
  <si>
    <t>Employee Name</t>
  </si>
  <si>
    <t>Total</t>
  </si>
  <si>
    <t>Employee 10</t>
  </si>
  <si>
    <t>Employee 9</t>
  </si>
  <si>
    <t>Employee 8</t>
  </si>
  <si>
    <t>Employee 7</t>
  </si>
  <si>
    <t>Employee 6</t>
  </si>
  <si>
    <t>Employee 5</t>
  </si>
  <si>
    <t>Employee 4</t>
  </si>
  <si>
    <t>Employee 3</t>
  </si>
  <si>
    <t>Employee 2</t>
  </si>
  <si>
    <t>Employee 1</t>
  </si>
  <si>
    <t>ORGANIZATION NAME:</t>
  </si>
  <si>
    <t>Total Temporary/Contracted Salaries</t>
  </si>
  <si>
    <t>Total Operational Expenses</t>
  </si>
  <si>
    <t>July Total Expenses</t>
  </si>
  <si>
    <t>Total Approved Budget</t>
  </si>
  <si>
    <t>Define -</t>
  </si>
  <si>
    <t>Other (define)</t>
  </si>
  <si>
    <t>Marketing-Community Awareness</t>
  </si>
  <si>
    <t>Postage and Delivery</t>
  </si>
  <si>
    <t>Medical Supplies</t>
  </si>
  <si>
    <t>Telephone / Internet</t>
  </si>
  <si>
    <t>Contractor 6 (define)</t>
  </si>
  <si>
    <t>Contractor 5 (define)</t>
  </si>
  <si>
    <t>Contractor 4 (define)</t>
  </si>
  <si>
    <t>Contractor 3 (define)</t>
  </si>
  <si>
    <t>Hours per Month</t>
  </si>
  <si>
    <t>Contracted Staff</t>
  </si>
  <si>
    <r>
      <t xml:space="preserve">  Fringes </t>
    </r>
    <r>
      <rPr>
        <i/>
        <sz val="9"/>
        <rFont val="Arial"/>
        <family val="2"/>
      </rPr>
      <t>(from TAB 1 Personnel</t>
    </r>
  </si>
  <si>
    <r>
      <t xml:space="preserve">  Salaries </t>
    </r>
    <r>
      <rPr>
        <i/>
        <sz val="9"/>
        <rFont val="Arial"/>
        <family val="2"/>
      </rPr>
      <t>(from TAB 1 Personnel)</t>
    </r>
  </si>
  <si>
    <t>Employee Salaries &amp; Fringes</t>
  </si>
  <si>
    <t>Grant Request</t>
  </si>
  <si>
    <t xml:space="preserve"> Community Health Grant</t>
  </si>
  <si>
    <r>
      <rPr>
        <b/>
        <sz val="11"/>
        <color theme="1"/>
        <rFont val="Calibri"/>
        <family val="2"/>
        <scheme val="minor"/>
      </rPr>
      <t>Notes</t>
    </r>
    <r>
      <rPr>
        <sz val="11"/>
        <color theme="1"/>
        <rFont val="Calibri"/>
        <family val="2"/>
        <scheme val="minor"/>
      </rPr>
      <t xml:space="preserve"> (i.e., 3 pay periods, need for adjustments)</t>
    </r>
  </si>
  <si>
    <t xml:space="preserve">Year-To-Date </t>
  </si>
  <si>
    <t>**No changes can be made once payment has been approved**
Please contact contract monitor for changes.</t>
  </si>
  <si>
    <t>Total Capital Expenses</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</si>
  <si>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</si>
  <si>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</si>
  <si>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</si>
  <si>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</si>
  <si>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</si>
  <si>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</si>
  <si>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</si>
  <si>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</si>
  <si>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</si>
  <si>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</si>
  <si>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</si>
  <si>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</si>
  <si>
    <r>
      <t xml:space="preserve">Adjustment </t>
    </r>
    <r>
      <rPr>
        <b/>
        <sz val="9"/>
        <color theme="0"/>
        <rFont val="Arial"/>
        <family val="2"/>
      </rPr>
      <t>(ORH Use Only)</t>
    </r>
  </si>
  <si>
    <t>Subtotal</t>
  </si>
  <si>
    <t>PROJECT EXPENSES</t>
  </si>
  <si>
    <t>FACILITY EXPENSES</t>
  </si>
  <si>
    <t>CAPITAL EQUIPMENT</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</si>
  <si>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</si>
  <si>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Prepared by (print):</t>
  </si>
  <si>
    <t>Authorized by (print):</t>
  </si>
  <si>
    <t>Authorized Signatory:</t>
  </si>
  <si>
    <t>Date</t>
  </si>
  <si>
    <t>Amount</t>
  </si>
  <si>
    <t>Notes</t>
  </si>
  <si>
    <t>PROJECT REVENUE</t>
  </si>
  <si>
    <t>OTHER OPERATING EXPENSES</t>
  </si>
  <si>
    <t>Date:</t>
  </si>
  <si>
    <t>Admendments, Adjustments, Correction</t>
  </si>
  <si>
    <t>N.C. Office of Rural Health</t>
  </si>
  <si>
    <t>TOTAL BUDGET</t>
  </si>
  <si>
    <t>REQUIRED PERSONNEL</t>
  </si>
  <si>
    <t>LINE ITEM BUDGET</t>
  </si>
  <si>
    <t xml:space="preserve">Contract #: </t>
  </si>
  <si>
    <t>STAFFING</t>
  </si>
  <si>
    <t>Subcontract 1 (define)</t>
  </si>
  <si>
    <t>Subcontract 2 (define)</t>
  </si>
  <si>
    <t>Subcontract 3 (define)</t>
  </si>
  <si>
    <t>Subcontract 4 (define)</t>
  </si>
  <si>
    <t>Other:  Subcontracted Staff</t>
  </si>
  <si>
    <t>Community Health Grant Monthly Expense Report</t>
  </si>
  <si>
    <r>
      <t>Average</t>
    </r>
    <r>
      <rPr>
        <b/>
        <sz val="10"/>
        <rFont val="Arial"/>
        <family val="2"/>
      </rPr>
      <t xml:space="preserve"> number of hours allocated to grant</t>
    </r>
    <r>
      <rPr>
        <sz val="10"/>
        <rFont val="Arial"/>
        <family val="2"/>
      </rPr>
      <t xml:space="preserve"> per week</t>
    </r>
  </si>
  <si>
    <t>Legal services, IT related technical services, accounting, bookkeeping, payroll</t>
  </si>
  <si>
    <t>Advertising, publications, PSAs, websites, and web materials. Marketing expenses shall not exceed 10% of the grant total</t>
  </si>
  <si>
    <t>Training manuals, handouts, one-pagers, information cards. List out specific materials.</t>
  </si>
  <si>
    <t>Business cards, printer ink, paper, etc.</t>
  </si>
  <si>
    <t>Rented or leased equipment, such as copier machine or phone system</t>
  </si>
  <si>
    <t>Rented Equipment</t>
  </si>
  <si>
    <t>Office space, program meeting space</t>
  </si>
  <si>
    <t xml:space="preserve">Contractor:   </t>
  </si>
  <si>
    <t>BUDGET NARRATIVE</t>
  </si>
  <si>
    <t>Position Title</t>
  </si>
  <si>
    <t>CONTRACTED STAFF</t>
  </si>
  <si>
    <t>SUBCONTRACTS</t>
  </si>
  <si>
    <t>For each subcontract, identify the name of the subcontractor, amount requested, and their scope of work in the project.</t>
  </si>
  <si>
    <t>Breakfast</t>
  </si>
  <si>
    <t>Lunch</t>
  </si>
  <si>
    <t>Dinner</t>
  </si>
  <si>
    <t>Lodging</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</si>
  <si>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</si>
  <si>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</si>
  <si>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</si>
  <si>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</si>
  <si>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</si>
  <si>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</si>
  <si>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(plus tax)</t>
  </si>
  <si>
    <t>**North Carolina Travel Requirements:</t>
  </si>
  <si>
    <t>For each contracted staff, state their position title, compensation rate, hours per month allocated to the grant, and describe their role in the project.</t>
  </si>
  <si>
    <t xml:space="preserve">Describe how rent, telephone, and internet costs are allocated to the project. Identify utilities budgeted and how the costs are allocated. Identify rented equipment, costs for each type of equipment, and how it will be used in the project. Describe any security, repair, and  maintenances services budgeted including the type of service and cost for each service. </t>
  </si>
  <si>
    <t>Mileage Reimbursement:</t>
  </si>
  <si>
    <t>Per Diem Reimbursement:</t>
  </si>
  <si>
    <t>The travel must involve a destination located at least 35 miles from the employee’s regularly assigned duty station or home, whichever is less.</t>
  </si>
  <si>
    <t>Per the language of the contract, reimbursement shall not exceed conference rate and/or approved State per diem.</t>
  </si>
  <si>
    <t>ORH Monitor Initials/Date:</t>
  </si>
  <si>
    <t>Temporary workers or contractor staff. Include hours to be worked and hourly rate.</t>
  </si>
  <si>
    <t>Other facility expenses not identified above</t>
  </si>
  <si>
    <r>
      <t xml:space="preserve">Describe all capital equipment including cost and purpose of each of piece of equipment. </t>
    </r>
    <r>
      <rPr>
        <b/>
        <sz val="11"/>
        <color rgb="FFFF0000"/>
        <rFont val="Calibri"/>
        <family val="2"/>
        <scheme val="minor"/>
      </rPr>
      <t>Capital equipment is any individual item that is $500 or more.</t>
    </r>
  </si>
  <si>
    <t>Contractor 1 (define)</t>
  </si>
  <si>
    <t>Contractor 2 (define)</t>
  </si>
  <si>
    <t>SFY 2023 Year _ Community Health Grant 07/01/2022 - 06/30/2023</t>
  </si>
  <si>
    <t>ColumnD_Round (Hidden)</t>
  </si>
  <si>
    <t>Employee1_Round (Hidden)</t>
  </si>
  <si>
    <t>Employee2_Round (Hidden)</t>
  </si>
  <si>
    <t>Employee3_Round (Hidden)</t>
  </si>
  <si>
    <t>Employee4_Round (Hidden)</t>
  </si>
  <si>
    <t>Employee5_Round (Hidden)</t>
  </si>
  <si>
    <t>Employee6_Round (Hidden)</t>
  </si>
  <si>
    <t>Employee7_Round (Hidden)</t>
  </si>
  <si>
    <t>Employee8_Round (Hidden)</t>
  </si>
  <si>
    <t>Employee9_Round (Hidden)</t>
  </si>
  <si>
    <t>Employee10_Round (Hidden)</t>
  </si>
  <si>
    <t>Patient Education Materials</t>
  </si>
  <si>
    <t>Gas/Electric/Water expenses</t>
  </si>
  <si>
    <t>Phone/Internet/Wi-Fi expenses</t>
  </si>
  <si>
    <t>Custodial services or basic repair/maintenance not billed in the Professional Services line item</t>
  </si>
  <si>
    <r>
      <rPr>
        <b/>
        <u/>
        <sz val="11"/>
        <rFont val="Arial"/>
        <family val="2"/>
      </rPr>
      <t>GENERAL SUPPLIES</t>
    </r>
    <r>
      <rPr>
        <b/>
        <sz val="8"/>
        <rFont val="Arial"/>
        <family val="2"/>
      </rPr>
      <t xml:space="preserve"> </t>
    </r>
    <r>
      <rPr>
        <sz val="8"/>
        <rFont val="Arial"/>
        <family val="2"/>
      </rPr>
      <t>(NOT capital equipment)</t>
    </r>
  </si>
  <si>
    <t>Masks, gloves, table paper, etc.</t>
  </si>
  <si>
    <t>Postage expenses</t>
  </si>
  <si>
    <t>Other general supply expenses not identified above</t>
  </si>
  <si>
    <t>Other operating expenses not identified above</t>
  </si>
  <si>
    <t>EMPLOYEE SALARIES</t>
  </si>
  <si>
    <t>For each position, include the position title and describe the employee's project duties/role in the project.</t>
  </si>
  <si>
    <t>EMPLOYEE FRINGES</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</si>
  <si>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t>
  </si>
  <si>
    <t xml:space="preserve">FICA at 7.65% of salary, health insurance at $200/month, and dental insurance at $50/month.  </t>
  </si>
  <si>
    <t>Example: Contracted staff include an MD at $100/hour who will work 10 hours/month seeing patients at our mobile clinic.</t>
  </si>
  <si>
    <t>health into clinical care.</t>
  </si>
  <si>
    <t xml:space="preserve">total costs.  Utilities budgeted include gas, electric, and water and they are apportioned equally amongst the 5 projects at 20%. We plan on </t>
  </si>
  <si>
    <t>GENERAL SUPPLIES</t>
  </si>
  <si>
    <t xml:space="preserve">treat patients. Patient education materials include 200 tobacco cessation information flyers at $.10/page and 50 healthy eating tips </t>
  </si>
  <si>
    <t xml:space="preserve">OTHER OPERATING EXPENSES  </t>
  </si>
  <si>
    <t>will replace the current exam tables in the mobile clinic and will be used to support patient care activities.</t>
  </si>
  <si>
    <r>
      <t xml:space="preserve">All personal vehicle mileage will be reimbursed </t>
    </r>
    <r>
      <rPr>
        <b/>
        <sz val="11"/>
        <color rgb="FF000000"/>
        <rFont val="Arial"/>
        <family val="2"/>
      </rPr>
      <t>$0.56</t>
    </r>
    <r>
      <rPr>
        <sz val="11"/>
        <color rgb="FF000000"/>
        <rFont val="Arial"/>
        <family val="2"/>
      </rPr>
      <t xml:space="preserve"> per mile regardless of distance.</t>
    </r>
  </si>
  <si>
    <t>Salary Allocated to Grant</t>
  </si>
  <si>
    <t>Fringe Allocated to Grant</t>
  </si>
  <si>
    <t>TOTAL PROJECT EXPENSES</t>
  </si>
  <si>
    <t>Below are descriptions and examples of expenses covered by allowable line items. Applicants should only include line items that are relevant to their Community Health Grant project. 
For every line item where funding is requested, applicants must provide a narrative description in the "Budget Narrative" tab.</t>
  </si>
  <si>
    <t>Office Supplies</t>
  </si>
  <si>
    <t>Vendor, business, agency, etc. contracted to perform work duties on behalf of your organization. Include a detailed budget in the Budget Narrative tab.</t>
  </si>
  <si>
    <t xml:space="preserve">Example: The Case Manager ensures patients attend follow-up visits and connects patients to community resources </t>
  </si>
  <si>
    <t xml:space="preserve">Example: Our fringe rate is 25% of salary and includes health, dental, life, and FICA. OR our fringe benefits include retirement at 5% of salary, </t>
  </si>
  <si>
    <t xml:space="preserve">Example: We have a contract with Behavioral Management Services for $5,000. The agency will provide TA to help integrate behavioral </t>
  </si>
  <si>
    <t xml:space="preserve">Example: We allocate costs for telephone, rent, and internet expenses equally amongst our 5 projects so each project is allocated 20% of the </t>
  </si>
  <si>
    <t xml:space="preserve">renting a solar powered generator at $250 per month to power our mobile health clinic. We will also hire a security guard for a  total cost of </t>
  </si>
  <si>
    <t>$500, and have budgeted $1500 for a mechanic to service the mobile clinic.</t>
  </si>
  <si>
    <t>Describe what office supplies are included in the budget request. List any medical supplies and patient education materials (include unit cost) and describe how these materials will be used in the project. Identify postage and delivery costs and how they will be used to support grant activities.</t>
  </si>
  <si>
    <t xml:space="preserve">e.g. Supplies budgeted include printer ink, printer paper, pens, and writing pads to support project activities. Medical supplies include nitrile </t>
  </si>
  <si>
    <t xml:space="preserve">postcards at $1/postcard. These materials will be used to encourage patients to take tobacco cessation classes and encourage healthy </t>
  </si>
  <si>
    <t>eating for our diabetic patients. $50 dollars is budgeted for postage and delivery to mail out educational materials.</t>
  </si>
  <si>
    <t xml:space="preserve">gloves, face masks, dressings, syringes, blood glucose meters, needles, and cannulas. The medical supplies will be used in the mobile clinic to </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</si>
  <si>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</si>
  <si>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and the second will focus on integrating community health workers into care management. The lessons learned from the conference will enable to us to improve mobile clinic operations and integrate community health workers into our care teams.</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</si>
  <si>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</si>
  <si>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r>
      <t>Professional Services (Legal, IT, Accounting, Payroll):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</si>
  <si>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t xml:space="preserve">Example: We will purchase two practice exam tables at an estimated costsof $800/table. The tables </t>
  </si>
  <si>
    <t>Out-of-State</t>
  </si>
  <si>
    <t xml:space="preserve">        In-State</t>
  </si>
  <si>
    <t>Security services in the form of personnel, such as a security guard retained by the Contractor. (Purchase of a security system belong under Other Operating Expenses – Other).</t>
  </si>
  <si>
    <t>Personnel FTE</t>
  </si>
  <si>
    <t>Contract Staff FTE</t>
  </si>
  <si>
    <t>Subcontractor FTE</t>
  </si>
  <si>
    <t>Contracted Staff FTE Total</t>
  </si>
  <si>
    <t>Subcontracted Staff FTE Total</t>
  </si>
  <si>
    <t>FTE TOTAL</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</si>
  <si>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For each position, include position title, name of staff person, the total </t>
    </r>
    <r>
      <rPr>
        <b/>
        <sz val="12"/>
        <rFont val="Arial"/>
        <family val="2"/>
      </rPr>
      <t>ANNUAL</t>
    </r>
    <r>
      <rPr>
        <sz val="12"/>
        <rFont val="Arial"/>
        <family val="2"/>
      </rPr>
      <t xml:space="preserve"> salary, </t>
    </r>
    <r>
      <rPr>
        <b/>
        <sz val="12"/>
        <rFont val="Arial"/>
        <family val="2"/>
      </rPr>
      <t>AND</t>
    </r>
    <r>
      <rPr>
        <sz val="12"/>
        <rFont val="Arial"/>
        <family val="2"/>
      </rPr>
      <t xml:space="preserve"> the amount of salary allocated to the grant. </t>
    </r>
    <r>
      <rPr>
        <b/>
        <sz val="12"/>
        <rFont val="Arial"/>
        <family val="2"/>
      </rPr>
      <t>List only staff members that will work on project activities</t>
    </r>
    <r>
      <rPr>
        <sz val="12"/>
        <rFont val="Arial"/>
        <family val="2"/>
      </rPr>
      <t xml:space="preserve">. If your organization does not offer fringe benefits, leave those two rows blank. </t>
    </r>
    <r>
      <rPr>
        <b/>
        <sz val="12"/>
        <rFont val="Arial"/>
        <family val="2"/>
      </rPr>
      <t>For fringe benefits, indicate the cost per staff person</t>
    </r>
    <r>
      <rPr>
        <sz val="12"/>
        <rFont val="Arial"/>
        <family val="2"/>
      </rPr>
      <t xml:space="preserve">. </t>
    </r>
    <r>
      <rPr>
        <b/>
        <sz val="12"/>
        <rFont val="Arial"/>
        <family val="2"/>
      </rPr>
      <t>Fringe allocated to the grant cannot exceed 30% of salary allocated to the grant, and should only include the EMPLOYER paid benefits.</t>
    </r>
  </si>
  <si>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</si>
  <si>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Conferences and conference registrations, training</t>
  </si>
  <si>
    <t>Travel mileage and per diem cannot exceed current North Carolina State Government Office of State Budget and Management travel reimbursement rates. (See Budget Narrative)</t>
  </si>
  <si>
    <t>Any single item purchased outright exceeding $500.00 is considered capital equipment.  If purchasing a single item over $5,000.00, the organization must submit two vendor quotes with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</si>
</sst>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60" x14ac:knownFonts="1">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u/>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sz val="8"/>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11"/>
      <color rgb="FFFF0000"/>
      <name val="Calibri"/>
      <family val="2"/>
      <scheme val="minor"/>
    </font>
    <font>
      <b/>
      <sz val="8"/>
      <color theme="0"/>
      <name val="Arial"/>
      <family val="2"/>
    </font>
    <font>
      <b/>
      <sz val="8"/>
      <name val="Arial"/>
      <family val="2"/>
    </font>
    <font>
      <i/>
      <sz val="11"/>
      <name val="Calibri"/>
      <family val="2"/>
      <scheme val="minor"/>
    </font>
    <font>
      <i/>
      <sz val="11"/>
      <color theme="1"/>
      <name val="Calibri"/>
      <family val="2"/>
      <scheme val="minor"/>
    </font>
    <font>
      <b/>
      <sz val="12"/>
      <color rgb="FFFF0000"/>
      <name val="Arial Black"/>
      <family val="2"/>
    </font>
  </fonts>
  <fills count="1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2" tint="-0.249977111117893"/>
        <bgColor indexed="64"/>
      </patternFill>
    </fill>
    <fill>
      <patternFill patternType="solid">
        <fgColor theme="0" tint="-0.249977111117893"/>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s>
  <cellStyleXfs count="21">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cellStyleXfs>
  <cellXfs count="585">
    <xf numFmtId="0" fontId="0" fillId="0" borderId="0" xfId="0"/>
    <xf numFmtId="166" fontId="8" fillId="0" borderId="10" xfId="2" applyNumberFormat="1" applyFont="1" applyBorder="1" applyProtection="1"/>
    <xf numFmtId="166" fontId="8" fillId="0" borderId="0" xfId="2" applyNumberFormat="1" applyFont="1" applyBorder="1" applyProtection="1"/>
    <xf numFmtId="164" fontId="8" fillId="0" borderId="10" xfId="2" applyNumberFormat="1" applyFont="1" applyFill="1" applyBorder="1" applyAlignment="1" applyProtection="1">
      <alignment horizontal="right" wrapText="1"/>
    </xf>
    <xf numFmtId="166" fontId="16" fillId="4" borderId="0" xfId="5" applyNumberFormat="1" applyFont="1" applyFill="1" applyBorder="1" applyAlignment="1" applyProtection="1">
      <alignment horizontal="center" wrapText="1"/>
    </xf>
    <xf numFmtId="164" fontId="16" fillId="4" borderId="7" xfId="5" applyNumberFormat="1" applyFont="1" applyFill="1" applyBorder="1" applyAlignment="1" applyProtection="1">
      <alignment horizontal="center" wrapText="1"/>
    </xf>
    <xf numFmtId="164" fontId="16" fillId="4" borderId="0" xfId="5" applyNumberFormat="1" applyFont="1" applyFill="1" applyBorder="1" applyAlignment="1" applyProtection="1">
      <alignment horizontal="center" wrapText="1"/>
    </xf>
    <xf numFmtId="166" fontId="7" fillId="4" borderId="10" xfId="2" applyNumberFormat="1" applyFont="1" applyFill="1" applyBorder="1" applyProtection="1"/>
    <xf numFmtId="166" fontId="12"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10" fillId="4" borderId="10" xfId="5" applyNumberFormat="1" applyFont="1" applyFill="1" applyBorder="1" applyAlignment="1" applyProtection="1">
      <alignment horizontal="right" wrapText="1"/>
    </xf>
    <xf numFmtId="164" fontId="10" fillId="4" borderId="10" xfId="5" applyNumberFormat="1" applyFont="1" applyFill="1" applyBorder="1" applyAlignment="1" applyProtection="1">
      <alignment horizontal="right" wrapText="1"/>
    </xf>
    <xf numFmtId="166" fontId="8" fillId="4" borderId="10" xfId="2" applyNumberFormat="1" applyFont="1" applyFill="1" applyBorder="1" applyAlignment="1" applyProtection="1">
      <alignment horizontal="right" wrapText="1"/>
    </xf>
    <xf numFmtId="164" fontId="8" fillId="4" borderId="10" xfId="2" applyNumberFormat="1" applyFont="1" applyFill="1" applyBorder="1" applyAlignment="1" applyProtection="1">
      <alignment horizontal="right" wrapText="1"/>
    </xf>
    <xf numFmtId="166" fontId="7" fillId="4" borderId="10" xfId="6" applyNumberFormat="1" applyFont="1" applyFill="1" applyBorder="1" applyProtection="1"/>
    <xf numFmtId="166" fontId="8" fillId="4" borderId="0" xfId="2" applyNumberFormat="1" applyFont="1" applyFill="1" applyBorder="1" applyProtection="1"/>
    <xf numFmtId="164" fontId="14" fillId="4" borderId="10" xfId="4" applyNumberFormat="1" applyFont="1" applyFill="1" applyBorder="1" applyAlignment="1" applyProtection="1">
      <alignment horizontal="right"/>
    </xf>
    <xf numFmtId="164" fontId="10" fillId="4" borderId="10" xfId="4" applyNumberFormat="1" applyFont="1" applyFill="1" applyBorder="1" applyAlignment="1" applyProtection="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9" fillId="0" borderId="0" xfId="10" applyFont="1" applyProtection="1"/>
    <xf numFmtId="0" fontId="7" fillId="0" borderId="0" xfId="10" applyFont="1" applyBorder="1" applyAlignment="1">
      <alignment horizontal="left" vertical="top" wrapText="1"/>
    </xf>
    <xf numFmtId="3" fontId="3" fillId="0" borderId="0" xfId="10" applyNumberFormat="1" applyFill="1"/>
    <xf numFmtId="0" fontId="7" fillId="0" borderId="0" xfId="10" applyFont="1" applyAlignment="1" applyProtection="1">
      <alignment vertical="top" wrapText="1"/>
    </xf>
    <xf numFmtId="166" fontId="8" fillId="4" borderId="0" xfId="2" applyNumberFormat="1" applyFont="1" applyFill="1" applyBorder="1" applyAlignment="1" applyProtection="1">
      <alignment horizontal="right" wrapText="1"/>
    </xf>
    <xf numFmtId="164" fontId="8" fillId="4" borderId="0" xfId="2" applyNumberFormat="1" applyFont="1" applyFill="1" applyBorder="1" applyAlignment="1" applyProtection="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applyProtection="1"/>
    <xf numFmtId="166" fontId="12"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2" fillId="4" borderId="10" xfId="5" applyNumberFormat="1" applyFont="1" applyFill="1" applyBorder="1" applyAlignment="1" applyProtection="1">
      <alignment horizontal="right"/>
    </xf>
    <xf numFmtId="164" fontId="12" fillId="6" borderId="12" xfId="5" applyNumberFormat="1" applyFont="1" applyFill="1" applyBorder="1" applyAlignment="1" applyProtection="1">
      <alignment horizontal="right"/>
    </xf>
    <xf numFmtId="0" fontId="13" fillId="0" borderId="0" xfId="0" applyFont="1" applyProtection="1"/>
    <xf numFmtId="0" fontId="0" fillId="0" borderId="0" xfId="0" applyProtection="1"/>
    <xf numFmtId="164" fontId="13" fillId="0" borderId="10" xfId="0" applyNumberFormat="1" applyFont="1" applyBorder="1" applyAlignment="1" applyProtection="1">
      <alignment horizontal="right"/>
    </xf>
    <xf numFmtId="164" fontId="13" fillId="6" borderId="12" xfId="0" applyNumberFormat="1" applyFont="1" applyFill="1" applyBorder="1" applyAlignment="1" applyProtection="1">
      <alignment horizontal="right"/>
    </xf>
    <xf numFmtId="164" fontId="14" fillId="0" borderId="14" xfId="0" applyNumberFormat="1" applyFont="1" applyBorder="1" applyAlignment="1" applyProtection="1">
      <alignment horizontal="right"/>
    </xf>
    <xf numFmtId="164" fontId="7" fillId="4" borderId="10" xfId="6" applyNumberFormat="1" applyFont="1" applyFill="1" applyBorder="1" applyAlignment="1" applyProtection="1">
      <alignment horizontal="right"/>
    </xf>
    <xf numFmtId="164" fontId="12" fillId="0" borderId="10" xfId="5" applyNumberFormat="1" applyFont="1" applyFill="1" applyBorder="1" applyAlignment="1" applyProtection="1">
      <alignment horizontal="right"/>
    </xf>
    <xf numFmtId="166" fontId="0" fillId="0" borderId="0" xfId="0" applyNumberFormat="1" applyProtection="1"/>
    <xf numFmtId="164" fontId="0" fillId="0" borderId="0" xfId="0" applyNumberFormat="1" applyProtection="1"/>
    <xf numFmtId="0" fontId="21" fillId="0" borderId="0" xfId="0" applyFont="1" applyAlignment="1" applyProtection="1">
      <alignment wrapText="1"/>
    </xf>
    <xf numFmtId="0" fontId="0" fillId="0" borderId="0" xfId="0" applyBorder="1" applyProtection="1"/>
    <xf numFmtId="0" fontId="25" fillId="4" borderId="0" xfId="4" applyFont="1" applyFill="1" applyBorder="1" applyAlignment="1" applyProtection="1"/>
    <xf numFmtId="0" fontId="25" fillId="0" borderId="0" xfId="4" applyFont="1" applyFill="1" applyBorder="1" applyAlignment="1" applyProtection="1"/>
    <xf numFmtId="0" fontId="25" fillId="0" borderId="0" xfId="4" applyFont="1" applyFill="1" applyAlignment="1" applyProtection="1"/>
    <xf numFmtId="164" fontId="0" fillId="0" borderId="0" xfId="0" applyNumberFormat="1" applyBorder="1" applyProtection="1"/>
    <xf numFmtId="166" fontId="7" fillId="0" borderId="10" xfId="2" applyNumberFormat="1" applyFont="1" applyBorder="1" applyAlignment="1" applyProtection="1">
      <alignment horizontal="right" wrapText="1"/>
    </xf>
    <xf numFmtId="166" fontId="7" fillId="6" borderId="10" xfId="2" applyNumberFormat="1" applyFont="1" applyFill="1" applyBorder="1" applyAlignment="1" applyProtection="1">
      <alignment horizontal="right" wrapText="1"/>
    </xf>
    <xf numFmtId="0" fontId="13" fillId="4" borderId="0" xfId="0" applyFont="1" applyFill="1" applyProtection="1"/>
    <xf numFmtId="0" fontId="0" fillId="4" borderId="0" xfId="0" applyFill="1" applyBorder="1" applyProtection="1"/>
    <xf numFmtId="0" fontId="14" fillId="4" borderId="0" xfId="0" applyFont="1" applyFill="1" applyBorder="1" applyAlignment="1" applyProtection="1">
      <alignment horizontal="center"/>
    </xf>
    <xf numFmtId="0" fontId="16" fillId="4" borderId="0" xfId="0" applyFont="1" applyFill="1" applyProtection="1"/>
    <xf numFmtId="0" fontId="16" fillId="4" borderId="0" xfId="0" applyFont="1" applyFill="1" applyBorder="1" applyProtection="1"/>
    <xf numFmtId="0" fontId="15" fillId="8" borderId="10" xfId="2" applyFont="1" applyFill="1" applyBorder="1" applyAlignment="1" applyProtection="1">
      <alignment horizontal="center" wrapText="1"/>
    </xf>
    <xf numFmtId="165" fontId="15" fillId="8" borderId="10" xfId="5" applyNumberFormat="1" applyFont="1" applyFill="1" applyBorder="1" applyAlignment="1" applyProtection="1">
      <alignment horizontal="center" wrapText="1"/>
    </xf>
    <xf numFmtId="166" fontId="16" fillId="8" borderId="17" xfId="5" applyNumberFormat="1" applyFont="1" applyFill="1" applyBorder="1" applyAlignment="1" applyProtection="1"/>
    <xf numFmtId="0" fontId="28" fillId="8" borderId="15" xfId="4" applyFont="1" applyFill="1" applyBorder="1" applyAlignment="1" applyProtection="1">
      <alignment horizontal="left"/>
    </xf>
    <xf numFmtId="0" fontId="15" fillId="8" borderId="17" xfId="2" applyFont="1" applyFill="1" applyBorder="1" applyAlignment="1" applyProtection="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164" fontId="12" fillId="9" borderId="14" xfId="5" applyNumberFormat="1" applyFont="1" applyFill="1" applyBorder="1" applyAlignment="1" applyProtection="1">
      <alignment horizontal="right"/>
      <protection locked="0"/>
    </xf>
    <xf numFmtId="0" fontId="3" fillId="0" borderId="0" xfId="10"/>
    <xf numFmtId="0" fontId="7" fillId="0" borderId="0" xfId="10" applyFont="1" applyAlignment="1">
      <alignment vertical="top" wrapText="1"/>
    </xf>
    <xf numFmtId="0" fontId="9" fillId="0" borderId="0" xfId="10" applyFont="1" applyAlignment="1">
      <alignment vertical="top" wrapText="1"/>
    </xf>
    <xf numFmtId="0" fontId="7" fillId="0" borderId="0" xfId="10" applyFont="1" applyAlignment="1">
      <alignment horizontal="left" vertical="top" wrapText="1"/>
    </xf>
    <xf numFmtId="0" fontId="17" fillId="0" borderId="0" xfId="10" applyFont="1" applyAlignment="1">
      <alignment horizontal="center" wrapText="1"/>
    </xf>
    <xf numFmtId="3" fontId="3" fillId="0" borderId="10" xfId="10" applyNumberFormat="1" applyBorder="1" applyProtection="1">
      <protection locked="0"/>
    </xf>
    <xf numFmtId="0" fontId="7" fillId="0" borderId="0" xfId="10" applyFont="1" applyAlignment="1" applyProtection="1">
      <alignment horizontal="left" vertical="top" wrapText="1"/>
      <protection locked="0"/>
    </xf>
    <xf numFmtId="0" fontId="7" fillId="0" borderId="0" xfId="10" applyFont="1" applyAlignment="1" applyProtection="1">
      <alignment vertical="top" wrapText="1"/>
      <protection locked="0"/>
    </xf>
    <xf numFmtId="0" fontId="28" fillId="8" borderId="15" xfId="4" applyFont="1" applyFill="1" applyBorder="1" applyAlignment="1" applyProtection="1"/>
    <xf numFmtId="166" fontId="23" fillId="12" borderId="10" xfId="0" applyNumberFormat="1" applyFont="1" applyFill="1" applyBorder="1" applyProtection="1"/>
    <xf numFmtId="164" fontId="23" fillId="12" borderId="10" xfId="0" applyNumberFormat="1" applyFont="1" applyFill="1" applyBorder="1" applyProtection="1"/>
    <xf numFmtId="9" fontId="23" fillId="12" borderId="10" xfId="1" applyNumberFormat="1" applyFont="1" applyFill="1" applyBorder="1" applyProtection="1"/>
    <xf numFmtId="0" fontId="3" fillId="0" borderId="0" xfId="10" applyFill="1"/>
    <xf numFmtId="0" fontId="3" fillId="0" borderId="0" xfId="10" applyFill="1" applyAlignment="1">
      <alignment horizontal="center"/>
    </xf>
    <xf numFmtId="0" fontId="8" fillId="0" borderId="0" xfId="10" applyFont="1" applyFill="1"/>
    <xf numFmtId="0" fontId="8" fillId="0" borderId="0" xfId="10" applyFont="1" applyFill="1" applyAlignment="1" applyProtection="1">
      <alignment horizontal="left"/>
    </xf>
    <xf numFmtId="3" fontId="3" fillId="0" borderId="0" xfId="10" applyNumberFormat="1" applyFill="1" applyBorder="1"/>
    <xf numFmtId="0" fontId="8" fillId="0" borderId="0" xfId="10" applyFont="1" applyFill="1" applyAlignment="1">
      <alignment horizontal="left" vertical="top" wrapText="1"/>
    </xf>
    <xf numFmtId="166" fontId="0" fillId="0" borderId="0" xfId="0" applyNumberFormat="1" applyBorder="1" applyProtection="1"/>
    <xf numFmtId="0" fontId="0" fillId="0" borderId="20" xfId="0" applyBorder="1" applyProtection="1"/>
    <xf numFmtId="0" fontId="0" fillId="0" borderId="19" xfId="0" applyBorder="1" applyProtection="1"/>
    <xf numFmtId="0" fontId="25" fillId="4" borderId="20" xfId="4" applyFont="1" applyFill="1" applyBorder="1" applyAlignment="1" applyProtection="1"/>
    <xf numFmtId="0" fontId="7" fillId="0" borderId="0" xfId="2" applyFont="1" applyBorder="1" applyProtection="1"/>
    <xf numFmtId="165" fontId="15" fillId="8" borderId="37" xfId="5" applyNumberFormat="1" applyFont="1" applyFill="1" applyBorder="1" applyAlignment="1" applyProtection="1">
      <alignment horizontal="center" wrapText="1"/>
    </xf>
    <xf numFmtId="9" fontId="13" fillId="0" borderId="37" xfId="1" applyFont="1" applyBorder="1" applyAlignment="1" applyProtection="1">
      <alignment horizontal="right"/>
    </xf>
    <xf numFmtId="9" fontId="13" fillId="6" borderId="38" xfId="1" applyFont="1" applyFill="1" applyBorder="1" applyProtection="1"/>
    <xf numFmtId="9" fontId="14" fillId="0" borderId="37" xfId="1" applyFont="1" applyBorder="1" applyProtection="1"/>
    <xf numFmtId="9" fontId="14" fillId="0" borderId="20" xfId="1" applyFont="1" applyBorder="1" applyProtection="1"/>
    <xf numFmtId="0" fontId="13" fillId="0" borderId="19" xfId="0" applyFont="1" applyBorder="1" applyProtection="1"/>
    <xf numFmtId="0" fontId="13" fillId="4" borderId="19" xfId="0" applyFont="1" applyFill="1" applyBorder="1" applyProtection="1"/>
    <xf numFmtId="10" fontId="13" fillId="6" borderId="37" xfId="0" applyNumberFormat="1" applyFont="1" applyFill="1" applyBorder="1" applyAlignment="1" applyProtection="1">
      <alignment horizontal="right"/>
    </xf>
    <xf numFmtId="9" fontId="14" fillId="0" borderId="39" xfId="1" applyNumberFormat="1" applyFont="1" applyBorder="1" applyProtection="1"/>
    <xf numFmtId="9" fontId="13" fillId="0" borderId="40" xfId="0" applyNumberFormat="1" applyFont="1" applyBorder="1" applyAlignment="1" applyProtection="1">
      <alignment horizontal="right"/>
    </xf>
    <xf numFmtId="166" fontId="16" fillId="8" borderId="28" xfId="5" applyNumberFormat="1" applyFont="1" applyFill="1" applyBorder="1" applyAlignment="1" applyProtection="1"/>
    <xf numFmtId="9" fontId="13" fillId="0" borderId="39" xfId="0" applyNumberFormat="1" applyFont="1" applyBorder="1" applyAlignment="1" applyProtection="1">
      <alignment horizontal="right"/>
    </xf>
    <xf numFmtId="0" fontId="15" fillId="8" borderId="28" xfId="2" applyFont="1" applyFill="1" applyBorder="1" applyAlignment="1" applyProtection="1">
      <alignment horizontal="left" wrapText="1"/>
    </xf>
    <xf numFmtId="10" fontId="13" fillId="6" borderId="38" xfId="0" applyNumberFormat="1" applyFont="1" applyFill="1" applyBorder="1" applyAlignment="1" applyProtection="1">
      <alignment horizontal="right"/>
    </xf>
    <xf numFmtId="9" fontId="14" fillId="0" borderId="39" xfId="0" applyNumberFormat="1" applyFont="1" applyBorder="1" applyAlignment="1" applyProtection="1">
      <alignment horizontal="right"/>
    </xf>
    <xf numFmtId="0" fontId="16" fillId="4" borderId="19" xfId="0" applyFont="1" applyFill="1" applyBorder="1" applyProtection="1"/>
    <xf numFmtId="0" fontId="16" fillId="4" borderId="20" xfId="0" applyFont="1" applyFill="1" applyBorder="1" applyProtection="1"/>
    <xf numFmtId="10" fontId="13" fillId="0" borderId="37" xfId="0" applyNumberFormat="1" applyFont="1" applyBorder="1" applyAlignment="1" applyProtection="1">
      <alignment horizontal="right"/>
    </xf>
    <xf numFmtId="0" fontId="0" fillId="0" borderId="25" xfId="0" applyBorder="1" applyProtection="1"/>
    <xf numFmtId="166" fontId="22" fillId="12" borderId="41" xfId="0" applyNumberFormat="1" applyFont="1" applyFill="1" applyBorder="1" applyProtection="1"/>
    <xf numFmtId="164" fontId="0" fillId="0" borderId="26" xfId="0" applyNumberFormat="1" applyBorder="1" applyProtection="1"/>
    <xf numFmtId="0" fontId="0" fillId="0" borderId="26" xfId="0" applyBorder="1" applyProtection="1"/>
    <xf numFmtId="0" fontId="0" fillId="0" borderId="27" xfId="0" applyBorder="1" applyProtection="1"/>
    <xf numFmtId="0" fontId="4" fillId="0" borderId="19" xfId="4" applyFont="1" applyFill="1" applyBorder="1" applyAlignment="1" applyProtection="1"/>
    <xf numFmtId="0" fontId="8" fillId="0" borderId="0" xfId="10" applyFont="1" applyFill="1" applyAlignment="1">
      <alignment vertical="top" wrapText="1"/>
    </xf>
    <xf numFmtId="168" fontId="3" fillId="0" borderId="10" xfId="12" applyNumberFormat="1" applyFont="1" applyBorder="1" applyProtection="1"/>
    <xf numFmtId="168" fontId="3" fillId="0" borderId="0" xfId="12" applyNumberFormat="1" applyFont="1"/>
    <xf numFmtId="168" fontId="3" fillId="0" borderId="10" xfId="12" applyNumberFormat="1" applyFont="1" applyBorder="1" applyProtection="1">
      <protection locked="0"/>
    </xf>
    <xf numFmtId="168" fontId="8" fillId="0" borderId="0" xfId="12" applyNumberFormat="1" applyFont="1" applyFill="1" applyAlignment="1">
      <alignment vertical="top" wrapText="1"/>
    </xf>
    <xf numFmtId="168" fontId="11" fillId="0" borderId="10" xfId="12" applyNumberFormat="1" applyFont="1" applyBorder="1" applyProtection="1"/>
    <xf numFmtId="0" fontId="7" fillId="0" borderId="0" xfId="2" applyFont="1" applyProtection="1">
      <protection locked="0"/>
    </xf>
    <xf numFmtId="0" fontId="13" fillId="0" borderId="0" xfId="4" applyFont="1" applyProtection="1"/>
    <xf numFmtId="0" fontId="7" fillId="0" borderId="0" xfId="2" applyFont="1" applyProtection="1"/>
    <xf numFmtId="0" fontId="10" fillId="0" borderId="0" xfId="4" applyFont="1" applyProtection="1"/>
    <xf numFmtId="0" fontId="10" fillId="0" borderId="7" xfId="4" applyFont="1" applyFill="1" applyBorder="1" applyAlignment="1" applyProtection="1">
      <alignment horizontal="center" wrapText="1"/>
    </xf>
    <xf numFmtId="0" fontId="10" fillId="0" borderId="7" xfId="4" applyFont="1" applyFill="1" applyBorder="1" applyAlignment="1" applyProtection="1">
      <alignment horizontal="center"/>
    </xf>
    <xf numFmtId="0" fontId="10" fillId="0" borderId="7" xfId="4" applyFont="1" applyBorder="1" applyAlignment="1" applyProtection="1">
      <alignment horizontal="center"/>
    </xf>
    <xf numFmtId="165" fontId="10" fillId="0" borderId="6" xfId="5" applyNumberFormat="1" applyFont="1" applyBorder="1" applyAlignment="1" applyProtection="1">
      <alignment horizontal="center" wrapText="1"/>
    </xf>
    <xf numFmtId="0" fontId="15" fillId="10" borderId="5" xfId="4" applyFont="1" applyFill="1" applyBorder="1" applyAlignment="1" applyProtection="1">
      <alignment horizontal="left" wrapText="1"/>
    </xf>
    <xf numFmtId="165" fontId="16" fillId="10" borderId="0" xfId="5" applyNumberFormat="1" applyFont="1" applyFill="1" applyBorder="1" applyAlignment="1" applyProtection="1">
      <alignment horizontal="center" wrapText="1"/>
    </xf>
    <xf numFmtId="165" fontId="16" fillId="10" borderId="4" xfId="5" applyNumberFormat="1" applyFont="1" applyFill="1" applyBorder="1" applyAlignment="1" applyProtection="1">
      <alignment horizontal="center" wrapText="1"/>
    </xf>
    <xf numFmtId="9" fontId="12"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2" fillId="0" borderId="5" xfId="4" applyFont="1" applyFill="1" applyBorder="1" applyAlignment="1" applyProtection="1">
      <alignment horizontal="left" wrapText="1"/>
    </xf>
    <xf numFmtId="164" fontId="12" fillId="0" borderId="0" xfId="5" applyNumberFormat="1" applyFont="1" applyFill="1" applyBorder="1" applyAlignment="1" applyProtection="1">
      <alignment horizontal="center" wrapText="1"/>
    </xf>
    <xf numFmtId="9" fontId="12" fillId="0" borderId="4" xfId="3" applyFont="1" applyFill="1" applyBorder="1" applyAlignment="1" applyProtection="1">
      <alignment horizontal="center" wrapText="1"/>
    </xf>
    <xf numFmtId="0" fontId="13" fillId="0" borderId="5" xfId="4" applyFont="1" applyFill="1" applyBorder="1" applyAlignment="1" applyProtection="1">
      <alignment horizontal="left" wrapText="1"/>
    </xf>
    <xf numFmtId="164" fontId="12" fillId="11" borderId="10" xfId="5" applyNumberFormat="1" applyFont="1" applyFill="1" applyBorder="1" applyAlignment="1" applyProtection="1">
      <alignment horizontal="center" wrapText="1"/>
    </xf>
    <xf numFmtId="0" fontId="10" fillId="4" borderId="5" xfId="4" applyFont="1" applyFill="1" applyBorder="1" applyAlignment="1" applyProtection="1">
      <alignment horizontal="right" wrapText="1"/>
    </xf>
    <xf numFmtId="164" fontId="12" fillId="4" borderId="0" xfId="5" applyNumberFormat="1" applyFont="1" applyFill="1" applyBorder="1" applyAlignment="1" applyProtection="1">
      <alignment horizontal="center" wrapText="1"/>
    </xf>
    <xf numFmtId="9" fontId="12" fillId="4" borderId="4" xfId="3" applyFont="1" applyFill="1" applyBorder="1" applyAlignment="1" applyProtection="1">
      <alignment horizontal="center" wrapText="1"/>
    </xf>
    <xf numFmtId="164" fontId="16" fillId="10" borderId="0" xfId="5" applyNumberFormat="1" applyFont="1" applyFill="1" applyBorder="1" applyAlignment="1" applyProtection="1">
      <alignment horizontal="center" wrapText="1"/>
    </xf>
    <xf numFmtId="9" fontId="16" fillId="10" borderId="4" xfId="3" applyFont="1" applyFill="1" applyBorder="1" applyAlignment="1" applyProtection="1">
      <alignment horizontal="center" wrapText="1"/>
    </xf>
    <xf numFmtId="164" fontId="13" fillId="4" borderId="0" xfId="4" applyNumberFormat="1" applyFont="1" applyFill="1" applyBorder="1" applyAlignment="1" applyProtection="1">
      <alignment horizontal="center"/>
    </xf>
    <xf numFmtId="9" fontId="13" fillId="4" borderId="4" xfId="3" applyFont="1" applyFill="1" applyBorder="1" applyAlignment="1" applyProtection="1">
      <alignment horizontal="center"/>
    </xf>
    <xf numFmtId="164" fontId="13" fillId="11" borderId="10" xfId="4" applyNumberFormat="1" applyFont="1" applyFill="1" applyBorder="1" applyAlignment="1" applyProtection="1">
      <alignment horizontal="center"/>
    </xf>
    <xf numFmtId="164" fontId="13" fillId="11" borderId="11" xfId="4" applyNumberFormat="1" applyFont="1" applyFill="1" applyBorder="1" applyAlignment="1" applyProtection="1">
      <alignment horizontal="center"/>
    </xf>
    <xf numFmtId="0" fontId="8" fillId="0" borderId="29" xfId="10" applyFont="1" applyBorder="1" applyAlignment="1" applyProtection="1">
      <alignment horizontal="left" vertical="top"/>
    </xf>
    <xf numFmtId="0" fontId="7" fillId="0" borderId="0" xfId="10" applyFont="1" applyProtection="1"/>
    <xf numFmtId="0" fontId="7" fillId="0" borderId="0" xfId="10" applyFont="1" applyBorder="1" applyAlignment="1" applyProtection="1">
      <alignment vertical="top"/>
    </xf>
    <xf numFmtId="0" fontId="13" fillId="0" borderId="7" xfId="4" applyFont="1" applyFill="1" applyBorder="1" applyAlignment="1" applyProtection="1">
      <alignment vertical="top"/>
      <protection locked="0"/>
    </xf>
    <xf numFmtId="0" fontId="13" fillId="0" borderId="12" xfId="4" applyFont="1" applyFill="1" applyBorder="1" applyAlignment="1" applyProtection="1">
      <alignment vertical="top"/>
      <protection locked="0"/>
    </xf>
    <xf numFmtId="0" fontId="13" fillId="0" borderId="12" xfId="4" applyFont="1" applyFill="1" applyBorder="1" applyAlignment="1" applyProtection="1">
      <alignment horizontal="left"/>
      <protection locked="0"/>
    </xf>
    <xf numFmtId="0" fontId="13" fillId="0" borderId="0" xfId="4" applyFont="1" applyFill="1" applyAlignment="1" applyProtection="1">
      <alignment vertical="top"/>
      <protection locked="0"/>
    </xf>
    <xf numFmtId="0" fontId="13" fillId="0" borderId="2" xfId="4" applyFont="1" applyFill="1" applyBorder="1" applyAlignment="1" applyProtection="1">
      <alignment vertical="top"/>
      <protection locked="0"/>
    </xf>
    <xf numFmtId="0" fontId="13" fillId="0" borderId="2" xfId="4" applyFont="1" applyFill="1" applyBorder="1" applyAlignment="1" applyProtection="1">
      <alignment horizontal="left"/>
      <protection locked="0"/>
    </xf>
    <xf numFmtId="0" fontId="7" fillId="0" borderId="0" xfId="2" applyFont="1" applyBorder="1" applyAlignment="1" applyProtection="1">
      <alignment vertical="top"/>
    </xf>
    <xf numFmtId="0" fontId="13" fillId="0" borderId="0" xfId="4" applyFont="1" applyFill="1" applyAlignment="1" applyProtection="1">
      <alignment horizontal="left" vertical="top"/>
      <protection locked="0"/>
    </xf>
    <xf numFmtId="0" fontId="13" fillId="0" borderId="2" xfId="4" applyFont="1" applyFill="1" applyBorder="1" applyAlignment="1" applyProtection="1">
      <alignment horizontal="left" vertical="top"/>
      <protection locked="0"/>
    </xf>
    <xf numFmtId="0" fontId="7" fillId="0" borderId="26" xfId="2" applyFont="1" applyBorder="1" applyAlignment="1" applyProtection="1">
      <alignment vertical="top"/>
    </xf>
    <xf numFmtId="0" fontId="8" fillId="0" borderId="0" xfId="2" applyFont="1" applyFill="1" applyAlignment="1">
      <alignment vertical="top" wrapText="1"/>
    </xf>
    <xf numFmtId="0" fontId="7" fillId="0" borderId="0" xfId="2" applyFont="1" applyFill="1"/>
    <xf numFmtId="0" fontId="7" fillId="0" borderId="0" xfId="2" applyFont="1"/>
    <xf numFmtId="0" fontId="7" fillId="0" borderId="10" xfId="10" applyFont="1" applyBorder="1" applyAlignment="1">
      <alignment horizontal="center"/>
    </xf>
    <xf numFmtId="2" fontId="7" fillId="0" borderId="0" xfId="10" applyNumberFormat="1" applyFont="1"/>
    <xf numFmtId="166" fontId="7" fillId="0" borderId="0" xfId="2" applyNumberFormat="1" applyFont="1" applyFill="1" applyBorder="1"/>
    <xf numFmtId="169" fontId="12" fillId="0" borderId="0" xfId="5" applyNumberFormat="1" applyFont="1" applyFill="1" applyBorder="1" applyAlignment="1" applyProtection="1">
      <alignment horizontal="center"/>
    </xf>
    <xf numFmtId="169" fontId="12" fillId="0" borderId="0" xfId="5" applyNumberFormat="1" applyFont="1" applyBorder="1" applyAlignment="1" applyProtection="1">
      <alignment horizontal="center"/>
    </xf>
    <xf numFmtId="0" fontId="11" fillId="0" borderId="0" xfId="10" applyFont="1" applyAlignment="1">
      <alignment horizontal="center"/>
    </xf>
    <xf numFmtId="0" fontId="13" fillId="0" borderId="0" xfId="4" applyFont="1" applyFill="1" applyProtection="1"/>
    <xf numFmtId="0" fontId="7" fillId="13" borderId="9" xfId="10" applyFont="1" applyFill="1" applyBorder="1"/>
    <xf numFmtId="2" fontId="7" fillId="13" borderId="9" xfId="10" applyNumberFormat="1" applyFont="1" applyFill="1" applyBorder="1"/>
    <xf numFmtId="164" fontId="7" fillId="13" borderId="9" xfId="12" applyNumberFormat="1" applyFont="1" applyFill="1" applyBorder="1"/>
    <xf numFmtId="0" fontId="10" fillId="0" borderId="43" xfId="4" applyFont="1" applyBorder="1" applyAlignment="1" applyProtection="1">
      <alignment horizontal="center"/>
    </xf>
    <xf numFmtId="165" fontId="16" fillId="10" borderId="44" xfId="5" applyNumberFormat="1" applyFont="1" applyFill="1" applyBorder="1" applyAlignment="1" applyProtection="1">
      <alignment horizontal="center" wrapText="1"/>
    </xf>
    <xf numFmtId="169" fontId="12" fillId="0" borderId="44" xfId="5" applyNumberFormat="1" applyFont="1" applyFill="1" applyBorder="1" applyAlignment="1" applyProtection="1">
      <alignment horizontal="center"/>
    </xf>
    <xf numFmtId="169" fontId="12"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2"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2" fillId="0" borderId="44" xfId="5" applyNumberFormat="1" applyFont="1" applyFill="1" applyBorder="1" applyAlignment="1" applyProtection="1">
      <alignment horizontal="center" wrapText="1"/>
    </xf>
    <xf numFmtId="164" fontId="12" fillId="11" borderId="42" xfId="5" applyNumberFormat="1" applyFont="1" applyFill="1" applyBorder="1" applyAlignment="1" applyProtection="1">
      <alignment horizontal="center" wrapText="1"/>
    </xf>
    <xf numFmtId="164" fontId="12" fillId="4" borderId="44" xfId="5" applyNumberFormat="1" applyFont="1" applyFill="1" applyBorder="1" applyAlignment="1" applyProtection="1">
      <alignment horizontal="center" wrapText="1"/>
    </xf>
    <xf numFmtId="164" fontId="16" fillId="10" borderId="44" xfId="5" applyNumberFormat="1" applyFont="1" applyFill="1" applyBorder="1" applyAlignment="1" applyProtection="1">
      <alignment horizontal="center" wrapText="1"/>
    </xf>
    <xf numFmtId="164" fontId="13" fillId="4" borderId="44" xfId="4" applyNumberFormat="1" applyFont="1" applyFill="1" applyBorder="1" applyAlignment="1" applyProtection="1">
      <alignment horizontal="center"/>
    </xf>
    <xf numFmtId="164" fontId="13" fillId="11" borderId="45" xfId="4" applyNumberFormat="1" applyFont="1" applyFill="1" applyBorder="1" applyAlignment="1" applyProtection="1">
      <alignment horizontal="center"/>
    </xf>
    <xf numFmtId="0" fontId="8" fillId="11" borderId="13" xfId="4" applyFont="1" applyFill="1" applyBorder="1" applyAlignment="1" applyProtection="1">
      <alignment horizontal="right" wrapText="1"/>
    </xf>
    <xf numFmtId="165" fontId="16"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10" fillId="11" borderId="13" xfId="4" applyFont="1" applyFill="1" applyBorder="1" applyAlignment="1" applyProtection="1">
      <alignment horizontal="right" wrapText="1"/>
    </xf>
    <xf numFmtId="164" fontId="13" fillId="11" borderId="9" xfId="4" applyNumberFormat="1" applyFont="1" applyFill="1" applyBorder="1" applyAlignment="1" applyProtection="1">
      <alignment horizontal="center"/>
    </xf>
    <xf numFmtId="165" fontId="12" fillId="11" borderId="48" xfId="5" applyNumberFormat="1" applyFont="1" applyFill="1" applyBorder="1" applyAlignment="1" applyProtection="1">
      <alignment horizontal="center" wrapText="1"/>
    </xf>
    <xf numFmtId="165" fontId="12" fillId="11" borderId="48" xfId="5" applyNumberFormat="1" applyFont="1" applyFill="1" applyBorder="1" applyAlignment="1" applyProtection="1">
      <alignment wrapText="1"/>
    </xf>
    <xf numFmtId="165" fontId="10" fillId="11" borderId="49" xfId="4" applyNumberFormat="1" applyFont="1" applyFill="1" applyBorder="1" applyAlignment="1" applyProtection="1">
      <alignment horizontal="left"/>
    </xf>
    <xf numFmtId="0" fontId="10" fillId="0" borderId="51" xfId="4" applyFont="1" applyBorder="1" applyAlignment="1" applyProtection="1">
      <alignment horizontal="center" wrapText="1"/>
    </xf>
    <xf numFmtId="169" fontId="12"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2" fillId="0" borderId="47" xfId="5" applyNumberFormat="1" applyFont="1" applyFill="1" applyBorder="1" applyAlignment="1" applyProtection="1">
      <alignment horizontal="center" wrapText="1"/>
    </xf>
    <xf numFmtId="164" fontId="12" fillId="11" borderId="48" xfId="5" applyNumberFormat="1" applyFont="1" applyFill="1" applyBorder="1" applyAlignment="1" applyProtection="1">
      <alignment horizontal="center" wrapText="1"/>
    </xf>
    <xf numFmtId="164" fontId="12" fillId="4" borderId="47" xfId="5" applyNumberFormat="1" applyFont="1" applyFill="1" applyBorder="1" applyAlignment="1" applyProtection="1">
      <alignment horizontal="center" wrapText="1"/>
    </xf>
    <xf numFmtId="164" fontId="16" fillId="10" borderId="47" xfId="5" applyNumberFormat="1" applyFont="1" applyFill="1" applyBorder="1" applyAlignment="1" applyProtection="1">
      <alignment horizontal="center" wrapText="1"/>
    </xf>
    <xf numFmtId="164" fontId="13" fillId="4" borderId="47" xfId="4" applyNumberFormat="1" applyFont="1" applyFill="1" applyBorder="1" applyAlignment="1" applyProtection="1">
      <alignment horizontal="center"/>
    </xf>
    <xf numFmtId="164" fontId="10" fillId="11" borderId="50" xfId="4" applyNumberFormat="1" applyFont="1" applyFill="1" applyBorder="1" applyAlignment="1" applyProtection="1">
      <alignment horizontal="center"/>
    </xf>
    <xf numFmtId="9" fontId="7" fillId="11" borderId="9" xfId="3" applyFont="1" applyFill="1" applyBorder="1" applyAlignment="1" applyProtection="1">
      <alignment horizontal="center" wrapText="1"/>
    </xf>
    <xf numFmtId="9" fontId="12" fillId="11" borderId="9" xfId="3" applyFont="1" applyFill="1" applyBorder="1" applyAlignment="1" applyProtection="1">
      <alignment horizontal="center" wrapText="1"/>
    </xf>
    <xf numFmtId="9" fontId="10" fillId="11" borderId="6" xfId="3" applyFont="1" applyFill="1" applyBorder="1" applyAlignment="1" applyProtection="1">
      <alignment horizontal="center"/>
    </xf>
    <xf numFmtId="165" fontId="10" fillId="0" borderId="51" xfId="5" applyNumberFormat="1" applyFont="1" applyBorder="1" applyAlignment="1" applyProtection="1">
      <alignment horizontal="center" wrapText="1"/>
    </xf>
    <xf numFmtId="164" fontId="12" fillId="0" borderId="47" xfId="5" applyNumberFormat="1" applyFont="1" applyBorder="1" applyAlignment="1" applyProtection="1">
      <alignment horizontal="center"/>
    </xf>
    <xf numFmtId="0" fontId="10" fillId="0" borderId="46" xfId="4" applyFont="1" applyFill="1" applyBorder="1" applyAlignment="1" applyProtection="1">
      <alignment horizontal="center" wrapText="1"/>
    </xf>
    <xf numFmtId="165" fontId="12" fillId="0" borderId="47" xfId="5" applyNumberFormat="1" applyFont="1" applyFill="1" applyBorder="1" applyAlignment="1" applyProtection="1">
      <alignment horizontal="left"/>
    </xf>
    <xf numFmtId="165" fontId="12" fillId="0" borderId="47" xfId="5" applyNumberFormat="1" applyFont="1" applyFill="1" applyBorder="1" applyAlignment="1" applyProtection="1">
      <alignment horizontal="center" wrapText="1"/>
    </xf>
    <xf numFmtId="0" fontId="13" fillId="0" borderId="47" xfId="4" applyFont="1" applyFill="1" applyBorder="1" applyAlignment="1" applyProtection="1">
      <alignment horizontal="left"/>
    </xf>
    <xf numFmtId="0" fontId="15" fillId="8" borderId="9" xfId="4" applyFont="1" applyFill="1" applyBorder="1" applyAlignment="1" applyProtection="1">
      <alignment horizontal="center" wrapText="1"/>
    </xf>
    <xf numFmtId="164" fontId="12"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5" fillId="8" borderId="42" xfId="0" applyFont="1" applyFill="1" applyBorder="1" applyAlignment="1" applyProtection="1">
      <alignment horizontal="center" wrapText="1"/>
    </xf>
    <xf numFmtId="164" fontId="12" fillId="6" borderId="52" xfId="5" applyNumberFormat="1" applyFont="1" applyFill="1" applyBorder="1" applyAlignment="1" applyProtection="1">
      <alignment horizontal="right"/>
    </xf>
    <xf numFmtId="164" fontId="13" fillId="0" borderId="9" xfId="0" applyNumberFormat="1" applyFont="1" applyBorder="1" applyAlignment="1" applyProtection="1">
      <alignment horizontal="right"/>
    </xf>
    <xf numFmtId="164" fontId="8" fillId="4" borderId="1" xfId="5" applyNumberFormat="1" applyFont="1" applyFill="1" applyBorder="1" applyAlignment="1" applyProtection="1">
      <alignment horizontal="right" wrapText="1"/>
    </xf>
    <xf numFmtId="164" fontId="14" fillId="0" borderId="1" xfId="0" applyNumberFormat="1" applyFont="1" applyBorder="1" applyAlignment="1" applyProtection="1">
      <alignment horizontal="right"/>
    </xf>
    <xf numFmtId="164" fontId="13" fillId="6" borderId="42" xfId="0" applyNumberFormat="1" applyFont="1" applyFill="1" applyBorder="1" applyAlignment="1" applyProtection="1">
      <alignment horizontal="right"/>
    </xf>
    <xf numFmtId="168" fontId="3" fillId="0" borderId="9" xfId="12" applyNumberFormat="1" applyFont="1" applyBorder="1" applyProtection="1">
      <protection locked="0"/>
    </xf>
    <xf numFmtId="0" fontId="3" fillId="0" borderId="10" xfId="10" applyBorder="1"/>
    <xf numFmtId="0" fontId="3" fillId="0" borderId="0" xfId="10" applyAlignment="1"/>
    <xf numFmtId="168" fontId="3" fillId="0" borderId="12" xfId="12" applyNumberFormat="1" applyFont="1" applyFill="1" applyBorder="1" applyAlignment="1" applyProtection="1">
      <protection locked="0"/>
    </xf>
    <xf numFmtId="0" fontId="34" fillId="0" borderId="0" xfId="10" applyFont="1" applyAlignment="1" applyProtection="1">
      <alignment horizontal="left" wrapText="1"/>
      <protection locked="0"/>
    </xf>
    <xf numFmtId="0" fontId="34" fillId="0" borderId="0" xfId="10" applyFont="1" applyAlignment="1">
      <alignment wrapText="1"/>
    </xf>
    <xf numFmtId="0" fontId="34" fillId="0" borderId="0" xfId="10" applyFont="1" applyAlignment="1">
      <alignment vertical="top" wrapText="1"/>
    </xf>
    <xf numFmtId="0" fontId="28" fillId="8" borderId="19" xfId="0" applyFont="1" applyFill="1" applyBorder="1" applyProtection="1"/>
    <xf numFmtId="166" fontId="16" fillId="8" borderId="14" xfId="5" applyNumberFormat="1" applyFont="1" applyFill="1" applyBorder="1" applyAlignment="1" applyProtection="1">
      <alignment horizontal="right"/>
    </xf>
    <xf numFmtId="164" fontId="16" fillId="8" borderId="10" xfId="5" applyNumberFormat="1" applyFont="1" applyFill="1" applyBorder="1" applyAlignment="1" applyProtection="1">
      <alignment horizontal="right"/>
      <protection locked="0"/>
    </xf>
    <xf numFmtId="164" fontId="16" fillId="8" borderId="1" xfId="0" applyNumberFormat="1" applyFont="1" applyFill="1" applyBorder="1" applyAlignment="1" applyProtection="1">
      <alignment horizontal="right"/>
    </xf>
    <xf numFmtId="164" fontId="16" fillId="8" borderId="14" xfId="0" applyNumberFormat="1" applyFont="1" applyFill="1" applyBorder="1" applyAlignment="1" applyProtection="1">
      <alignment horizontal="right"/>
    </xf>
    <xf numFmtId="9" fontId="16" fillId="8" borderId="37" xfId="0" applyNumberFormat="1" applyFont="1" applyFill="1" applyBorder="1" applyAlignment="1" applyProtection="1">
      <alignment horizontal="right"/>
    </xf>
    <xf numFmtId="0" fontId="13" fillId="0" borderId="0" xfId="4" applyFont="1" applyFill="1" applyAlignment="1" applyProtection="1">
      <protection locked="0"/>
    </xf>
    <xf numFmtId="0" fontId="10" fillId="0" borderId="8" xfId="4" applyFont="1" applyBorder="1" applyAlignment="1" applyProtection="1">
      <alignment horizontal="center" wrapText="1"/>
    </xf>
    <xf numFmtId="0" fontId="13" fillId="0" borderId="5" xfId="4" applyFont="1" applyBorder="1" applyAlignment="1" applyProtection="1">
      <alignment horizontal="left" wrapText="1"/>
    </xf>
    <xf numFmtId="0" fontId="32" fillId="0" borderId="5" xfId="4" applyFont="1" applyBorder="1" applyAlignment="1" applyProtection="1">
      <alignment horizontal="left" wrapText="1"/>
    </xf>
    <xf numFmtId="0" fontId="12" fillId="0" borderId="5" xfId="4" applyFont="1" applyFill="1" applyBorder="1" applyAlignment="1" applyProtection="1">
      <alignment horizontal="left" wrapText="1"/>
    </xf>
    <xf numFmtId="0" fontId="12" fillId="0" borderId="0" xfId="5" applyNumberFormat="1" applyFont="1" applyFill="1" applyBorder="1" applyAlignment="1" applyProtection="1">
      <alignment horizontal="left" wrapText="1"/>
    </xf>
    <xf numFmtId="0" fontId="13" fillId="4" borderId="5" xfId="4" applyFont="1" applyFill="1" applyBorder="1" applyAlignment="1" applyProtection="1">
      <alignment horizontal="left" wrapText="1"/>
    </xf>
    <xf numFmtId="0" fontId="10" fillId="11" borderId="13" xfId="4" applyFont="1" applyFill="1" applyBorder="1" applyAlignment="1" applyProtection="1">
      <alignment horizontal="left" wrapText="1"/>
    </xf>
    <xf numFmtId="0" fontId="3" fillId="0" borderId="0" xfId="10" applyBorder="1"/>
    <xf numFmtId="0" fontId="2" fillId="0" borderId="10" xfId="10" applyFont="1" applyBorder="1"/>
    <xf numFmtId="0" fontId="2" fillId="3" borderId="10" xfId="10" applyFont="1" applyFill="1" applyBorder="1" applyProtection="1">
      <protection locked="0"/>
    </xf>
    <xf numFmtId="0" fontId="3" fillId="3" borderId="10" xfId="10" applyFill="1" applyBorder="1" applyProtection="1">
      <protection locked="0"/>
    </xf>
    <xf numFmtId="49" fontId="2" fillId="3" borderId="10" xfId="10" applyNumberFormat="1" applyFont="1" applyFill="1" applyBorder="1" applyProtection="1">
      <protection locked="0"/>
    </xf>
    <xf numFmtId="49" fontId="3" fillId="3" borderId="10" xfId="10" applyNumberFormat="1" applyFill="1" applyBorder="1" applyProtection="1">
      <protection locked="0"/>
    </xf>
    <xf numFmtId="170" fontId="3" fillId="3" borderId="10" xfId="10" applyNumberFormat="1" applyFill="1" applyBorder="1" applyProtection="1">
      <protection locked="0"/>
    </xf>
    <xf numFmtId="2" fontId="3" fillId="3" borderId="10" xfId="10" applyNumberFormat="1" applyFill="1" applyBorder="1" applyProtection="1">
      <protection locked="0"/>
    </xf>
    <xf numFmtId="0" fontId="2" fillId="0" borderId="10" xfId="10" applyFont="1" applyBorder="1" applyAlignment="1">
      <alignment wrapText="1"/>
    </xf>
    <xf numFmtId="2" fontId="2" fillId="3" borderId="10" xfId="10" applyNumberFormat="1" applyFont="1" applyFill="1" applyBorder="1" applyProtection="1">
      <protection locked="0"/>
    </xf>
    <xf numFmtId="0" fontId="3" fillId="0" borderId="0" xfId="10" applyProtection="1">
      <protection locked="0"/>
    </xf>
    <xf numFmtId="0" fontId="2" fillId="0" borderId="0" xfId="10" applyFont="1"/>
    <xf numFmtId="0" fontId="2" fillId="0" borderId="0" xfId="10" applyFont="1" applyFill="1" applyBorder="1"/>
    <xf numFmtId="168" fontId="2" fillId="0" borderId="10" xfId="12" applyNumberFormat="1" applyFont="1" applyBorder="1" applyProtection="1">
      <protection locked="0"/>
    </xf>
    <xf numFmtId="0" fontId="7" fillId="0" borderId="0" xfId="0" applyFont="1" applyAlignment="1">
      <alignment vertical="top" wrapText="1"/>
    </xf>
    <xf numFmtId="0" fontId="8" fillId="0" borderId="0" xfId="2" applyFont="1" applyFill="1" applyAlignment="1">
      <alignment horizontal="left" vertical="top" wrapText="1"/>
    </xf>
    <xf numFmtId="0" fontId="8" fillId="0" borderId="0" xfId="2" applyFont="1" applyAlignment="1">
      <alignment horizontal="center"/>
    </xf>
    <xf numFmtId="0" fontId="35" fillId="0" borderId="0" xfId="0" applyFont="1"/>
    <xf numFmtId="0" fontId="24" fillId="0" borderId="0" xfId="0" applyFont="1"/>
    <xf numFmtId="0" fontId="2" fillId="0" borderId="10" xfId="10" applyFont="1" applyFill="1" applyBorder="1"/>
    <xf numFmtId="0" fontId="45" fillId="0" borderId="0" xfId="0" applyFont="1"/>
    <xf numFmtId="0" fontId="8" fillId="0" borderId="0" xfId="10" applyFont="1" applyAlignment="1">
      <alignment horizontal="center"/>
    </xf>
    <xf numFmtId="0" fontId="7" fillId="0" borderId="0" xfId="2" applyFont="1" applyAlignment="1">
      <alignment horizontal="left"/>
    </xf>
    <xf numFmtId="0" fontId="8" fillId="0" borderId="0" xfId="2" applyFont="1"/>
    <xf numFmtId="8" fontId="45" fillId="4" borderId="2" xfId="0" applyNumberFormat="1" applyFont="1"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48" fillId="4" borderId="5" xfId="0" applyFont="1" applyFill="1" applyBorder="1"/>
    <xf numFmtId="0" fontId="45" fillId="4" borderId="5" xfId="0" applyFont="1" applyFill="1" applyBorder="1"/>
    <xf numFmtId="0" fontId="44" fillId="4" borderId="5" xfId="0" applyFont="1" applyFill="1" applyBorder="1"/>
    <xf numFmtId="0" fontId="45" fillId="4" borderId="3" xfId="0" applyFont="1" applyFill="1" applyBorder="1"/>
    <xf numFmtId="0" fontId="46" fillId="4" borderId="5" xfId="0" applyFont="1" applyFill="1" applyBorder="1"/>
    <xf numFmtId="0" fontId="10" fillId="0" borderId="0" xfId="4" applyFont="1" applyFill="1" applyAlignment="1" applyProtection="1">
      <alignment horizontal="right"/>
      <protection locked="0"/>
    </xf>
    <xf numFmtId="0" fontId="10" fillId="0" borderId="0" xfId="4" applyFont="1" applyFill="1" applyAlignment="1" applyProtection="1">
      <protection locked="0"/>
    </xf>
    <xf numFmtId="0" fontId="3" fillId="14" borderId="5" xfId="10" applyFill="1" applyBorder="1" applyProtection="1"/>
    <xf numFmtId="0" fontId="3" fillId="14" borderId="0" xfId="10" applyFill="1" applyBorder="1" applyProtection="1"/>
    <xf numFmtId="0" fontId="3" fillId="14" borderId="4" xfId="10" applyFill="1" applyBorder="1" applyProtection="1"/>
    <xf numFmtId="0" fontId="3" fillId="14" borderId="3" xfId="10" applyFill="1" applyBorder="1" applyProtection="1"/>
    <xf numFmtId="0" fontId="3" fillId="14" borderId="2" xfId="10" applyFill="1" applyBorder="1" applyProtection="1"/>
    <xf numFmtId="0" fontId="3" fillId="14" borderId="1" xfId="10" applyFill="1" applyBorder="1" applyProtection="1"/>
    <xf numFmtId="49" fontId="13" fillId="0" borderId="0" xfId="4" applyNumberFormat="1" applyFont="1" applyFill="1" applyAlignment="1" applyProtection="1">
      <protection locked="0"/>
    </xf>
    <xf numFmtId="164" fontId="0" fillId="0" borderId="42" xfId="0" applyNumberFormat="1" applyBorder="1" applyProtection="1"/>
    <xf numFmtId="164" fontId="7" fillId="4" borderId="10" xfId="2" applyNumberFormat="1" applyFont="1" applyFill="1" applyBorder="1" applyAlignment="1" applyProtection="1">
      <alignment horizontal="right"/>
    </xf>
    <xf numFmtId="164" fontId="7" fillId="6" borderId="12" xfId="2" applyNumberFormat="1" applyFont="1" applyFill="1" applyBorder="1" applyAlignment="1" applyProtection="1">
      <alignment horizontal="right"/>
    </xf>
    <xf numFmtId="164" fontId="15" fillId="8" borderId="10" xfId="2" applyNumberFormat="1" applyFont="1" applyFill="1" applyBorder="1" applyAlignment="1" applyProtection="1">
      <alignment horizontal="center" wrapText="1"/>
    </xf>
    <xf numFmtId="164" fontId="15" fillId="8" borderId="42" xfId="0" applyNumberFormat="1" applyFont="1" applyFill="1" applyBorder="1" applyAlignment="1" applyProtection="1">
      <alignment horizontal="center" wrapText="1"/>
    </xf>
    <xf numFmtId="164" fontId="15" fillId="8" borderId="9" xfId="4" applyNumberFormat="1" applyFont="1" applyFill="1" applyBorder="1" applyAlignment="1" applyProtection="1">
      <alignment horizontal="center" wrapText="1"/>
    </xf>
    <xf numFmtId="164" fontId="15"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applyProtection="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applyProtection="1"/>
    <xf numFmtId="164" fontId="8" fillId="0" borderId="10" xfId="2" applyNumberFormat="1" applyFont="1" applyBorder="1" applyProtection="1"/>
    <xf numFmtId="164" fontId="8" fillId="0" borderId="9" xfId="2" applyNumberFormat="1" applyFont="1" applyBorder="1" applyProtection="1"/>
    <xf numFmtId="164" fontId="8" fillId="0" borderId="0" xfId="2" applyNumberFormat="1" applyFont="1" applyBorder="1" applyProtection="1"/>
    <xf numFmtId="164" fontId="0" fillId="0" borderId="2" xfId="0" applyNumberFormat="1" applyBorder="1" applyProtection="1"/>
    <xf numFmtId="164" fontId="13" fillId="0" borderId="42" xfId="0" applyNumberFormat="1" applyFont="1" applyBorder="1" applyProtection="1"/>
    <xf numFmtId="164" fontId="16" fillId="8" borderId="42" xfId="0" applyNumberFormat="1" applyFont="1" applyFill="1" applyBorder="1" applyProtection="1"/>
    <xf numFmtId="164" fontId="13" fillId="6" borderId="42" xfId="0" applyNumberFormat="1" applyFont="1" applyFill="1" applyBorder="1" applyProtection="1"/>
    <xf numFmtId="164" fontId="13" fillId="6" borderId="9" xfId="0" applyNumberFormat="1" applyFont="1" applyFill="1" applyBorder="1" applyAlignment="1" applyProtection="1">
      <alignment horizontal="right"/>
    </xf>
    <xf numFmtId="164" fontId="13" fillId="6" borderId="10" xfId="0" applyNumberFormat="1" applyFont="1" applyFill="1" applyBorder="1" applyAlignment="1" applyProtection="1">
      <alignment horizontal="right"/>
    </xf>
    <xf numFmtId="164" fontId="13" fillId="0" borderId="52" xfId="0" applyNumberFormat="1" applyFont="1" applyBorder="1" applyProtection="1"/>
    <xf numFmtId="164" fontId="16" fillId="8" borderId="18" xfId="5" applyNumberFormat="1" applyFont="1" applyFill="1" applyBorder="1" applyAlignment="1" applyProtection="1"/>
    <xf numFmtId="164" fontId="16" fillId="8" borderId="53" xfId="5" applyNumberFormat="1" applyFont="1" applyFill="1" applyBorder="1" applyAlignment="1" applyProtection="1"/>
    <xf numFmtId="164" fontId="13" fillId="0" borderId="54" xfId="0" applyNumberFormat="1" applyFont="1" applyBorder="1" applyProtection="1"/>
    <xf numFmtId="164" fontId="15" fillId="8" borderId="18" xfId="2" applyNumberFormat="1" applyFont="1" applyFill="1" applyBorder="1" applyAlignment="1" applyProtection="1">
      <alignment horizontal="left" wrapText="1"/>
    </xf>
    <xf numFmtId="164" fontId="15" fillId="8" borderId="53" xfId="2" applyNumberFormat="1" applyFont="1" applyFill="1" applyBorder="1" applyAlignment="1" applyProtection="1">
      <alignment horizontal="left" wrapText="1"/>
    </xf>
    <xf numFmtId="164" fontId="0" fillId="6" borderId="42" xfId="0" applyNumberFormat="1" applyFill="1" applyBorder="1" applyProtection="1"/>
    <xf numFmtId="164" fontId="3" fillId="0" borderId="0" xfId="10" applyNumberFormat="1" applyProtection="1">
      <protection locked="0"/>
    </xf>
    <xf numFmtId="164" fontId="7" fillId="0" borderId="0" xfId="12" applyNumberFormat="1" applyFont="1"/>
    <xf numFmtId="167" fontId="17" fillId="0" borderId="12" xfId="10" applyNumberFormat="1" applyFont="1" applyFill="1" applyBorder="1" applyAlignment="1" applyProtection="1">
      <alignment horizontal="center" wrapText="1"/>
    </xf>
    <xf numFmtId="0" fontId="38" fillId="0" borderId="0" xfId="14" applyFont="1" applyAlignment="1" applyProtection="1">
      <alignment vertical="top"/>
      <protection locked="0"/>
    </xf>
    <xf numFmtId="0" fontId="8" fillId="0" borderId="0" xfId="2" applyFont="1" applyAlignment="1">
      <alignment horizontal="center"/>
    </xf>
    <xf numFmtId="2" fontId="3" fillId="0" borderId="4" xfId="10" applyNumberFormat="1" applyBorder="1" applyProtection="1"/>
    <xf numFmtId="0" fontId="17" fillId="0" borderId="0" xfId="10" applyFont="1" applyBorder="1" applyAlignment="1">
      <alignment horizontal="center"/>
    </xf>
    <xf numFmtId="2" fontId="3" fillId="0" borderId="0" xfId="10" applyNumberFormat="1" applyBorder="1" applyProtection="1"/>
    <xf numFmtId="164" fontId="8" fillId="0" borderId="5" xfId="2" applyNumberFormat="1" applyFont="1" applyBorder="1" applyProtection="1"/>
    <xf numFmtId="164" fontId="8" fillId="0" borderId="5" xfId="2" applyNumberFormat="1" applyFont="1" applyFill="1" applyBorder="1" applyAlignment="1" applyProtection="1">
      <alignment horizontal="right" wrapText="1"/>
    </xf>
    <xf numFmtId="164" fontId="10" fillId="4" borderId="5" xfId="5" applyNumberFormat="1" applyFont="1" applyFill="1" applyBorder="1" applyAlignment="1" applyProtection="1">
      <alignment horizontal="right" wrapText="1"/>
    </xf>
    <xf numFmtId="164" fontId="14" fillId="4" borderId="5" xfId="4" applyNumberFormat="1" applyFont="1" applyFill="1" applyBorder="1" applyAlignment="1" applyProtection="1">
      <alignment horizontal="right"/>
    </xf>
    <xf numFmtId="164" fontId="14" fillId="0" borderId="43" xfId="0" applyNumberFormat="1" applyFont="1" applyBorder="1" applyAlignment="1" applyProtection="1">
      <alignment horizontal="right"/>
    </xf>
    <xf numFmtId="164" fontId="7" fillId="4" borderId="11" xfId="6" applyNumberFormat="1" applyFont="1" applyFill="1" applyBorder="1" applyAlignment="1" applyProtection="1">
      <alignment horizontal="right"/>
    </xf>
    <xf numFmtId="164" fontId="12"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Fill="1" applyBorder="1" applyAlignment="1" applyProtection="1">
      <alignment horizontal="left" wrapText="1"/>
    </xf>
    <xf numFmtId="164" fontId="8" fillId="4" borderId="43" xfId="5" applyNumberFormat="1" applyFont="1" applyFill="1" applyBorder="1" applyAlignment="1" applyProtection="1">
      <alignment horizontal="right" wrapText="1"/>
    </xf>
    <xf numFmtId="164" fontId="12" fillId="4" borderId="11" xfId="5" applyNumberFormat="1" applyFont="1" applyFill="1" applyBorder="1" applyAlignment="1" applyProtection="1">
      <alignment horizontal="right"/>
    </xf>
    <xf numFmtId="164" fontId="8" fillId="4" borderId="5" xfId="2" applyNumberFormat="1" applyFont="1" applyFill="1" applyBorder="1" applyAlignment="1" applyProtection="1">
      <alignment horizontal="right" wrapText="1"/>
    </xf>
    <xf numFmtId="0" fontId="55" fillId="8" borderId="13" xfId="2" applyFont="1" applyFill="1" applyBorder="1" applyAlignment="1" applyProtection="1">
      <alignment horizontal="center" wrapText="1"/>
    </xf>
    <xf numFmtId="164" fontId="8" fillId="0" borderId="43" xfId="2" applyNumberFormat="1" applyFont="1" applyBorder="1" applyProtection="1"/>
    <xf numFmtId="0" fontId="8" fillId="4" borderId="4" xfId="2" applyFont="1" applyFill="1" applyBorder="1" applyAlignment="1" applyProtection="1">
      <alignment horizontal="right" wrapText="1"/>
    </xf>
    <xf numFmtId="166" fontId="12" fillId="4" borderId="14" xfId="5" applyNumberFormat="1" applyFont="1" applyFill="1" applyBorder="1" applyAlignment="1" applyProtection="1">
      <alignment horizontal="right"/>
    </xf>
    <xf numFmtId="0" fontId="8" fillId="0" borderId="4" xfId="2" applyFont="1" applyFill="1" applyBorder="1" applyAlignment="1" applyProtection="1">
      <alignment horizontal="right" wrapText="1"/>
    </xf>
    <xf numFmtId="0" fontId="8" fillId="4" borderId="0" xfId="2" applyFont="1" applyFill="1" applyBorder="1" applyAlignment="1" applyProtection="1">
      <alignment horizontal="right" wrapText="1"/>
    </xf>
    <xf numFmtId="0" fontId="13" fillId="0" borderId="0" xfId="0" applyFont="1" applyProtection="1"/>
    <xf numFmtId="164" fontId="13" fillId="0" borderId="14" xfId="0" applyNumberFormat="1" applyFont="1" applyBorder="1" applyAlignment="1" applyProtection="1">
      <alignment horizontal="right"/>
    </xf>
    <xf numFmtId="0" fontId="10" fillId="4" borderId="4" xfId="4" applyFont="1" applyFill="1" applyBorder="1" applyAlignment="1" applyProtection="1">
      <alignment horizontal="right" wrapText="1"/>
    </xf>
    <xf numFmtId="0" fontId="15" fillId="4" borderId="0" xfId="4" applyFont="1" applyFill="1" applyBorder="1" applyAlignment="1" applyProtection="1">
      <alignment horizontal="right" wrapText="1"/>
    </xf>
    <xf numFmtId="164" fontId="12" fillId="9" borderId="10" xfId="5" applyNumberFormat="1" applyFont="1" applyFill="1" applyBorder="1" applyAlignment="1" applyProtection="1">
      <alignment horizontal="right"/>
      <protection locked="0"/>
    </xf>
    <xf numFmtId="164" fontId="12" fillId="9" borderId="11" xfId="5" applyNumberFormat="1" applyFont="1" applyFill="1" applyBorder="1" applyAlignment="1" applyProtection="1">
      <alignment horizontal="right"/>
      <protection locked="0"/>
    </xf>
    <xf numFmtId="0" fontId="13" fillId="0" borderId="19" xfId="0" applyFont="1" applyBorder="1" applyProtection="1"/>
    <xf numFmtId="9" fontId="13" fillId="0" borderId="37" xfId="0" applyNumberFormat="1" applyFont="1" applyBorder="1" applyAlignment="1" applyProtection="1">
      <alignment horizontal="right"/>
    </xf>
    <xf numFmtId="168" fontId="2" fillId="0" borderId="10" xfId="12" applyNumberFormat="1" applyFont="1" applyBorder="1" applyProtection="1">
      <protection locked="0"/>
    </xf>
    <xf numFmtId="0" fontId="13" fillId="0" borderId="5" xfId="4" applyFont="1" applyFill="1" applyBorder="1" applyAlignment="1" applyProtection="1">
      <alignment horizontal="left" wrapText="1"/>
    </xf>
    <xf numFmtId="164" fontId="13" fillId="0" borderId="1" xfId="0" applyNumberFormat="1" applyFont="1" applyBorder="1" applyAlignment="1" applyProtection="1">
      <alignment horizontal="right"/>
    </xf>
    <xf numFmtId="0" fontId="13" fillId="0" borderId="10" xfId="4" applyFont="1" applyFill="1" applyBorder="1" applyAlignment="1" applyProtection="1">
      <alignment horizontal="left" wrapText="1"/>
    </xf>
    <xf numFmtId="49" fontId="7" fillId="0" borderId="10" xfId="2" applyNumberFormat="1" applyFont="1" applyBorder="1" applyAlignment="1" applyProtection="1">
      <alignment wrapText="1"/>
    </xf>
    <xf numFmtId="0" fontId="13" fillId="0" borderId="10" xfId="4" applyFont="1" applyBorder="1" applyAlignment="1" applyProtection="1">
      <alignment horizontal="left" wrapText="1"/>
    </xf>
    <xf numFmtId="0" fontId="12" fillId="0" borderId="14" xfId="5" applyNumberFormat="1" applyFont="1" applyFill="1" applyBorder="1" applyAlignment="1" applyProtection="1">
      <alignment horizontal="right" wrapText="1"/>
    </xf>
    <xf numFmtId="0" fontId="12" fillId="0" borderId="10" xfId="5" applyNumberFormat="1" applyFont="1" applyFill="1" applyBorder="1" applyAlignment="1" applyProtection="1">
      <alignment horizontal="right" wrapText="1"/>
    </xf>
    <xf numFmtId="0" fontId="13" fillId="0" borderId="11" xfId="4" applyFont="1" applyFill="1" applyBorder="1" applyAlignment="1" applyProtection="1">
      <alignment horizontal="left" wrapText="1"/>
    </xf>
    <xf numFmtId="49" fontId="0" fillId="0" borderId="0" xfId="0" applyNumberFormat="1" applyFill="1" applyBorder="1" applyAlignment="1" applyProtection="1">
      <alignment wrapText="1"/>
    </xf>
    <xf numFmtId="0" fontId="27" fillId="7" borderId="10" xfId="0" applyFont="1" applyFill="1" applyBorder="1" applyAlignment="1" applyProtection="1">
      <alignment horizontal="right" wrapText="1"/>
    </xf>
    <xf numFmtId="0" fontId="7" fillId="0" borderId="0" xfId="2" applyFont="1" applyBorder="1" applyAlignment="1" applyProtection="1">
      <alignment wrapText="1"/>
    </xf>
    <xf numFmtId="1" fontId="8" fillId="4" borderId="6" xfId="2" applyNumberFormat="1" applyFont="1" applyFill="1" applyBorder="1" applyAlignment="1" applyProtection="1">
      <alignment horizontal="right" wrapText="1"/>
    </xf>
    <xf numFmtId="0" fontId="8" fillId="0" borderId="4" xfId="2" applyFont="1" applyBorder="1" applyAlignment="1" applyProtection="1">
      <alignment horizontal="right" wrapText="1"/>
    </xf>
    <xf numFmtId="0" fontId="8" fillId="0" borderId="0" xfId="2" applyFont="1" applyBorder="1" applyAlignment="1" applyProtection="1">
      <alignment wrapText="1"/>
    </xf>
    <xf numFmtId="0" fontId="16" fillId="8" borderId="10" xfId="4" applyFont="1" applyFill="1" applyBorder="1" applyAlignment="1" applyProtection="1">
      <alignment horizontal="left" wrapText="1"/>
    </xf>
    <xf numFmtId="0" fontId="14" fillId="4" borderId="6" xfId="4" applyFont="1" applyFill="1" applyBorder="1" applyAlignment="1" applyProtection="1">
      <alignment horizontal="right" wrapText="1"/>
    </xf>
    <xf numFmtId="0" fontId="13" fillId="0" borderId="14" xfId="4" applyFont="1" applyFill="1" applyBorder="1" applyAlignment="1" applyProtection="1">
      <alignment horizontal="left" wrapText="1"/>
    </xf>
    <xf numFmtId="0" fontId="28" fillId="8" borderId="16" xfId="4" applyFont="1" applyFill="1" applyBorder="1" applyAlignment="1" applyProtection="1">
      <alignment wrapText="1"/>
    </xf>
    <xf numFmtId="0" fontId="28" fillId="8" borderId="16" xfId="4" applyFont="1" applyFill="1" applyBorder="1" applyAlignment="1" applyProtection="1">
      <alignment horizontal="left" wrapText="1"/>
    </xf>
    <xf numFmtId="0" fontId="14" fillId="0" borderId="6" xfId="4" applyFont="1" applyBorder="1" applyAlignment="1" applyProtection="1">
      <alignment horizontal="right" wrapText="1"/>
    </xf>
    <xf numFmtId="0" fontId="10" fillId="0" borderId="6" xfId="5" applyNumberFormat="1" applyFont="1" applyFill="1" applyBorder="1" applyAlignment="1" applyProtection="1">
      <alignment horizontal="right" wrapText="1"/>
    </xf>
    <xf numFmtId="0" fontId="0" fillId="0" borderId="0" xfId="0" applyBorder="1" applyAlignment="1" applyProtection="1">
      <alignment wrapText="1"/>
    </xf>
    <xf numFmtId="0" fontId="27" fillId="7" borderId="41" xfId="0" applyFont="1" applyFill="1" applyBorder="1" applyAlignment="1" applyProtection="1">
      <alignment horizontal="right" wrapText="1"/>
    </xf>
    <xf numFmtId="0" fontId="0" fillId="0" borderId="0" xfId="0" applyAlignment="1" applyProtection="1">
      <alignment wrapText="1"/>
    </xf>
    <xf numFmtId="164" fontId="12" fillId="9" borderId="13" xfId="5" applyNumberFormat="1" applyFont="1" applyFill="1" applyBorder="1" applyAlignment="1" applyProtection="1">
      <alignment horizontal="right"/>
    </xf>
    <xf numFmtId="164" fontId="16" fillId="8" borderId="13" xfId="5" applyNumberFormat="1" applyFont="1" applyFill="1" applyBorder="1" applyAlignment="1" applyProtection="1">
      <alignment horizontal="right"/>
    </xf>
    <xf numFmtId="49" fontId="7" fillId="3" borderId="0" xfId="2" applyNumberFormat="1" applyFont="1" applyFill="1" applyBorder="1" applyAlignment="1" applyProtection="1">
      <alignment horizontal="left"/>
      <protection locked="0"/>
    </xf>
    <xf numFmtId="0" fontId="18" fillId="15" borderId="10" xfId="10" applyFont="1" applyFill="1" applyBorder="1" applyProtection="1"/>
    <xf numFmtId="0" fontId="2" fillId="15" borderId="10" xfId="10" applyFont="1" applyFill="1" applyBorder="1" applyProtection="1"/>
    <xf numFmtId="49" fontId="2" fillId="15" borderId="10" xfId="10" applyNumberFormat="1" applyFont="1" applyFill="1" applyBorder="1" applyProtection="1"/>
    <xf numFmtId="170" fontId="3" fillId="15" borderId="10" xfId="10" applyNumberFormat="1" applyFill="1" applyBorder="1" applyProtection="1"/>
    <xf numFmtId="2" fontId="2" fillId="15" borderId="10" xfId="10" applyNumberFormat="1" applyFont="1" applyFill="1" applyBorder="1" applyProtection="1"/>
    <xf numFmtId="0" fontId="3" fillId="15" borderId="0" xfId="10" applyFill="1" applyProtection="1"/>
    <xf numFmtId="164" fontId="3" fillId="15" borderId="10" xfId="10" applyNumberFormat="1" applyFill="1" applyBorder="1" applyProtection="1"/>
    <xf numFmtId="0" fontId="8" fillId="0" borderId="0" xfId="10" applyFont="1" applyAlignment="1">
      <alignment horizontal="center"/>
    </xf>
    <xf numFmtId="3" fontId="3" fillId="0" borderId="0" xfId="10" applyNumberFormat="1" applyBorder="1" applyProtection="1">
      <protection locked="0"/>
    </xf>
    <xf numFmtId="168" fontId="3" fillId="0" borderId="0" xfId="12" applyNumberFormat="1" applyFont="1" applyBorder="1" applyProtection="1"/>
    <xf numFmtId="168" fontId="11" fillId="0" borderId="0" xfId="12" applyNumberFormat="1" applyFont="1" applyBorder="1" applyProtection="1"/>
    <xf numFmtId="49" fontId="3" fillId="4" borderId="0" xfId="10" applyNumberFormat="1" applyFill="1" applyBorder="1" applyAlignment="1" applyProtection="1">
      <alignment horizontal="left"/>
    </xf>
    <xf numFmtId="168" fontId="3" fillId="4" borderId="0" xfId="12" applyNumberFormat="1" applyFont="1" applyFill="1" applyBorder="1" applyAlignment="1" applyProtection="1"/>
    <xf numFmtId="168" fontId="3" fillId="0" borderId="0" xfId="12" applyNumberFormat="1" applyFont="1" applyProtection="1"/>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3" fillId="0" borderId="0" xfId="10" applyProtection="1"/>
    <xf numFmtId="0" fontId="13" fillId="4" borderId="5" xfId="0" applyFont="1" applyFill="1" applyBorder="1" applyAlignment="1">
      <alignment horizontal="left" wrapText="1"/>
    </xf>
    <xf numFmtId="0" fontId="13" fillId="4" borderId="4" xfId="0" applyFont="1" applyFill="1" applyBorder="1" applyAlignment="1">
      <alignment horizontal="left" wrapText="1"/>
    </xf>
    <xf numFmtId="0" fontId="34" fillId="0" borderId="0" xfId="10" applyFont="1" applyFill="1" applyAlignment="1">
      <alignment vertical="top" wrapText="1"/>
    </xf>
    <xf numFmtId="0" fontId="42"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49" fillId="0" borderId="8" xfId="0" applyFont="1" applyBorder="1"/>
    <xf numFmtId="0" fontId="0" fillId="4" borderId="0" xfId="0" applyFill="1"/>
    <xf numFmtId="0" fontId="13" fillId="4" borderId="0" xfId="0" applyFont="1" applyFill="1" applyAlignment="1">
      <alignment horizontal="left" wrapText="1"/>
    </xf>
    <xf numFmtId="0" fontId="35" fillId="4" borderId="0" xfId="0" applyFont="1" applyFill="1"/>
    <xf numFmtId="8" fontId="45" fillId="4" borderId="0" xfId="0" applyNumberFormat="1" applyFont="1" applyFill="1"/>
    <xf numFmtId="8" fontId="45" fillId="4" borderId="0" xfId="0" applyNumberFormat="1" applyFont="1" applyFill="1" applyAlignment="1">
      <alignment wrapText="1"/>
    </xf>
    <xf numFmtId="8" fontId="46" fillId="4" borderId="0" xfId="0" applyNumberFormat="1" applyFont="1" applyFill="1"/>
    <xf numFmtId="49" fontId="0" fillId="0" borderId="0" xfId="0" applyNumberFormat="1"/>
    <xf numFmtId="2" fontId="3" fillId="0" borderId="10" xfId="10" applyNumberFormat="1" applyBorder="1" applyProtection="1">
      <protection locked="0"/>
    </xf>
    <xf numFmtId="0" fontId="31" fillId="0" borderId="0" xfId="2" applyFont="1"/>
    <xf numFmtId="0" fontId="11" fillId="0" borderId="0" xfId="10" applyFont="1"/>
    <xf numFmtId="2" fontId="7" fillId="0" borderId="0" xfId="2" applyNumberFormat="1" applyFont="1"/>
    <xf numFmtId="2" fontId="3" fillId="0" borderId="0" xfId="10" applyNumberFormat="1" applyProtection="1"/>
    <xf numFmtId="2" fontId="11" fillId="0" borderId="0" xfId="10" applyNumberFormat="1" applyFont="1" applyProtection="1"/>
    <xf numFmtId="0" fontId="3" fillId="0" borderId="0" xfId="10" applyAlignment="1" applyProtection="1"/>
    <xf numFmtId="0" fontId="3" fillId="0" borderId="5" xfId="10" applyFill="1" applyBorder="1" applyProtection="1"/>
    <xf numFmtId="0" fontId="3" fillId="0" borderId="5" xfId="10" applyFill="1" applyBorder="1" applyAlignment="1" applyProtection="1">
      <alignment wrapText="1"/>
    </xf>
    <xf numFmtId="168" fontId="3" fillId="3" borderId="10" xfId="10" applyNumberFormat="1" applyFill="1" applyBorder="1" applyProtection="1">
      <protection locked="0"/>
    </xf>
    <xf numFmtId="168" fontId="3" fillId="15" borderId="10" xfId="10" applyNumberFormat="1" applyFill="1" applyBorder="1" applyProtection="1"/>
    <xf numFmtId="0" fontId="59" fillId="0" borderId="0" xfId="2" applyFont="1"/>
    <xf numFmtId="2" fontId="59" fillId="0" borderId="0" xfId="2" applyNumberFormat="1" applyFont="1" applyAlignment="1">
      <alignment horizontal="center"/>
    </xf>
    <xf numFmtId="0" fontId="3" fillId="0" borderId="0" xfId="10" applyBorder="1" applyAlignment="1" applyProtection="1"/>
    <xf numFmtId="0" fontId="2" fillId="14" borderId="13" xfId="10" applyFont="1" applyFill="1" applyBorder="1" applyProtection="1"/>
    <xf numFmtId="0" fontId="3" fillId="14" borderId="12" xfId="10" applyFill="1" applyBorder="1" applyProtection="1"/>
    <xf numFmtId="0" fontId="3" fillId="14" borderId="9" xfId="10" applyFill="1" applyBorder="1" applyProtection="1"/>
    <xf numFmtId="0" fontId="3" fillId="14" borderId="13" xfId="10" applyFill="1" applyBorder="1" applyProtection="1"/>
    <xf numFmtId="0" fontId="2" fillId="14" borderId="13" xfId="10" applyFont="1" applyFill="1" applyBorder="1" applyAlignment="1" applyProtection="1">
      <alignment horizontal="left" wrapText="1"/>
    </xf>
    <xf numFmtId="0" fontId="2" fillId="14" borderId="12" xfId="10" applyFont="1" applyFill="1" applyBorder="1" applyAlignment="1" applyProtection="1">
      <alignment horizontal="left" wrapText="1"/>
    </xf>
    <xf numFmtId="0" fontId="2" fillId="14" borderId="9" xfId="10" applyFont="1" applyFill="1" applyBorder="1" applyAlignment="1" applyProtection="1">
      <alignment horizontal="left" wrapText="1"/>
    </xf>
    <xf numFmtId="0" fontId="3" fillId="0" borderId="2" xfId="10" applyBorder="1" applyProtection="1"/>
    <xf numFmtId="164" fontId="12" fillId="16" borderId="13" xfId="5" applyNumberFormat="1" applyFont="1" applyFill="1" applyBorder="1" applyAlignment="1" applyProtection="1">
      <alignment horizontal="right"/>
    </xf>
    <xf numFmtId="164" fontId="12" fillId="16" borderId="3" xfId="5" applyNumberFormat="1" applyFont="1" applyFill="1" applyBorder="1" applyAlignment="1" applyProtection="1">
      <alignment horizontal="right"/>
    </xf>
    <xf numFmtId="164" fontId="7" fillId="16" borderId="13" xfId="2" applyNumberFormat="1" applyFont="1" applyFill="1" applyBorder="1" applyAlignment="1" applyProtection="1">
      <alignment horizontal="right" wrapText="1"/>
    </xf>
    <xf numFmtId="164" fontId="7" fillId="16" borderId="13" xfId="2" applyNumberFormat="1" applyFont="1" applyFill="1" applyBorder="1" applyProtection="1"/>
    <xf numFmtId="0" fontId="37" fillId="0" borderId="0" xfId="14" applyFont="1" applyProtection="1">
      <protection locked="0"/>
    </xf>
    <xf numFmtId="0" fontId="8" fillId="0" borderId="0" xfId="14" applyFont="1" applyProtection="1">
      <protection locked="0"/>
    </xf>
    <xf numFmtId="0" fontId="57" fillId="0" borderId="0" xfId="0" applyFont="1" applyProtection="1">
      <protection locked="0"/>
    </xf>
    <xf numFmtId="0" fontId="42" fillId="0" borderId="0" xfId="0" applyFont="1" applyAlignment="1" applyProtection="1">
      <alignment vertical="top"/>
      <protection locked="0"/>
    </xf>
    <xf numFmtId="0" fontId="39" fillId="0" borderId="0" xfId="0" applyFont="1" applyProtection="1">
      <protection locked="0"/>
    </xf>
    <xf numFmtId="0" fontId="57" fillId="0" borderId="0" xfId="0" applyFont="1" applyAlignment="1" applyProtection="1">
      <alignment vertical="top"/>
      <protection locked="0"/>
    </xf>
    <xf numFmtId="0" fontId="42" fillId="0" borderId="0" xfId="0" applyFont="1" applyProtection="1">
      <protection locked="0"/>
    </xf>
    <xf numFmtId="0" fontId="39" fillId="4" borderId="5" xfId="0" applyFont="1" applyFill="1" applyBorder="1" applyProtection="1">
      <protection locked="0"/>
    </xf>
    <xf numFmtId="0" fontId="24" fillId="0" borderId="0" xfId="0" applyFont="1" applyProtection="1">
      <protection locked="0"/>
    </xf>
    <xf numFmtId="0" fontId="0" fillId="0" borderId="0" xfId="0" applyAlignment="1" applyProtection="1">
      <alignment vertical="top"/>
      <protection locked="0"/>
    </xf>
    <xf numFmtId="0" fontId="52" fillId="0" borderId="0" xfId="15" applyAlignment="1" applyProtection="1">
      <alignment horizontal="left"/>
      <protection locked="0"/>
    </xf>
    <xf numFmtId="0" fontId="24" fillId="0" borderId="0" xfId="0" applyFont="1" applyAlignment="1" applyProtection="1">
      <alignment horizontal="left" wrapText="1"/>
      <protection locked="0"/>
    </xf>
    <xf numFmtId="0" fontId="36" fillId="0" borderId="0" xfId="0" applyFont="1" applyProtection="1">
      <protection locked="0"/>
    </xf>
    <xf numFmtId="0" fontId="43" fillId="0" borderId="0" xfId="0" applyFont="1" applyAlignment="1" applyProtection="1">
      <alignment vertical="top"/>
      <protection locked="0"/>
    </xf>
    <xf numFmtId="0" fontId="58" fillId="0" borderId="0" xfId="0" applyFont="1" applyAlignment="1" applyProtection="1">
      <alignment vertical="top"/>
      <protection locked="0"/>
    </xf>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31" fillId="2" borderId="8" xfId="2" applyFont="1" applyFill="1" applyBorder="1" applyAlignment="1">
      <alignment horizontal="left" vertical="top" wrapText="1"/>
    </xf>
    <xf numFmtId="0" fontId="8" fillId="2" borderId="7"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5" xfId="2" applyFont="1" applyFill="1" applyBorder="1" applyAlignment="1">
      <alignment horizontal="left" vertical="top" wrapText="1"/>
    </xf>
    <xf numFmtId="0" fontId="8" fillId="2" borderId="0" xfId="2" applyFont="1" applyFill="1" applyBorder="1" applyAlignment="1">
      <alignment horizontal="left" vertical="top" wrapText="1"/>
    </xf>
    <xf numFmtId="0" fontId="8" fillId="2" borderId="4"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1" xfId="2" applyFont="1" applyFill="1" applyBorder="1" applyAlignment="1">
      <alignment horizontal="left" vertical="top" wrapText="1"/>
    </xf>
    <xf numFmtId="0" fontId="8" fillId="0" borderId="0" xfId="2" applyFont="1" applyAlignment="1">
      <alignment horizontal="center"/>
    </xf>
    <xf numFmtId="0" fontId="50" fillId="0" borderId="0" xfId="2" applyFont="1" applyAlignment="1">
      <alignment horizontal="center"/>
    </xf>
    <xf numFmtId="0" fontId="2" fillId="14" borderId="13" xfId="10" applyFont="1" applyFill="1" applyBorder="1" applyAlignment="1" applyProtection="1">
      <alignment horizontal="left" wrapText="1"/>
    </xf>
    <xf numFmtId="0" fontId="2" fillId="14" borderId="12" xfId="10" applyFont="1" applyFill="1" applyBorder="1" applyAlignment="1" applyProtection="1">
      <alignment horizontal="left" wrapText="1"/>
    </xf>
    <xf numFmtId="0" fontId="2" fillId="14" borderId="9" xfId="10" applyFont="1" applyFill="1" applyBorder="1" applyAlignment="1" applyProtection="1">
      <alignment horizontal="left" wrapText="1"/>
    </xf>
    <xf numFmtId="0" fontId="3" fillId="14" borderId="13" xfId="10" applyFill="1" applyBorder="1" applyAlignment="1" applyProtection="1">
      <alignment horizontal="left" wrapText="1"/>
    </xf>
    <xf numFmtId="0" fontId="3" fillId="14" borderId="12" xfId="10" applyFill="1" applyBorder="1" applyAlignment="1" applyProtection="1">
      <alignment horizontal="left" wrapText="1"/>
    </xf>
    <xf numFmtId="0" fontId="3" fillId="14" borderId="9" xfId="10" applyFill="1" applyBorder="1" applyAlignment="1" applyProtection="1">
      <alignment horizontal="left" wrapText="1"/>
    </xf>
    <xf numFmtId="0" fontId="8" fillId="0" borderId="0" xfId="10" applyFont="1" applyAlignment="1">
      <alignment horizontal="center"/>
    </xf>
    <xf numFmtId="0" fontId="50" fillId="0" borderId="0" xfId="10" applyFont="1" applyAlignment="1">
      <alignment horizontal="center"/>
    </xf>
    <xf numFmtId="49" fontId="3" fillId="5" borderId="13" xfId="10" applyNumberFormat="1" applyFill="1" applyBorder="1" applyAlignment="1" applyProtection="1">
      <alignment horizontal="left"/>
    </xf>
    <xf numFmtId="49" fontId="3" fillId="5" borderId="9" xfId="10" applyNumberFormat="1" applyFill="1" applyBorder="1" applyAlignment="1" applyProtection="1">
      <alignment horizontal="left"/>
    </xf>
    <xf numFmtId="0" fontId="2" fillId="14" borderId="8" xfId="10" applyFont="1" applyFill="1" applyBorder="1" applyAlignment="1" applyProtection="1">
      <alignment horizontal="left" wrapText="1"/>
    </xf>
    <xf numFmtId="0" fontId="2" fillId="14" borderId="7" xfId="10" applyFont="1" applyFill="1" applyBorder="1" applyAlignment="1" applyProtection="1">
      <alignment horizontal="left" wrapText="1"/>
    </xf>
    <xf numFmtId="0" fontId="2" fillId="14" borderId="6" xfId="10" applyFont="1" applyFill="1" applyBorder="1" applyAlignment="1" applyProtection="1">
      <alignment horizontal="left" wrapText="1"/>
    </xf>
    <xf numFmtId="0" fontId="2" fillId="14" borderId="5" xfId="10" applyFont="1" applyFill="1" applyBorder="1" applyAlignment="1" applyProtection="1">
      <alignment horizontal="left" wrapText="1"/>
    </xf>
    <xf numFmtId="0" fontId="3" fillId="14" borderId="0" xfId="10" applyFill="1" applyBorder="1" applyAlignment="1" applyProtection="1">
      <alignment horizontal="left" wrapText="1"/>
    </xf>
    <xf numFmtId="0" fontId="3" fillId="14" borderId="4" xfId="10" applyFill="1" applyBorder="1" applyAlignment="1" applyProtection="1">
      <alignment horizontal="left" wrapText="1"/>
    </xf>
    <xf numFmtId="0" fontId="8" fillId="2" borderId="13" xfId="10" applyFont="1" applyFill="1" applyBorder="1" applyAlignment="1" applyProtection="1">
      <alignment horizontal="left" vertical="top" wrapText="1"/>
    </xf>
    <xf numFmtId="0" fontId="8" fillId="2" borderId="12" xfId="10" applyFont="1" applyFill="1" applyBorder="1" applyAlignment="1" applyProtection="1">
      <alignment horizontal="left" vertical="top" wrapText="1"/>
    </xf>
    <xf numFmtId="0" fontId="8" fillId="2" borderId="9" xfId="10" applyFont="1" applyFill="1" applyBorder="1" applyAlignment="1" applyProtection="1">
      <alignment horizontal="left" vertical="top" wrapText="1"/>
    </xf>
    <xf numFmtId="0" fontId="40" fillId="0" borderId="0" xfId="0" applyFont="1" applyBorder="1" applyAlignment="1">
      <alignment horizontal="left" wrapText="1"/>
    </xf>
    <xf numFmtId="0" fontId="31" fillId="2" borderId="8" xfId="10" applyFont="1" applyFill="1" applyBorder="1" applyAlignment="1">
      <alignment horizontal="left" vertical="top" wrapText="1"/>
    </xf>
    <xf numFmtId="0" fontId="31" fillId="2" borderId="7" xfId="10" applyFont="1" applyFill="1" applyBorder="1" applyAlignment="1">
      <alignment horizontal="left" vertical="top" wrapText="1"/>
    </xf>
    <xf numFmtId="0" fontId="31" fillId="2" borderId="6" xfId="10" applyFont="1" applyFill="1" applyBorder="1" applyAlignment="1">
      <alignment horizontal="left" vertical="top" wrapText="1"/>
    </xf>
    <xf numFmtId="0" fontId="31" fillId="2" borderId="5" xfId="10" applyFont="1" applyFill="1" applyBorder="1" applyAlignment="1">
      <alignment horizontal="left" vertical="top" wrapText="1"/>
    </xf>
    <xf numFmtId="0" fontId="31" fillId="2" borderId="0" xfId="10" applyFont="1" applyFill="1" applyBorder="1" applyAlignment="1">
      <alignment horizontal="left" vertical="top" wrapText="1"/>
    </xf>
    <xf numFmtId="0" fontId="31" fillId="2" borderId="4" xfId="10" applyFont="1" applyFill="1" applyBorder="1" applyAlignment="1">
      <alignment horizontal="left" vertical="top" wrapText="1"/>
    </xf>
    <xf numFmtId="0" fontId="31" fillId="2" borderId="3" xfId="10" applyFont="1" applyFill="1" applyBorder="1" applyAlignment="1">
      <alignment horizontal="left" vertical="top" wrapText="1"/>
    </xf>
    <xf numFmtId="0" fontId="31" fillId="2" borderId="2" xfId="10" applyFont="1" applyFill="1" applyBorder="1" applyAlignment="1">
      <alignment horizontal="left" vertical="top" wrapText="1"/>
    </xf>
    <xf numFmtId="0" fontId="31" fillId="2" borderId="1" xfId="10" applyFont="1" applyFill="1" applyBorder="1" applyAlignment="1">
      <alignment horizontal="left" vertical="top" wrapText="1"/>
    </xf>
    <xf numFmtId="0" fontId="2" fillId="14" borderId="11" xfId="10" applyFont="1" applyFill="1" applyBorder="1" applyAlignment="1" applyProtection="1">
      <alignment horizontal="left" wrapText="1"/>
    </xf>
    <xf numFmtId="0" fontId="3" fillId="14" borderId="11" xfId="10" applyFill="1" applyBorder="1" applyAlignment="1" applyProtection="1">
      <alignment horizontal="left" wrapText="1"/>
    </xf>
    <xf numFmtId="0" fontId="2" fillId="14" borderId="13" xfId="10" applyFont="1" applyFill="1" applyBorder="1" applyAlignment="1" applyProtection="1">
      <alignment horizontal="left"/>
    </xf>
    <xf numFmtId="0" fontId="3" fillId="14" borderId="12" xfId="10" applyFill="1" applyBorder="1" applyAlignment="1" applyProtection="1">
      <alignment horizontal="left"/>
    </xf>
    <xf numFmtId="0" fontId="3" fillId="14" borderId="9" xfId="10" applyFill="1" applyBorder="1" applyAlignment="1" applyProtection="1">
      <alignment horizontal="left"/>
    </xf>
    <xf numFmtId="0" fontId="3" fillId="14" borderId="13" xfId="10" applyFill="1" applyBorder="1" applyAlignment="1" applyProtection="1">
      <alignment horizontal="left"/>
    </xf>
    <xf numFmtId="0" fontId="2" fillId="14" borderId="12" xfId="10" applyFont="1" applyFill="1" applyBorder="1" applyAlignment="1" applyProtection="1">
      <alignment horizontal="left"/>
    </xf>
    <xf numFmtId="0" fontId="2" fillId="14" borderId="9" xfId="10" applyFont="1" applyFill="1" applyBorder="1" applyAlignment="1" applyProtection="1">
      <alignment horizontal="left"/>
    </xf>
    <xf numFmtId="0" fontId="45" fillId="4" borderId="5" xfId="0" applyFont="1" applyFill="1" applyBorder="1" applyAlignment="1">
      <alignment horizontal="left" wrapText="1"/>
    </xf>
    <xf numFmtId="0" fontId="45" fillId="4" borderId="0" xfId="0" applyFont="1" applyFill="1" applyAlignment="1">
      <alignment horizontal="left" wrapText="1"/>
    </xf>
    <xf numFmtId="0" fontId="45" fillId="4" borderId="4" xfId="0" applyFont="1" applyFill="1" applyBorder="1" applyAlignment="1">
      <alignment horizontal="left" wrapText="1"/>
    </xf>
    <xf numFmtId="0" fontId="13" fillId="4" borderId="5" xfId="0" applyFont="1" applyFill="1" applyBorder="1" applyAlignment="1">
      <alignment horizontal="left" wrapText="1"/>
    </xf>
    <xf numFmtId="0" fontId="13" fillId="4" borderId="0" xfId="0" applyFont="1" applyFill="1" applyAlignment="1">
      <alignment horizontal="left" wrapText="1"/>
    </xf>
    <xf numFmtId="0" fontId="13" fillId="4" borderId="4" xfId="0" applyFont="1" applyFill="1" applyBorder="1" applyAlignment="1">
      <alignment horizontal="left" wrapText="1"/>
    </xf>
    <xf numFmtId="0" fontId="45" fillId="4" borderId="0" xfId="0" applyFont="1" applyFill="1" applyAlignment="1">
      <alignment horizontal="left"/>
    </xf>
    <xf numFmtId="0" fontId="45" fillId="4" borderId="4" xfId="0" applyFont="1" applyFill="1" applyBorder="1" applyAlignment="1">
      <alignment horizontal="left"/>
    </xf>
    <xf numFmtId="0" fontId="45" fillId="4" borderId="2" xfId="0" applyFont="1" applyFill="1" applyBorder="1" applyAlignment="1">
      <alignment horizontal="left" wrapText="1"/>
    </xf>
    <xf numFmtId="0" fontId="45" fillId="4" borderId="1" xfId="0" applyFont="1" applyFill="1" applyBorder="1" applyAlignment="1">
      <alignment horizontal="left" wrapText="1"/>
    </xf>
    <xf numFmtId="0" fontId="24" fillId="0" borderId="0" xfId="0" applyFont="1" applyAlignment="1" applyProtection="1">
      <alignment horizontal="left" wrapText="1"/>
      <protection locked="0"/>
    </xf>
    <xf numFmtId="0" fontId="24" fillId="0" borderId="5" xfId="0" applyFont="1" applyBorder="1" applyAlignment="1" applyProtection="1">
      <alignment horizontal="left" wrapText="1"/>
      <protection locked="0"/>
    </xf>
    <xf numFmtId="0" fontId="24" fillId="0" borderId="5"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0" xfId="0" applyFont="1" applyAlignment="1" applyProtection="1">
      <alignment horizontal="left"/>
      <protection locked="0"/>
    </xf>
    <xf numFmtId="0" fontId="24" fillId="0" borderId="5" xfId="0" applyFont="1" applyBorder="1" applyAlignment="1" applyProtection="1">
      <alignment horizontal="left"/>
      <protection locked="0"/>
    </xf>
    <xf numFmtId="0" fontId="35" fillId="0" borderId="0" xfId="0" applyFont="1" applyAlignment="1">
      <alignment horizontal="center"/>
    </xf>
    <xf numFmtId="0" fontId="51" fillId="0" borderId="0" xfId="0" applyFont="1" applyAlignment="1">
      <alignment horizontal="center"/>
    </xf>
    <xf numFmtId="49" fontId="0" fillId="13" borderId="13" xfId="0" applyNumberFormat="1" applyFill="1" applyBorder="1" applyAlignment="1">
      <alignment horizontal="center" vertical="top"/>
    </xf>
    <xf numFmtId="49" fontId="0" fillId="13" borderId="12" xfId="0" applyNumberFormat="1" applyFill="1" applyBorder="1" applyAlignment="1">
      <alignment horizontal="center" vertical="top"/>
    </xf>
    <xf numFmtId="49" fontId="0" fillId="13" borderId="9" xfId="0" applyNumberFormat="1" applyFill="1" applyBorder="1" applyAlignment="1">
      <alignment horizontal="center" vertical="top"/>
    </xf>
    <xf numFmtId="0" fontId="33" fillId="0" borderId="0" xfId="4" applyFont="1" applyAlignment="1" applyProtection="1">
      <alignment horizontal="center"/>
      <protection locked="0"/>
    </xf>
    <xf numFmtId="0" fontId="8" fillId="0" borderId="31" xfId="10" applyFont="1" applyBorder="1" applyAlignment="1" applyProtection="1">
      <alignment horizontal="center" wrapText="1"/>
    </xf>
    <xf numFmtId="0" fontId="8" fillId="0" borderId="32" xfId="10" applyFont="1" applyBorder="1" applyAlignment="1" applyProtection="1">
      <alignment horizontal="center" wrapText="1"/>
    </xf>
    <xf numFmtId="0" fontId="7" fillId="0" borderId="21" xfId="10" applyFont="1" applyBorder="1" applyAlignment="1" applyProtection="1">
      <alignment horizontal="center" vertical="top"/>
    </xf>
    <xf numFmtId="0" fontId="7" fillId="0" borderId="7" xfId="10" applyFont="1" applyBorder="1" applyAlignment="1" applyProtection="1">
      <alignment horizontal="center" vertical="top"/>
    </xf>
    <xf numFmtId="0" fontId="7" fillId="0" borderId="19" xfId="2" applyFont="1" applyBorder="1" applyAlignment="1" applyProtection="1">
      <alignment horizontal="center" vertical="top"/>
    </xf>
    <xf numFmtId="0" fontId="7" fillId="0" borderId="0" xfId="2" applyFont="1" applyBorder="1" applyAlignment="1" applyProtection="1">
      <alignment horizontal="center" vertical="top"/>
    </xf>
    <xf numFmtId="14" fontId="7" fillId="0" borderId="0" xfId="10" applyNumberFormat="1" applyFont="1" applyBorder="1" applyAlignment="1" applyProtection="1">
      <alignment horizontal="center" vertical="top"/>
    </xf>
    <xf numFmtId="14" fontId="7" fillId="0" borderId="20" xfId="10" applyNumberFormat="1" applyFont="1" applyBorder="1" applyAlignment="1" applyProtection="1">
      <alignment horizontal="center" vertical="top"/>
    </xf>
    <xf numFmtId="0" fontId="14" fillId="0" borderId="0" xfId="4" applyFont="1" applyAlignment="1" applyProtection="1">
      <alignment horizontal="center" wrapText="1"/>
    </xf>
    <xf numFmtId="0" fontId="13" fillId="0" borderId="0" xfId="4" applyFont="1" applyBorder="1" applyAlignment="1" applyProtection="1">
      <alignment horizontal="center"/>
    </xf>
    <xf numFmtId="0" fontId="13" fillId="0" borderId="2" xfId="4" applyFont="1" applyBorder="1" applyAlignment="1" applyProtection="1">
      <alignment horizontal="center"/>
    </xf>
    <xf numFmtId="0" fontId="8" fillId="0" borderId="7" xfId="10" applyFont="1" applyBorder="1" applyAlignment="1" applyProtection="1">
      <alignment horizontal="center" vertical="top" wrapText="1"/>
    </xf>
    <xf numFmtId="0" fontId="8" fillId="0" borderId="0" xfId="10" applyFont="1" applyBorder="1" applyAlignment="1" applyProtection="1">
      <alignment horizontal="center" vertical="top" wrapText="1"/>
    </xf>
    <xf numFmtId="0" fontId="8" fillId="0" borderId="22" xfId="10" applyFont="1" applyBorder="1" applyAlignment="1" applyProtection="1">
      <alignment horizontal="center" vertical="top" wrapText="1"/>
    </xf>
    <xf numFmtId="0" fontId="8" fillId="0" borderId="20" xfId="10" applyFont="1" applyBorder="1" applyAlignment="1" applyProtection="1">
      <alignment horizontal="center" vertical="top" wrapText="1"/>
    </xf>
    <xf numFmtId="0" fontId="13" fillId="0" borderId="0" xfId="4" applyFont="1" applyFill="1" applyAlignment="1" applyProtection="1">
      <alignment horizontal="left"/>
    </xf>
    <xf numFmtId="0" fontId="10" fillId="0" borderId="0" xfId="4" applyFont="1" applyFill="1" applyAlignment="1" applyProtection="1">
      <alignment horizontal="center"/>
      <protection locked="0"/>
    </xf>
    <xf numFmtId="0" fontId="10" fillId="0" borderId="0" xfId="4" applyFont="1" applyFill="1" applyAlignment="1" applyProtection="1">
      <alignment horizontal="left"/>
      <protection locked="0"/>
    </xf>
    <xf numFmtId="0" fontId="7" fillId="0" borderId="25" xfId="2" applyFont="1" applyBorder="1" applyAlignment="1" applyProtection="1">
      <alignment horizontal="center" vertical="top"/>
    </xf>
    <xf numFmtId="0" fontId="7" fillId="0" borderId="26" xfId="2" applyFont="1" applyBorder="1" applyAlignment="1" applyProtection="1">
      <alignment horizontal="center" vertical="top"/>
    </xf>
    <xf numFmtId="0" fontId="8" fillId="0" borderId="29" xfId="10" applyFont="1" applyBorder="1" applyAlignment="1" applyProtection="1">
      <alignment horizontal="left" vertical="top"/>
    </xf>
    <xf numFmtId="0" fontId="8" fillId="0" borderId="30" xfId="10" applyFont="1" applyBorder="1" applyAlignment="1" applyProtection="1">
      <alignment horizontal="left" vertical="top"/>
    </xf>
    <xf numFmtId="14" fontId="7" fillId="0" borderId="7" xfId="10" applyNumberFormat="1" applyFont="1" applyBorder="1" applyAlignment="1" applyProtection="1">
      <alignment horizontal="left" vertical="top"/>
    </xf>
    <xf numFmtId="14" fontId="7" fillId="0" borderId="22" xfId="10" applyNumberFormat="1" applyFont="1" applyBorder="1" applyAlignment="1" applyProtection="1">
      <alignment horizontal="left" vertical="top"/>
    </xf>
    <xf numFmtId="14" fontId="7" fillId="0" borderId="0" xfId="2" applyNumberFormat="1" applyFont="1" applyBorder="1" applyAlignment="1" applyProtection="1">
      <alignment horizontal="left" vertical="top"/>
    </xf>
    <xf numFmtId="14" fontId="7" fillId="0" borderId="20" xfId="2" applyNumberFormat="1" applyFont="1" applyBorder="1" applyAlignment="1" applyProtection="1">
      <alignment horizontal="left" vertical="top"/>
    </xf>
    <xf numFmtId="14" fontId="7" fillId="0" borderId="26" xfId="2" applyNumberFormat="1" applyFont="1" applyBorder="1" applyAlignment="1" applyProtection="1">
      <alignment horizontal="left" vertical="top"/>
    </xf>
    <xf numFmtId="14" fontId="7" fillId="0" borderId="27" xfId="2" applyNumberFormat="1" applyFont="1" applyBorder="1" applyAlignment="1" applyProtection="1">
      <alignment horizontal="left" vertical="top"/>
    </xf>
    <xf numFmtId="0" fontId="7" fillId="0" borderId="19" xfId="10" applyFont="1" applyBorder="1" applyAlignment="1" applyProtection="1">
      <alignment horizontal="center" vertical="top"/>
    </xf>
    <xf numFmtId="0" fontId="7" fillId="0" borderId="0" xfId="10" applyFont="1" applyBorder="1" applyAlignment="1" applyProtection="1">
      <alignment horizontal="center" vertical="top"/>
    </xf>
    <xf numFmtId="0" fontId="5" fillId="0" borderId="33" xfId="4" applyFont="1" applyBorder="1" applyAlignment="1" applyProtection="1">
      <alignment horizontal="center"/>
    </xf>
    <xf numFmtId="0" fontId="5" fillId="0" borderId="34" xfId="4" applyFont="1" applyBorder="1" applyAlignment="1" applyProtection="1">
      <alignment horizontal="center"/>
    </xf>
    <xf numFmtId="0" fontId="5" fillId="0" borderId="35" xfId="4" applyFont="1" applyBorder="1" applyAlignment="1" applyProtection="1">
      <alignment horizontal="center"/>
    </xf>
    <xf numFmtId="49" fontId="5" fillId="0" borderId="19" xfId="4" applyNumberFormat="1" applyFont="1" applyBorder="1" applyAlignment="1" applyProtection="1">
      <alignment horizontal="center"/>
    </xf>
    <xf numFmtId="0" fontId="5" fillId="0" borderId="0" xfId="4" applyFont="1" applyBorder="1" applyAlignment="1" applyProtection="1">
      <alignment horizontal="center"/>
    </xf>
    <xf numFmtId="0" fontId="5" fillId="0" borderId="20" xfId="4" applyFont="1" applyBorder="1" applyAlignment="1" applyProtection="1">
      <alignment horizontal="center"/>
    </xf>
    <xf numFmtId="0" fontId="5" fillId="0" borderId="19" xfId="4" applyFont="1" applyBorder="1" applyAlignment="1" applyProtection="1">
      <alignment horizontal="center"/>
    </xf>
    <xf numFmtId="0" fontId="30" fillId="8" borderId="36" xfId="4" applyFont="1" applyFill="1" applyBorder="1" applyAlignment="1" applyProtection="1">
      <alignment horizontal="left" wrapText="1"/>
    </xf>
    <xf numFmtId="0" fontId="30" fillId="8" borderId="9" xfId="4" applyFont="1" applyFill="1" applyBorder="1" applyAlignment="1" applyProtection="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6" fillId="4" borderId="23" xfId="0" applyFont="1" applyFill="1" applyBorder="1" applyAlignment="1" applyProtection="1">
      <alignment horizontal="left"/>
    </xf>
    <xf numFmtId="0" fontId="26" fillId="4" borderId="2" xfId="0" applyFont="1" applyFill="1" applyBorder="1" applyAlignment="1" applyProtection="1">
      <alignment horizontal="left"/>
    </xf>
    <xf numFmtId="0" fontId="26" fillId="4" borderId="24" xfId="0" applyFont="1" applyFill="1" applyBorder="1" applyAlignment="1" applyProtection="1">
      <alignment horizontal="left"/>
    </xf>
    <xf numFmtId="0" fontId="28" fillId="8" borderId="23" xfId="4" applyFont="1" applyFill="1" applyBorder="1" applyAlignment="1" applyProtection="1">
      <alignment horizontal="left"/>
    </xf>
    <xf numFmtId="0" fontId="28" fillId="8" borderId="1" xfId="4" applyFont="1" applyFill="1" applyBorder="1" applyAlignment="1" applyProtection="1">
      <alignment horizontal="left"/>
    </xf>
    <xf numFmtId="0" fontId="28" fillId="8" borderId="36" xfId="2" applyFont="1" applyFill="1" applyBorder="1" applyAlignment="1" applyProtection="1">
      <alignment horizontal="left"/>
    </xf>
    <xf numFmtId="0" fontId="28" fillId="8" borderId="9" xfId="2" applyFont="1" applyFill="1" applyBorder="1" applyAlignment="1" applyProtection="1">
      <alignment horizontal="left"/>
    </xf>
    <xf numFmtId="0" fontId="30" fillId="8" borderId="36" xfId="2" applyFont="1" applyFill="1" applyBorder="1" applyAlignment="1" applyProtection="1">
      <alignment horizontal="left"/>
    </xf>
    <xf numFmtId="0" fontId="30" fillId="8" borderId="9" xfId="2" applyFont="1" applyFill="1" applyBorder="1" applyAlignment="1" applyProtection="1">
      <alignment horizontal="left"/>
    </xf>
    <xf numFmtId="0" fontId="21" fillId="0" borderId="19"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20" xfId="0" applyFont="1" applyBorder="1" applyAlignment="1" applyProtection="1">
      <alignment horizontal="center" wrapText="1"/>
    </xf>
  </cellXfs>
  <cellStyles count="2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19050</xdr:colOff>
      <xdr:row>7</xdr:row>
      <xdr:rowOff>1</xdr:rowOff>
    </xdr:from>
    <xdr:ext cx="7734300" cy="2247899"/>
    <xdr:sp macro="" textlink="">
      <xdr:nvSpPr>
        <xdr:cNvPr id="2" name="TextBox 1">
          <a:extLst>
            <a:ext uri="{FF2B5EF4-FFF2-40B4-BE49-F238E27FC236}">
              <a16:creationId xmlns:a16="http://schemas.microsoft.com/office/drawing/2014/main" id="{C6EEBA15-C279-47C8-AA0E-9BCE0AC68DE5}"/>
            </a:ext>
          </a:extLst>
        </xdr:cNvPr>
        <xdr:cNvSpPr txBox="1"/>
      </xdr:nvSpPr>
      <xdr:spPr>
        <a:xfrm>
          <a:off x="19050" y="1371601"/>
          <a:ext cx="7734300"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97</xdr:row>
      <xdr:rowOff>21980</xdr:rowOff>
    </xdr:from>
    <xdr:to>
      <xdr:col>11</xdr:col>
      <xdr:colOff>600075</xdr:colOff>
      <xdr:row>107</xdr:row>
      <xdr:rowOff>183173</xdr:rowOff>
    </xdr:to>
    <xdr:sp macro="" textlink="">
      <xdr:nvSpPr>
        <xdr:cNvPr id="3" name="TextBox 2">
          <a:extLst>
            <a:ext uri="{FF2B5EF4-FFF2-40B4-BE49-F238E27FC236}">
              <a16:creationId xmlns:a16="http://schemas.microsoft.com/office/drawing/2014/main" id="{2EB626BC-F67B-4B24-8EE5-179AE206ECC4}"/>
            </a:ext>
          </a:extLst>
        </xdr:cNvPr>
        <xdr:cNvSpPr txBox="1"/>
      </xdr:nvSpPr>
      <xdr:spPr>
        <a:xfrm>
          <a:off x="19050" y="18833855"/>
          <a:ext cx="7762875" cy="206619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25</xdr:row>
      <xdr:rowOff>29308</xdr:rowOff>
    </xdr:from>
    <xdr:to>
      <xdr:col>12</xdr:col>
      <xdr:colOff>0</xdr:colOff>
      <xdr:row>36</xdr:row>
      <xdr:rowOff>180975</xdr:rowOff>
    </xdr:to>
    <xdr:sp macro="" textlink="">
      <xdr:nvSpPr>
        <xdr:cNvPr id="4" name="TextBox 3">
          <a:extLst>
            <a:ext uri="{FF2B5EF4-FFF2-40B4-BE49-F238E27FC236}">
              <a16:creationId xmlns:a16="http://schemas.microsoft.com/office/drawing/2014/main" id="{64B3B965-6332-4A8C-8B14-2292F9837AED}"/>
            </a:ext>
          </a:extLst>
        </xdr:cNvPr>
        <xdr:cNvSpPr txBox="1"/>
      </xdr:nvSpPr>
      <xdr:spPr>
        <a:xfrm>
          <a:off x="19050" y="4906108"/>
          <a:ext cx="7772400" cy="224716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43</xdr:row>
      <xdr:rowOff>43960</xdr:rowOff>
    </xdr:from>
    <xdr:to>
      <xdr:col>11</xdr:col>
      <xdr:colOff>600075</xdr:colOff>
      <xdr:row>54</xdr:row>
      <xdr:rowOff>36633</xdr:rowOff>
    </xdr:to>
    <xdr:sp macro="" textlink="">
      <xdr:nvSpPr>
        <xdr:cNvPr id="5" name="TextBox 4">
          <a:extLst>
            <a:ext uri="{FF2B5EF4-FFF2-40B4-BE49-F238E27FC236}">
              <a16:creationId xmlns:a16="http://schemas.microsoft.com/office/drawing/2014/main" id="{3B7C35CD-75C7-4C49-9780-F4E46A107063}"/>
            </a:ext>
          </a:extLst>
        </xdr:cNvPr>
        <xdr:cNvSpPr txBox="1"/>
      </xdr:nvSpPr>
      <xdr:spPr>
        <a:xfrm>
          <a:off x="9525" y="8540260"/>
          <a:ext cx="7772400" cy="208817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28575</xdr:colOff>
      <xdr:row>60</xdr:row>
      <xdr:rowOff>43961</xdr:rowOff>
    </xdr:from>
    <xdr:to>
      <xdr:col>11</xdr:col>
      <xdr:colOff>600075</xdr:colOff>
      <xdr:row>71</xdr:row>
      <xdr:rowOff>171450</xdr:rowOff>
    </xdr:to>
    <xdr:sp macro="" textlink="">
      <xdr:nvSpPr>
        <xdr:cNvPr id="6" name="TextBox 5">
          <a:extLst>
            <a:ext uri="{FF2B5EF4-FFF2-40B4-BE49-F238E27FC236}">
              <a16:creationId xmlns:a16="http://schemas.microsoft.com/office/drawing/2014/main" id="{497336A3-5965-4A60-8BFF-FB81172B2885}"/>
            </a:ext>
          </a:extLst>
        </xdr:cNvPr>
        <xdr:cNvSpPr txBox="1"/>
      </xdr:nvSpPr>
      <xdr:spPr>
        <a:xfrm>
          <a:off x="28575" y="11788286"/>
          <a:ext cx="7753350" cy="222298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77</xdr:row>
      <xdr:rowOff>36634</xdr:rowOff>
    </xdr:from>
    <xdr:to>
      <xdr:col>11</xdr:col>
      <xdr:colOff>600075</xdr:colOff>
      <xdr:row>88</xdr:row>
      <xdr:rowOff>139210</xdr:rowOff>
    </xdr:to>
    <xdr:sp macro="" textlink="">
      <xdr:nvSpPr>
        <xdr:cNvPr id="7" name="TextBox 6">
          <a:extLst>
            <a:ext uri="{FF2B5EF4-FFF2-40B4-BE49-F238E27FC236}">
              <a16:creationId xmlns:a16="http://schemas.microsoft.com/office/drawing/2014/main" id="{9EAF6B3F-D4F1-4458-A038-1756745D788C}"/>
            </a:ext>
          </a:extLst>
        </xdr:cNvPr>
        <xdr:cNvSpPr txBox="1"/>
      </xdr:nvSpPr>
      <xdr:spPr>
        <a:xfrm>
          <a:off x="9525" y="15028984"/>
          <a:ext cx="7772400" cy="2198076"/>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117</xdr:row>
      <xdr:rowOff>95250</xdr:rowOff>
    </xdr:from>
    <xdr:to>
      <xdr:col>11</xdr:col>
      <xdr:colOff>590550</xdr:colOff>
      <xdr:row>130</xdr:row>
      <xdr:rowOff>104775</xdr:rowOff>
    </xdr:to>
    <xdr:sp macro="" textlink="">
      <xdr:nvSpPr>
        <xdr:cNvPr id="8" name="TextBox 7">
          <a:extLst>
            <a:ext uri="{FF2B5EF4-FFF2-40B4-BE49-F238E27FC236}">
              <a16:creationId xmlns:a16="http://schemas.microsoft.com/office/drawing/2014/main" id="{3AE25FBB-D9BA-4C5F-9151-55FF9AF10F98}"/>
            </a:ext>
          </a:extLst>
        </xdr:cNvPr>
        <xdr:cNvSpPr txBox="1"/>
      </xdr:nvSpPr>
      <xdr:spPr>
        <a:xfrm>
          <a:off x="0" y="22926675"/>
          <a:ext cx="7772400" cy="248602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9525</xdr:colOff>
      <xdr:row>136</xdr:row>
      <xdr:rowOff>66676</xdr:rowOff>
    </xdr:from>
    <xdr:to>
      <xdr:col>11</xdr:col>
      <xdr:colOff>600075</xdr:colOff>
      <xdr:row>162</xdr:row>
      <xdr:rowOff>142875</xdr:rowOff>
    </xdr:to>
    <xdr:sp macro="" textlink="">
      <xdr:nvSpPr>
        <xdr:cNvPr id="9" name="TextBox 8">
          <a:extLst>
            <a:ext uri="{FF2B5EF4-FFF2-40B4-BE49-F238E27FC236}">
              <a16:creationId xmlns:a16="http://schemas.microsoft.com/office/drawing/2014/main" id="{4BBE95CA-F0F7-4BAC-B18A-233F6684FC96}"/>
            </a:ext>
          </a:extLst>
        </xdr:cNvPr>
        <xdr:cNvSpPr txBox="1"/>
      </xdr:nvSpPr>
      <xdr:spPr>
        <a:xfrm>
          <a:off x="9525" y="29260801"/>
          <a:ext cx="7772400" cy="4848224"/>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9525</xdr:colOff>
      <xdr:row>167</xdr:row>
      <xdr:rowOff>57150</xdr:rowOff>
    </xdr:from>
    <xdr:to>
      <xdr:col>11</xdr:col>
      <xdr:colOff>600075</xdr:colOff>
      <xdr:row>179</xdr:row>
      <xdr:rowOff>152401</xdr:rowOff>
    </xdr:to>
    <xdr:sp macro="" textlink="">
      <xdr:nvSpPr>
        <xdr:cNvPr id="10" name="TextBox 9">
          <a:extLst>
            <a:ext uri="{FF2B5EF4-FFF2-40B4-BE49-F238E27FC236}">
              <a16:creationId xmlns:a16="http://schemas.microsoft.com/office/drawing/2014/main" id="{BB7CD783-3F49-4B47-8CC2-D2FADD13C8D6}"/>
            </a:ext>
          </a:extLst>
        </xdr:cNvPr>
        <xdr:cNvSpPr txBox="1"/>
      </xdr:nvSpPr>
      <xdr:spPr>
        <a:xfrm>
          <a:off x="9525" y="35194875"/>
          <a:ext cx="7772400" cy="238125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5.31.169\Shared\Community_Health\Public\Grant%20Monitoring%20Tools\FY21_Budget%20Template_CH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CHG%20Budget%20Template_Refresh_Oct21_verbage%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1">
          <cell r="A1" t="str">
            <v>N.C. Office Of Rural Health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sheetName val="Line Item Budget"/>
      <sheetName val="Budget Narrative"/>
      <sheetName val="Summary"/>
      <sheetName val="July"/>
      <sheetName val="August"/>
      <sheetName val="September"/>
      <sheetName val="October"/>
      <sheetName val="November"/>
      <sheetName val="December"/>
      <sheetName val="January"/>
      <sheetName val="February"/>
      <sheetName val="March"/>
      <sheetName val="April"/>
      <sheetName val="May"/>
      <sheetName val="June"/>
    </sheetNames>
    <sheetDataSet>
      <sheetData sheetId="0">
        <row r="2">
          <cell r="A2" t="str">
            <v>SFY 2023 Year _ Community Health Grant 07/01/2022 - 06/30/2023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pageSetUpPr fitToPage="1"/>
  </sheetPr>
  <dimension ref="A1:Y27"/>
  <sheetViews>
    <sheetView tabSelected="1" zoomScale="80" zoomScaleNormal="80" workbookViewId="0">
      <selection activeCell="B5" sqref="B5:H5"/>
    </sheetView>
  </sheetViews>
  <sheetFormatPr defaultColWidth="8.7109375" defaultRowHeight="14.25" x14ac:dyDescent="0.2"/>
  <cols>
    <col min="1" max="1" width="24.28515625" style="164" customWidth="1"/>
    <col min="2" max="2" width="16.7109375" style="164" customWidth="1"/>
    <col min="3" max="3" width="12.28515625" style="164" hidden="1" customWidth="1"/>
    <col min="4" max="4" width="16.7109375" style="164" customWidth="1"/>
    <col min="5" max="5" width="8.28515625" style="164" hidden="1" customWidth="1"/>
    <col min="6" max="6" width="16.7109375" style="164" customWidth="1"/>
    <col min="7" max="7" width="8" style="164" hidden="1" customWidth="1"/>
    <col min="8" max="8" width="16.7109375" style="164" customWidth="1"/>
    <col min="9" max="9" width="7.85546875" style="164" hidden="1" customWidth="1"/>
    <col min="10" max="10" width="16.7109375" style="164" customWidth="1"/>
    <col min="11" max="11" width="7.85546875" style="164" hidden="1" customWidth="1"/>
    <col min="12" max="12" width="16.7109375" style="164" customWidth="1"/>
    <col min="13" max="13" width="7.7109375" style="164" hidden="1" customWidth="1"/>
    <col min="14" max="14" width="16.7109375" style="164" customWidth="1"/>
    <col min="15" max="15" width="8.140625" style="164" hidden="1" customWidth="1"/>
    <col min="16" max="16" width="16.7109375" style="164" customWidth="1"/>
    <col min="17" max="17" width="8" style="164" hidden="1" customWidth="1"/>
    <col min="18" max="18" width="16.7109375" style="164" customWidth="1"/>
    <col min="19" max="19" width="8" style="164" hidden="1" customWidth="1"/>
    <col min="20" max="20" width="16.7109375" style="164" customWidth="1"/>
    <col min="21" max="21" width="7.7109375" style="164" hidden="1" customWidth="1"/>
    <col min="22" max="22" width="13.5703125" style="164" bestFit="1" customWidth="1"/>
    <col min="23" max="16384" width="8.7109375" style="164"/>
  </cols>
  <sheetData>
    <row r="1" spans="1:25" s="163" customFormat="1" ht="18.75" customHeight="1" x14ac:dyDescent="0.25">
      <c r="A1" s="464" t="s">
        <v>111</v>
      </c>
      <c r="B1" s="464"/>
      <c r="C1" s="464"/>
      <c r="D1" s="464"/>
      <c r="E1" s="464"/>
      <c r="F1" s="464"/>
      <c r="G1" s="464"/>
      <c r="H1" s="464"/>
      <c r="I1" s="464"/>
      <c r="J1" s="464"/>
      <c r="K1" s="464"/>
      <c r="L1" s="464"/>
      <c r="M1" s="464"/>
      <c r="N1" s="464"/>
      <c r="O1" s="464"/>
      <c r="P1" s="464"/>
      <c r="Q1" s="464"/>
      <c r="R1" s="464"/>
      <c r="S1" s="464"/>
      <c r="T1" s="464"/>
      <c r="U1" s="464"/>
      <c r="V1" s="464"/>
      <c r="W1" s="162"/>
      <c r="X1" s="162"/>
      <c r="Y1" s="162"/>
    </row>
    <row r="2" spans="1:25" s="163" customFormat="1" ht="15" x14ac:dyDescent="0.25">
      <c r="A2" s="464" t="s">
        <v>161</v>
      </c>
      <c r="B2" s="464"/>
      <c r="C2" s="464"/>
      <c r="D2" s="464"/>
      <c r="E2" s="464"/>
      <c r="F2" s="464"/>
      <c r="G2" s="464"/>
      <c r="H2" s="464"/>
      <c r="I2" s="464"/>
      <c r="J2" s="464"/>
      <c r="K2" s="464"/>
      <c r="L2" s="464"/>
      <c r="M2" s="464"/>
      <c r="N2" s="464"/>
      <c r="O2" s="464"/>
      <c r="P2" s="464"/>
      <c r="Q2" s="464"/>
      <c r="R2" s="464"/>
      <c r="S2" s="464"/>
      <c r="T2" s="464"/>
      <c r="U2" s="464"/>
      <c r="V2" s="464"/>
      <c r="W2" s="162"/>
      <c r="X2" s="162"/>
      <c r="Y2" s="162"/>
    </row>
    <row r="3" spans="1:25" ht="18" x14ac:dyDescent="0.25">
      <c r="A3" s="465" t="s">
        <v>113</v>
      </c>
      <c r="B3" s="465"/>
      <c r="C3" s="465"/>
      <c r="D3" s="465"/>
      <c r="E3" s="465"/>
      <c r="F3" s="465"/>
      <c r="G3" s="465"/>
      <c r="H3" s="465"/>
      <c r="I3" s="465"/>
      <c r="J3" s="465"/>
      <c r="K3" s="465"/>
      <c r="L3" s="465"/>
      <c r="M3" s="465"/>
      <c r="N3" s="465"/>
      <c r="O3" s="465"/>
      <c r="P3" s="465"/>
      <c r="Q3" s="465"/>
      <c r="R3" s="465"/>
      <c r="S3" s="465"/>
      <c r="T3" s="465"/>
      <c r="U3" s="465"/>
      <c r="V3" s="465"/>
    </row>
    <row r="4" spans="1:25" ht="15" customHeight="1" x14ac:dyDescent="0.2">
      <c r="B4" s="266"/>
      <c r="C4" s="266"/>
    </row>
    <row r="5" spans="1:25" ht="15" x14ac:dyDescent="0.25">
      <c r="A5" s="267" t="s">
        <v>57</v>
      </c>
      <c r="B5" s="452"/>
      <c r="C5" s="453"/>
      <c r="D5" s="453"/>
      <c r="E5" s="453"/>
      <c r="F5" s="453"/>
      <c r="G5" s="453"/>
      <c r="H5" s="454"/>
      <c r="I5" s="379"/>
      <c r="J5" s="260"/>
      <c r="K5" s="322"/>
      <c r="L5" s="260"/>
      <c r="M5" s="322"/>
      <c r="N5" s="260"/>
      <c r="O5" s="322"/>
      <c r="P5" s="260"/>
      <c r="Q5" s="322"/>
      <c r="R5" s="260"/>
      <c r="S5" s="322"/>
      <c r="T5" s="260"/>
      <c r="U5" s="322"/>
      <c r="V5" s="260"/>
    </row>
    <row r="6" spans="1:25" ht="15" x14ac:dyDescent="0.25">
      <c r="A6" s="260"/>
      <c r="B6" s="260"/>
      <c r="C6" s="322"/>
      <c r="D6" s="260"/>
      <c r="E6" s="322"/>
      <c r="F6" s="260"/>
      <c r="G6" s="322"/>
      <c r="H6" s="260"/>
      <c r="I6" s="322"/>
      <c r="J6" s="260"/>
      <c r="K6" s="322"/>
      <c r="L6" s="260"/>
      <c r="M6" s="322"/>
      <c r="N6" s="260"/>
      <c r="O6" s="322"/>
      <c r="P6" s="260"/>
      <c r="Q6" s="322"/>
      <c r="R6" s="260"/>
      <c r="S6" s="322"/>
      <c r="T6" s="260"/>
      <c r="U6" s="322"/>
      <c r="V6" s="260"/>
    </row>
    <row r="7" spans="1:25" x14ac:dyDescent="0.2">
      <c r="A7" s="455" t="s">
        <v>226</v>
      </c>
      <c r="B7" s="456"/>
      <c r="C7" s="456"/>
      <c r="D7" s="456"/>
      <c r="E7" s="456"/>
      <c r="F7" s="456"/>
      <c r="G7" s="456"/>
      <c r="H7" s="456"/>
      <c r="I7" s="456"/>
      <c r="J7" s="456"/>
      <c r="K7" s="456"/>
      <c r="L7" s="456"/>
      <c r="M7" s="456"/>
      <c r="N7" s="456"/>
      <c r="O7" s="456"/>
      <c r="P7" s="456"/>
      <c r="Q7" s="456"/>
      <c r="R7" s="456"/>
      <c r="S7" s="456"/>
      <c r="T7" s="456"/>
      <c r="U7" s="456"/>
      <c r="V7" s="457"/>
    </row>
    <row r="8" spans="1:25" ht="20.25" customHeight="1" x14ac:dyDescent="0.2">
      <c r="A8" s="458"/>
      <c r="B8" s="459"/>
      <c r="C8" s="459"/>
      <c r="D8" s="459"/>
      <c r="E8" s="459"/>
      <c r="F8" s="459"/>
      <c r="G8" s="459"/>
      <c r="H8" s="459"/>
      <c r="I8" s="459"/>
      <c r="J8" s="459"/>
      <c r="K8" s="459"/>
      <c r="L8" s="459"/>
      <c r="M8" s="459"/>
      <c r="N8" s="459"/>
      <c r="O8" s="459"/>
      <c r="P8" s="459"/>
      <c r="Q8" s="459"/>
      <c r="R8" s="459"/>
      <c r="S8" s="459"/>
      <c r="T8" s="459"/>
      <c r="U8" s="459"/>
      <c r="V8" s="460"/>
    </row>
    <row r="9" spans="1:25" ht="80.45" customHeight="1" x14ac:dyDescent="0.2">
      <c r="A9" s="461"/>
      <c r="B9" s="462"/>
      <c r="C9" s="462"/>
      <c r="D9" s="462"/>
      <c r="E9" s="462"/>
      <c r="F9" s="462"/>
      <c r="G9" s="462"/>
      <c r="H9" s="462"/>
      <c r="I9" s="462"/>
      <c r="J9" s="462"/>
      <c r="K9" s="462"/>
      <c r="L9" s="462"/>
      <c r="M9" s="462"/>
      <c r="N9" s="462"/>
      <c r="O9" s="462"/>
      <c r="P9" s="462"/>
      <c r="Q9" s="462"/>
      <c r="R9" s="462"/>
      <c r="S9" s="462"/>
      <c r="T9" s="462"/>
      <c r="U9" s="462"/>
      <c r="V9" s="463"/>
    </row>
    <row r="10" spans="1:25" ht="15" x14ac:dyDescent="0.2">
      <c r="A10" s="259"/>
      <c r="B10" s="259"/>
      <c r="C10" s="259"/>
      <c r="D10" s="259"/>
      <c r="E10" s="259"/>
      <c r="F10" s="259"/>
      <c r="G10" s="259"/>
      <c r="H10" s="259"/>
      <c r="I10" s="259"/>
      <c r="J10" s="259"/>
      <c r="K10" s="259"/>
      <c r="L10" s="259"/>
      <c r="M10" s="259"/>
      <c r="N10" s="259"/>
      <c r="O10" s="259"/>
      <c r="P10" s="259"/>
      <c r="Q10" s="259"/>
      <c r="R10" s="259"/>
      <c r="S10" s="259"/>
      <c r="T10" s="259"/>
      <c r="U10" s="259"/>
      <c r="V10" s="259"/>
    </row>
    <row r="11" spans="1:25" x14ac:dyDescent="0.2">
      <c r="A11" s="244"/>
      <c r="B11" s="224" t="s">
        <v>56</v>
      </c>
      <c r="C11" s="380" t="s">
        <v>163</v>
      </c>
      <c r="D11" s="224" t="s">
        <v>55</v>
      </c>
      <c r="E11" s="380" t="s">
        <v>164</v>
      </c>
      <c r="F11" s="245" t="s">
        <v>54</v>
      </c>
      <c r="G11" s="380" t="s">
        <v>165</v>
      </c>
      <c r="H11" s="224" t="s">
        <v>53</v>
      </c>
      <c r="I11" s="380" t="s">
        <v>166</v>
      </c>
      <c r="J11" s="224" t="s">
        <v>52</v>
      </c>
      <c r="K11" s="380" t="s">
        <v>167</v>
      </c>
      <c r="L11" s="224" t="s">
        <v>51</v>
      </c>
      <c r="M11" s="380" t="s">
        <v>168</v>
      </c>
      <c r="N11" s="224" t="s">
        <v>50</v>
      </c>
      <c r="O11" s="380" t="s">
        <v>169</v>
      </c>
      <c r="P11" s="224" t="s">
        <v>49</v>
      </c>
      <c r="Q11" s="380" t="s">
        <v>170</v>
      </c>
      <c r="R11" s="224" t="s">
        <v>48</v>
      </c>
      <c r="S11" s="380" t="s">
        <v>171</v>
      </c>
      <c r="T11" s="224" t="s">
        <v>47</v>
      </c>
      <c r="U11" s="380" t="s">
        <v>172</v>
      </c>
      <c r="V11" s="165" t="s">
        <v>46</v>
      </c>
      <c r="W11" s="19"/>
      <c r="X11" s="19"/>
      <c r="Y11" s="19"/>
    </row>
    <row r="12" spans="1:25" x14ac:dyDescent="0.2">
      <c r="A12" s="245" t="s">
        <v>45</v>
      </c>
      <c r="B12" s="246"/>
      <c r="C12" s="381"/>
      <c r="D12" s="246"/>
      <c r="E12" s="381"/>
      <c r="F12" s="246"/>
      <c r="G12" s="381"/>
      <c r="H12" s="246"/>
      <c r="I12" s="381"/>
      <c r="J12" s="246"/>
      <c r="K12" s="381"/>
      <c r="L12" s="246"/>
      <c r="M12" s="381"/>
      <c r="N12" s="247"/>
      <c r="O12" s="381"/>
      <c r="P12" s="247"/>
      <c r="Q12" s="381"/>
      <c r="R12" s="247"/>
      <c r="S12" s="381"/>
      <c r="T12" s="247"/>
      <c r="U12" s="381"/>
      <c r="V12" s="172"/>
      <c r="W12" s="19"/>
      <c r="X12" s="19"/>
      <c r="Y12" s="19"/>
    </row>
    <row r="13" spans="1:25" x14ac:dyDescent="0.2">
      <c r="A13" s="245" t="s">
        <v>133</v>
      </c>
      <c r="B13" s="248"/>
      <c r="C13" s="382"/>
      <c r="D13" s="248"/>
      <c r="E13" s="382"/>
      <c r="F13" s="248"/>
      <c r="G13" s="382"/>
      <c r="H13" s="248"/>
      <c r="I13" s="382"/>
      <c r="J13" s="248"/>
      <c r="K13" s="382"/>
      <c r="L13" s="248"/>
      <c r="M13" s="382"/>
      <c r="N13" s="249"/>
      <c r="O13" s="382"/>
      <c r="P13" s="249"/>
      <c r="Q13" s="382"/>
      <c r="R13" s="249"/>
      <c r="S13" s="382"/>
      <c r="T13" s="249"/>
      <c r="U13" s="382"/>
      <c r="V13" s="172"/>
      <c r="W13" s="19"/>
      <c r="X13" s="19"/>
      <c r="Y13" s="19"/>
    </row>
    <row r="14" spans="1:25" hidden="1" x14ac:dyDescent="0.2">
      <c r="A14" s="263" t="s">
        <v>44</v>
      </c>
      <c r="B14" s="250"/>
      <c r="C14" s="383"/>
      <c r="D14" s="250"/>
      <c r="E14" s="383"/>
      <c r="F14" s="251"/>
      <c r="G14" s="383"/>
      <c r="H14" s="251"/>
      <c r="I14" s="383"/>
      <c r="J14" s="251"/>
      <c r="K14" s="383"/>
      <c r="L14" s="251"/>
      <c r="M14" s="383"/>
      <c r="N14" s="251"/>
      <c r="O14" s="383"/>
      <c r="P14" s="251"/>
      <c r="Q14" s="383"/>
      <c r="R14" s="251"/>
      <c r="S14" s="383"/>
      <c r="T14" s="251"/>
      <c r="U14" s="383"/>
      <c r="V14" s="173">
        <f>SUM(B14:T14)</f>
        <v>0</v>
      </c>
      <c r="W14" s="19"/>
      <c r="X14" s="19"/>
      <c r="Y14" s="19"/>
    </row>
    <row r="15" spans="1:25" ht="38.25" hidden="1" x14ac:dyDescent="0.2">
      <c r="A15" s="252" t="s">
        <v>123</v>
      </c>
      <c r="B15" s="253"/>
      <c r="C15" s="384"/>
      <c r="D15" s="251"/>
      <c r="E15" s="384"/>
      <c r="F15" s="251"/>
      <c r="G15" s="384"/>
      <c r="H15" s="251"/>
      <c r="I15" s="384"/>
      <c r="J15" s="251"/>
      <c r="K15" s="384"/>
      <c r="L15" s="251"/>
      <c r="M15" s="384"/>
      <c r="N15" s="251"/>
      <c r="O15" s="384"/>
      <c r="P15" s="251"/>
      <c r="Q15" s="384"/>
      <c r="R15" s="251"/>
      <c r="S15" s="384"/>
      <c r="T15" s="251"/>
      <c r="U15" s="384"/>
      <c r="V15" s="173">
        <f>SUM(B15:T15)</f>
        <v>0</v>
      </c>
      <c r="W15" s="19"/>
      <c r="X15" s="19"/>
      <c r="Y15" s="19"/>
    </row>
    <row r="16" spans="1:25" x14ac:dyDescent="0.2">
      <c r="A16" s="69"/>
      <c r="B16" s="254"/>
      <c r="C16" s="385"/>
      <c r="D16" s="254"/>
      <c r="E16" s="385"/>
      <c r="F16" s="254"/>
      <c r="G16" s="385"/>
      <c r="H16" s="254"/>
      <c r="I16" s="385"/>
      <c r="J16" s="254"/>
      <c r="K16" s="385"/>
      <c r="L16" s="254"/>
      <c r="M16" s="385"/>
      <c r="N16" s="254"/>
      <c r="O16" s="385"/>
      <c r="P16" s="254"/>
      <c r="Q16" s="385"/>
      <c r="R16" s="254"/>
      <c r="S16" s="385"/>
      <c r="T16" s="254"/>
      <c r="U16" s="385"/>
      <c r="V16" s="166"/>
      <c r="W16" s="19"/>
      <c r="X16" s="19"/>
      <c r="Y16" s="19"/>
    </row>
    <row r="17" spans="1:25" x14ac:dyDescent="0.2">
      <c r="A17" s="255" t="s">
        <v>43</v>
      </c>
      <c r="B17" s="420">
        <v>0</v>
      </c>
      <c r="C17" s="421">
        <f>ROUND(B17,0)</f>
        <v>0</v>
      </c>
      <c r="D17" s="420">
        <v>0</v>
      </c>
      <c r="E17" s="421">
        <f>ROUND(D17,0)</f>
        <v>0</v>
      </c>
      <c r="F17" s="420">
        <v>0</v>
      </c>
      <c r="G17" s="421">
        <f>ROUND(F17,0)</f>
        <v>0</v>
      </c>
      <c r="H17" s="420">
        <v>0</v>
      </c>
      <c r="I17" s="421">
        <f>ROUND(H17,0)</f>
        <v>0</v>
      </c>
      <c r="J17" s="420">
        <v>0</v>
      </c>
      <c r="K17" s="421">
        <f>ROUND(J17,0)</f>
        <v>0</v>
      </c>
      <c r="L17" s="420">
        <v>0</v>
      </c>
      <c r="M17" s="421">
        <f>ROUND(L17,0)</f>
        <v>0</v>
      </c>
      <c r="N17" s="420">
        <v>0</v>
      </c>
      <c r="O17" s="421">
        <f>ROUND(N17,0)</f>
        <v>0</v>
      </c>
      <c r="P17" s="420">
        <v>0</v>
      </c>
      <c r="Q17" s="421">
        <f>ROUND(P17,0)</f>
        <v>0</v>
      </c>
      <c r="R17" s="420">
        <v>0</v>
      </c>
      <c r="S17" s="421">
        <f>ROUND(R17,0)</f>
        <v>0</v>
      </c>
      <c r="T17" s="420">
        <v>0</v>
      </c>
      <c r="U17" s="386">
        <f>ROUND(T17,0)</f>
        <v>0</v>
      </c>
      <c r="V17" s="174">
        <f>SUM(C17+E17+G17+I17+K17+M17+O17+Q17+S17+U17)</f>
        <v>0</v>
      </c>
      <c r="W17" s="19"/>
      <c r="X17" s="19"/>
      <c r="Y17" s="19"/>
    </row>
    <row r="18" spans="1:25" x14ac:dyDescent="0.2">
      <c r="A18" s="256" t="s">
        <v>195</v>
      </c>
      <c r="B18" s="420">
        <v>0</v>
      </c>
      <c r="C18" s="421">
        <f>ROUND(B18,0)</f>
        <v>0</v>
      </c>
      <c r="D18" s="420">
        <v>0</v>
      </c>
      <c r="E18" s="421">
        <f t="shared" ref="E18:E21" si="0">ROUND(D18,0)</f>
        <v>0</v>
      </c>
      <c r="F18" s="420">
        <v>0</v>
      </c>
      <c r="G18" s="421">
        <f t="shared" ref="G18:G21" si="1">ROUND(F18,0)</f>
        <v>0</v>
      </c>
      <c r="H18" s="420">
        <v>0</v>
      </c>
      <c r="I18" s="421">
        <f t="shared" ref="I18:I21" si="2">ROUND(H18,0)</f>
        <v>0</v>
      </c>
      <c r="J18" s="420">
        <v>0</v>
      </c>
      <c r="K18" s="421">
        <f t="shared" ref="K18:K21" si="3">ROUND(J18,0)</f>
        <v>0</v>
      </c>
      <c r="L18" s="420">
        <v>0</v>
      </c>
      <c r="M18" s="421">
        <f t="shared" ref="M18:M21" si="4">ROUND(L18,0)</f>
        <v>0</v>
      </c>
      <c r="N18" s="420">
        <v>0</v>
      </c>
      <c r="O18" s="421">
        <f t="shared" ref="O18:O21" si="5">ROUND(N18,0)</f>
        <v>0</v>
      </c>
      <c r="P18" s="420">
        <v>0</v>
      </c>
      <c r="Q18" s="421">
        <f t="shared" ref="Q18:Q21" si="6">ROUND(P18,0)</f>
        <v>0</v>
      </c>
      <c r="R18" s="420">
        <v>0</v>
      </c>
      <c r="S18" s="421">
        <f t="shared" ref="S18:S21" si="7">ROUND(R18,0)</f>
        <v>0</v>
      </c>
      <c r="T18" s="420">
        <v>0</v>
      </c>
      <c r="U18" s="386">
        <f t="shared" ref="U18:U21" si="8">ROUND(T18,0)</f>
        <v>0</v>
      </c>
      <c r="V18" s="174">
        <f>SUM(C18+E18+G18+I18+K18+M18+O18+Q18+S18+U18)</f>
        <v>0</v>
      </c>
      <c r="W18" s="19"/>
      <c r="X18" s="19"/>
      <c r="Y18" s="19"/>
    </row>
    <row r="19" spans="1:25" x14ac:dyDescent="0.2">
      <c r="A19" s="69"/>
      <c r="B19" s="318"/>
      <c r="C19" s="386"/>
      <c r="D19" s="318"/>
      <c r="E19" s="386"/>
      <c r="F19" s="318"/>
      <c r="G19" s="386"/>
      <c r="H19" s="318"/>
      <c r="I19" s="386"/>
      <c r="J19" s="318"/>
      <c r="K19" s="386"/>
      <c r="L19" s="318"/>
      <c r="M19" s="386"/>
      <c r="N19" s="318"/>
      <c r="O19" s="386"/>
      <c r="P19" s="318"/>
      <c r="Q19" s="386"/>
      <c r="R19" s="318"/>
      <c r="S19" s="386"/>
      <c r="T19" s="318"/>
      <c r="U19" s="386"/>
      <c r="V19" s="319"/>
    </row>
    <row r="20" spans="1:25" x14ac:dyDescent="0.2">
      <c r="A20" s="255" t="s">
        <v>42</v>
      </c>
      <c r="B20" s="420">
        <v>0</v>
      </c>
      <c r="C20" s="421">
        <f t="shared" ref="C20:C21" si="9">ROUND(B20,0)</f>
        <v>0</v>
      </c>
      <c r="D20" s="420">
        <v>0</v>
      </c>
      <c r="E20" s="421">
        <f t="shared" si="0"/>
        <v>0</v>
      </c>
      <c r="F20" s="420">
        <v>0</v>
      </c>
      <c r="G20" s="421">
        <f t="shared" si="1"/>
        <v>0</v>
      </c>
      <c r="H20" s="420">
        <v>0</v>
      </c>
      <c r="I20" s="421">
        <f t="shared" si="2"/>
        <v>0</v>
      </c>
      <c r="J20" s="420">
        <v>0</v>
      </c>
      <c r="K20" s="421">
        <f t="shared" si="3"/>
        <v>0</v>
      </c>
      <c r="L20" s="420">
        <v>0</v>
      </c>
      <c r="M20" s="421">
        <f t="shared" si="4"/>
        <v>0</v>
      </c>
      <c r="N20" s="420">
        <v>0</v>
      </c>
      <c r="O20" s="421">
        <f t="shared" si="5"/>
        <v>0</v>
      </c>
      <c r="P20" s="420">
        <v>0</v>
      </c>
      <c r="Q20" s="421">
        <f t="shared" si="6"/>
        <v>0</v>
      </c>
      <c r="R20" s="420">
        <v>0</v>
      </c>
      <c r="S20" s="421">
        <f t="shared" si="7"/>
        <v>0</v>
      </c>
      <c r="T20" s="420">
        <v>0</v>
      </c>
      <c r="U20" s="386">
        <f t="shared" si="8"/>
        <v>0</v>
      </c>
      <c r="V20" s="174">
        <f>SUM(C20+E20+G20+I20+K20+M20+O20+Q20+S20+U20)</f>
        <v>0</v>
      </c>
    </row>
    <row r="21" spans="1:25" x14ac:dyDescent="0.2">
      <c r="A21" s="256" t="s">
        <v>196</v>
      </c>
      <c r="B21" s="420">
        <v>0</v>
      </c>
      <c r="C21" s="421">
        <f t="shared" si="9"/>
        <v>0</v>
      </c>
      <c r="D21" s="420">
        <v>0</v>
      </c>
      <c r="E21" s="421">
        <f t="shared" si="0"/>
        <v>0</v>
      </c>
      <c r="F21" s="420">
        <v>0</v>
      </c>
      <c r="G21" s="421">
        <f t="shared" si="1"/>
        <v>0</v>
      </c>
      <c r="H21" s="420">
        <v>0</v>
      </c>
      <c r="I21" s="421">
        <f t="shared" si="2"/>
        <v>0</v>
      </c>
      <c r="J21" s="420">
        <v>0</v>
      </c>
      <c r="K21" s="421">
        <f t="shared" si="3"/>
        <v>0</v>
      </c>
      <c r="L21" s="420">
        <v>0</v>
      </c>
      <c r="M21" s="421">
        <f t="shared" si="4"/>
        <v>0</v>
      </c>
      <c r="N21" s="420">
        <v>0</v>
      </c>
      <c r="O21" s="421">
        <f t="shared" si="5"/>
        <v>0</v>
      </c>
      <c r="P21" s="420">
        <v>0</v>
      </c>
      <c r="Q21" s="421">
        <f t="shared" si="6"/>
        <v>0</v>
      </c>
      <c r="R21" s="420">
        <v>0</v>
      </c>
      <c r="S21" s="421">
        <f t="shared" si="7"/>
        <v>0</v>
      </c>
      <c r="T21" s="420">
        <v>0</v>
      </c>
      <c r="U21" s="386">
        <f t="shared" si="8"/>
        <v>0</v>
      </c>
      <c r="V21" s="174">
        <f>SUM(C21+E21+G21+I21+K21+M21+O21+Q21+S21+U21)</f>
        <v>0</v>
      </c>
    </row>
    <row r="22" spans="1:25" x14ac:dyDescent="0.2">
      <c r="F22" s="167"/>
      <c r="G22" s="167"/>
    </row>
    <row r="24" spans="1:25" ht="15.75" x14ac:dyDescent="0.25">
      <c r="B24" s="414">
        <f>ROUND(IFERROR(SUM(C18/C17),0),2)</f>
        <v>0</v>
      </c>
      <c r="C24" s="414"/>
      <c r="D24" s="414">
        <f>ROUND(IFERROR(E18/E17,0),2)</f>
        <v>0</v>
      </c>
      <c r="E24" s="414"/>
      <c r="F24" s="414">
        <f>ROUND(IFERROR(G18/G17,0),2)</f>
        <v>0</v>
      </c>
      <c r="G24" s="414"/>
      <c r="H24" s="414">
        <f>ROUND(IFERROR(I18/I17,0),2)</f>
        <v>0</v>
      </c>
      <c r="I24" s="414"/>
      <c r="J24" s="414">
        <f>ROUND(IFERROR(K18/K17,0),2)</f>
        <v>0</v>
      </c>
      <c r="K24" s="414"/>
      <c r="L24" s="414">
        <f>ROUND(IFERROR(M18/M17,0),2)</f>
        <v>0</v>
      </c>
      <c r="M24" s="414"/>
      <c r="N24" s="414">
        <f>ROUND(IFERROR(O18/O17,0),2)</f>
        <v>0</v>
      </c>
      <c r="O24" s="414"/>
      <c r="P24" s="414">
        <f>ROUND(IFERROR(Q18/Q17,0),2)</f>
        <v>0</v>
      </c>
      <c r="Q24" s="414"/>
      <c r="R24" s="414">
        <f>ROUND(IFERROR(S18/S17,0),2)</f>
        <v>0</v>
      </c>
      <c r="S24" s="414"/>
      <c r="T24" s="414">
        <f>ROUND(IFERROR(U18/U17,0),2)</f>
        <v>0</v>
      </c>
      <c r="V24" s="414">
        <f>ROUND(SUM(B24:T24),2)</f>
        <v>0</v>
      </c>
      <c r="W24" s="412" t="s">
        <v>220</v>
      </c>
    </row>
    <row r="25" spans="1:25" ht="15" x14ac:dyDescent="0.25">
      <c r="V25" s="414">
        <f>'Line Item Budget'!L26</f>
        <v>0</v>
      </c>
      <c r="W25" s="267" t="s">
        <v>221</v>
      </c>
    </row>
    <row r="26" spans="1:25" ht="15" x14ac:dyDescent="0.25">
      <c r="V26" s="414">
        <f>'Line Item Budget'!L31</f>
        <v>0</v>
      </c>
      <c r="W26" s="267" t="s">
        <v>222</v>
      </c>
    </row>
    <row r="27" spans="1:25" ht="19.5" x14ac:dyDescent="0.4">
      <c r="V27" s="423">
        <f>ROUND(SUM(V24:V26),2)</f>
        <v>0</v>
      </c>
      <c r="W27" s="422" t="s">
        <v>225</v>
      </c>
    </row>
  </sheetData>
  <sheetProtection algorithmName="SHA-512" hashValue="Py91wHbf7OrRHY9MNEmvQYLV/KL9+MgObPYuV8+Y5lAUoMRuR8ksqrHp/X6A6yOWv3KWjNN/Euha6tYk5O0aQg==" saltValue="bQMjeiG4autvxeQUR0VMcQ==" spinCount="100000" sheet="1" selectLockedCells="1"/>
  <mergeCells count="5">
    <mergeCell ref="B5:H5"/>
    <mergeCell ref="A7:V9"/>
    <mergeCell ref="A2:V2"/>
    <mergeCell ref="A1:V1"/>
    <mergeCell ref="A3:V3"/>
  </mergeCells>
  <dataValidations count="4">
    <dataValidation allowBlank="1" showInputMessage="1" showErrorMessage="1" promptTitle="Annual Salary" prompt="Enter employee's FULL annual salary" sqref="B17 D17 F17 H17 J17 L17 N17 P17 R17 T17" xr:uid="{51213428-43EE-4877-BCE0-1676D0C6A1C0}"/>
    <dataValidation allowBlank="1" showInputMessage="1" showErrorMessage="1" promptTitle="Salary Allocated to the Grant" prompt="Enter salary allocated to the grant" sqref="B18 D18 F18 H18 J18 L18 N18 P18 R18 T18" xr:uid="{11900113-1624-4009-8564-DA89386DFC81}"/>
    <dataValidation allowBlank="1" showInputMessage="1" showErrorMessage="1" promptTitle="Total Fringe Benefits" prompt="Enter TOTAL annual EMPLOYER paid fringe" sqref="B20 D20 F20 H20 J20 L20 N20 P20 R20 T20" xr:uid="{12F5568D-579A-4216-B490-C7D3BC72D6D4}"/>
    <dataValidation allowBlank="1" showInputMessage="1" showErrorMessage="1" promptTitle="Fringe Allocated to Grant" prompt="Enter EMPLOYER paid fringe allocated to the grant" sqref="B21 D21 F21 H21 J21 L21 N21 P21 R21 T21" xr:uid="{B6129586-4647-4A3D-9361-F6C75EFF2270}"/>
  </dataValidations>
  <pageMargins left="0.7" right="0.7" top="0.75" bottom="0.75" header="0.3" footer="0.3"/>
  <pageSetup scale="6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87</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28</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November!G14+(E14+F14)</f>
        <v>0</v>
      </c>
      <c r="H14" s="288">
        <f>C14-G14</f>
        <v>0</v>
      </c>
      <c r="I14" s="93" t="e">
        <f>G14/C14</f>
        <v>#DIV/0!</v>
      </c>
    </row>
    <row r="15" spans="1:15" x14ac:dyDescent="0.25">
      <c r="A15" s="89"/>
      <c r="B15" s="356">
        <f>Personnel!D13</f>
        <v>0</v>
      </c>
      <c r="C15" s="52">
        <f>Personnel!E18</f>
        <v>0</v>
      </c>
      <c r="D15" s="65"/>
      <c r="E15" s="435">
        <f t="shared" ref="E15:E23" si="0">ROUND(D15,2)</f>
        <v>0</v>
      </c>
      <c r="F15" s="287"/>
      <c r="G15" s="215">
        <f>November!G15+(E15+F15)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November!G16+(E16+F16)</f>
        <v>0</v>
      </c>
      <c r="H16" s="288">
        <f t="shared" si="1"/>
        <v>0</v>
      </c>
      <c r="I16" s="93" t="e">
        <f>G16/C16</f>
        <v>#DIV/0!</v>
      </c>
    </row>
    <row r="17" spans="1:10" x14ac:dyDescent="0.25">
      <c r="A17" s="89"/>
      <c r="B17" s="356">
        <f>Personnel!H13</f>
        <v>0</v>
      </c>
      <c r="C17" s="52">
        <f>Personnel!I18</f>
        <v>0</v>
      </c>
      <c r="D17" s="65"/>
      <c r="E17" s="435">
        <f t="shared" si="0"/>
        <v>0</v>
      </c>
      <c r="F17" s="287"/>
      <c r="G17" s="215">
        <f>November!G17+(E17+F17)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November!G18+(E18+F18)</f>
        <v>0</v>
      </c>
      <c r="H18" s="288">
        <f t="shared" si="1"/>
        <v>0</v>
      </c>
      <c r="I18" s="93" t="e">
        <f t="shared" si="2"/>
        <v>#DIV/0!</v>
      </c>
    </row>
    <row r="19" spans="1:10" x14ac:dyDescent="0.25">
      <c r="A19" s="89"/>
      <c r="B19" s="356">
        <f>Personnel!L13</f>
        <v>0</v>
      </c>
      <c r="C19" s="52">
        <f>Personnel!M18</f>
        <v>0</v>
      </c>
      <c r="D19" s="65"/>
      <c r="E19" s="435">
        <f t="shared" si="0"/>
        <v>0</v>
      </c>
      <c r="F19" s="287"/>
      <c r="G19" s="215">
        <f>November!G19+(E19+F19)</f>
        <v>0</v>
      </c>
      <c r="H19" s="288">
        <f t="shared" si="1"/>
        <v>0</v>
      </c>
      <c r="I19" s="93" t="e">
        <f t="shared" si="2"/>
        <v>#DIV/0!</v>
      </c>
    </row>
    <row r="20" spans="1:10" x14ac:dyDescent="0.25">
      <c r="A20" s="89"/>
      <c r="B20" s="356">
        <f>Personnel!N13</f>
        <v>0</v>
      </c>
      <c r="C20" s="52">
        <f>Personnel!O18</f>
        <v>0</v>
      </c>
      <c r="D20" s="65"/>
      <c r="E20" s="435">
        <f t="shared" si="0"/>
        <v>0</v>
      </c>
      <c r="F20" s="287"/>
      <c r="G20" s="215">
        <f>November!G20+(E20+F20)</f>
        <v>0</v>
      </c>
      <c r="H20" s="288">
        <f t="shared" si="1"/>
        <v>0</v>
      </c>
      <c r="I20" s="93" t="e">
        <f t="shared" si="2"/>
        <v>#DIV/0!</v>
      </c>
    </row>
    <row r="21" spans="1:10" x14ac:dyDescent="0.25">
      <c r="A21" s="89"/>
      <c r="B21" s="356">
        <f>Personnel!P13</f>
        <v>0</v>
      </c>
      <c r="C21" s="52">
        <f>Personnel!Q18</f>
        <v>0</v>
      </c>
      <c r="D21" s="65"/>
      <c r="E21" s="435">
        <f t="shared" si="0"/>
        <v>0</v>
      </c>
      <c r="F21" s="287"/>
      <c r="G21" s="215">
        <f>November!G21+(E21+F21)</f>
        <v>0</v>
      </c>
      <c r="H21" s="288">
        <f t="shared" si="1"/>
        <v>0</v>
      </c>
      <c r="I21" s="93" t="e">
        <f t="shared" si="2"/>
        <v>#DIV/0!</v>
      </c>
    </row>
    <row r="22" spans="1:10" x14ac:dyDescent="0.25">
      <c r="A22" s="89"/>
      <c r="B22" s="356">
        <f>Personnel!R13</f>
        <v>0</v>
      </c>
      <c r="C22" s="52">
        <f>Personnel!S18</f>
        <v>0</v>
      </c>
      <c r="D22" s="65"/>
      <c r="E22" s="435">
        <f t="shared" si="0"/>
        <v>0</v>
      </c>
      <c r="F22" s="287"/>
      <c r="G22" s="215">
        <f>November!G22+(E22+F22)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November!G23+(E23+F23)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28</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November!G28+(E28+F28)</f>
        <v>0</v>
      </c>
      <c r="H28" s="296">
        <f>C28-G28</f>
        <v>0</v>
      </c>
      <c r="I28" s="93" t="e">
        <f>G28/C28</f>
        <v>#DIV/0!</v>
      </c>
    </row>
    <row r="29" spans="1:10" x14ac:dyDescent="0.25">
      <c r="A29" s="89"/>
      <c r="B29" s="356">
        <f>Personnel!D13</f>
        <v>0</v>
      </c>
      <c r="C29" s="7">
        <f>Personnel!E21</f>
        <v>0</v>
      </c>
      <c r="D29" s="297"/>
      <c r="E29" s="436">
        <f t="shared" si="3"/>
        <v>0</v>
      </c>
      <c r="F29" s="287"/>
      <c r="G29" s="295">
        <f>November!G29+(E29+F29)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November!G30+(E30+F30)</f>
        <v>0</v>
      </c>
      <c r="H30" s="296">
        <f t="shared" si="4"/>
        <v>0</v>
      </c>
      <c r="I30" s="93" t="e">
        <f t="shared" si="5"/>
        <v>#DIV/0!</v>
      </c>
    </row>
    <row r="31" spans="1:10" x14ac:dyDescent="0.25">
      <c r="A31" s="89"/>
      <c r="B31" s="356">
        <f>Personnel!H13</f>
        <v>0</v>
      </c>
      <c r="C31" s="7">
        <f>Personnel!I21</f>
        <v>0</v>
      </c>
      <c r="D31" s="297"/>
      <c r="E31" s="436">
        <f t="shared" si="3"/>
        <v>0</v>
      </c>
      <c r="F31" s="287"/>
      <c r="G31" s="295">
        <f>November!G31+(E31+F31)</f>
        <v>0</v>
      </c>
      <c r="H31" s="296">
        <f t="shared" si="4"/>
        <v>0</v>
      </c>
      <c r="I31" s="93" t="e">
        <f t="shared" si="5"/>
        <v>#DIV/0!</v>
      </c>
    </row>
    <row r="32" spans="1:10" x14ac:dyDescent="0.25">
      <c r="A32" s="89"/>
      <c r="B32" s="356">
        <f>Personnel!J13</f>
        <v>0</v>
      </c>
      <c r="C32" s="7">
        <f>Personnel!K21</f>
        <v>0</v>
      </c>
      <c r="D32" s="294"/>
      <c r="E32" s="436">
        <f t="shared" si="3"/>
        <v>0</v>
      </c>
      <c r="F32" s="287"/>
      <c r="G32" s="295">
        <f>November!G32+(E32+F32)</f>
        <v>0</v>
      </c>
      <c r="H32" s="296">
        <f t="shared" si="4"/>
        <v>0</v>
      </c>
      <c r="I32" s="93" t="e">
        <f t="shared" si="5"/>
        <v>#DIV/0!</v>
      </c>
    </row>
    <row r="33" spans="1:10" x14ac:dyDescent="0.25">
      <c r="A33" s="89"/>
      <c r="B33" s="356">
        <f>Personnel!L13</f>
        <v>0</v>
      </c>
      <c r="C33" s="7">
        <f>Personnel!M21</f>
        <v>0</v>
      </c>
      <c r="D33" s="297"/>
      <c r="E33" s="436">
        <f t="shared" si="3"/>
        <v>0</v>
      </c>
      <c r="F33" s="287"/>
      <c r="G33" s="295">
        <f>November!G33+(E33+F33)</f>
        <v>0</v>
      </c>
      <c r="H33" s="296">
        <f t="shared" si="4"/>
        <v>0</v>
      </c>
      <c r="I33" s="93" t="e">
        <f t="shared" si="5"/>
        <v>#DIV/0!</v>
      </c>
    </row>
    <row r="34" spans="1:10" x14ac:dyDescent="0.25">
      <c r="A34" s="89"/>
      <c r="B34" s="356">
        <f>Personnel!N13</f>
        <v>0</v>
      </c>
      <c r="C34" s="7">
        <f>Personnel!O21</f>
        <v>0</v>
      </c>
      <c r="D34" s="294"/>
      <c r="E34" s="436">
        <f t="shared" si="3"/>
        <v>0</v>
      </c>
      <c r="F34" s="287"/>
      <c r="G34" s="295">
        <f>November!G34+(E34+F34)</f>
        <v>0</v>
      </c>
      <c r="H34" s="296">
        <f t="shared" si="4"/>
        <v>0</v>
      </c>
      <c r="I34" s="93" t="e">
        <f t="shared" si="5"/>
        <v>#DIV/0!</v>
      </c>
    </row>
    <row r="35" spans="1:10" x14ac:dyDescent="0.25">
      <c r="A35" s="89"/>
      <c r="B35" s="356">
        <f>Personnel!P13</f>
        <v>0</v>
      </c>
      <c r="C35" s="7">
        <f>Personnel!Q21</f>
        <v>0</v>
      </c>
      <c r="D35" s="294"/>
      <c r="E35" s="436">
        <f t="shared" si="3"/>
        <v>0</v>
      </c>
      <c r="F35" s="287"/>
      <c r="G35" s="295">
        <f>November!G35+(E35+F35)</f>
        <v>0</v>
      </c>
      <c r="H35" s="296">
        <f t="shared" si="4"/>
        <v>0</v>
      </c>
      <c r="I35" s="93" t="e">
        <f t="shared" si="5"/>
        <v>#DIV/0!</v>
      </c>
    </row>
    <row r="36" spans="1:10" x14ac:dyDescent="0.25">
      <c r="A36" s="89"/>
      <c r="B36" s="356">
        <f>Personnel!R13</f>
        <v>0</v>
      </c>
      <c r="C36" s="14">
        <f>Personnel!S21</f>
        <v>0</v>
      </c>
      <c r="D36" s="294"/>
      <c r="E36" s="436">
        <f t="shared" si="3"/>
        <v>0</v>
      </c>
      <c r="F36" s="287"/>
      <c r="G36" s="295">
        <f>November!G36+(E36+F36)</f>
        <v>0</v>
      </c>
      <c r="H36" s="296">
        <f t="shared" si="4"/>
        <v>0</v>
      </c>
      <c r="I36" s="93" t="e">
        <f t="shared" si="5"/>
        <v>#DIV/0!</v>
      </c>
    </row>
    <row r="37" spans="1:10" x14ac:dyDescent="0.25">
      <c r="A37" s="89"/>
      <c r="B37" s="356">
        <f>Personnel!T13</f>
        <v>0</v>
      </c>
      <c r="C37" s="7">
        <f>Personnel!U21</f>
        <v>0</v>
      </c>
      <c r="D37" s="297"/>
      <c r="E37" s="436">
        <f t="shared" si="3"/>
        <v>0</v>
      </c>
      <c r="F37" s="287"/>
      <c r="G37" s="295">
        <f>November!G37+(E37+F37)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28</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November!G42+(E42+F42)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November!G43+(E43+F43)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November!G44+(E44+F44)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November!G45+(E45+F45)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November!G46+(E46+F46)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November!G47+(E47+F47)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November!G49+(E49+F49)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November!G50+(E50+F50)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November!G51+(E51+F51)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November!G52+(E52+F52)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28</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November!G57+(E57+F57)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November!G58+(E58+F58)</f>
        <v>0</v>
      </c>
      <c r="H58" s="39">
        <f t="shared" ref="H58:H59" si="10">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November!G59+(E59+F59)</f>
        <v>0</v>
      </c>
      <c r="H59" s="39">
        <f t="shared" si="10"/>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November!G60+(E60+F60)</f>
        <v>0</v>
      </c>
      <c r="H60" s="39">
        <f t="shared" ref="H60:H66" si="12">C60-G60</f>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November!G61+(E61+F61)</f>
        <v>0</v>
      </c>
      <c r="H61" s="39">
        <f t="shared" si="12"/>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November!G62+(E62+F62)</f>
        <v>0</v>
      </c>
      <c r="H62" s="39">
        <f t="shared" si="12"/>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November!G63+(E63+F63)</f>
        <v>0</v>
      </c>
      <c r="H63" s="39">
        <f t="shared" si="12"/>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November!G64+(E64+F64)</f>
        <v>0</v>
      </c>
      <c r="H64" s="39">
        <f t="shared" si="12"/>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November!G65+(E65+F65)</f>
        <v>0</v>
      </c>
      <c r="H65" s="39">
        <f t="shared" si="12"/>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November!G66+(E66+F66)</f>
        <v>0</v>
      </c>
      <c r="H66" s="39">
        <f t="shared" si="12"/>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November!G68+(E68+F68)</f>
        <v>0</v>
      </c>
      <c r="H68" s="345">
        <f>C68-G68</f>
        <v>0</v>
      </c>
      <c r="I68" s="103" t="e">
        <f t="shared" ref="I68:I75" si="13">G68/C68</f>
        <v>#DIV/0!</v>
      </c>
    </row>
    <row r="69" spans="1:9" s="344" customFormat="1" ht="14.25" x14ac:dyDescent="0.2">
      <c r="A69" s="350"/>
      <c r="B69" s="355" t="str">
        <f>'Line Item Budget'!A47</f>
        <v>Office Supplies</v>
      </c>
      <c r="C69" s="341">
        <f>'Line Item Budget'!D47</f>
        <v>0</v>
      </c>
      <c r="D69" s="348"/>
      <c r="E69" s="434">
        <f t="shared" si="9"/>
        <v>0</v>
      </c>
      <c r="F69" s="306"/>
      <c r="G69" s="354">
        <f>November!G69+(E69+F69)</f>
        <v>0</v>
      </c>
      <c r="H69" s="345">
        <f t="shared" ref="H69:H75" si="14">C69-G69</f>
        <v>0</v>
      </c>
      <c r="I69" s="351" t="e">
        <f t="shared" si="13"/>
        <v>#DIV/0!</v>
      </c>
    </row>
    <row r="70" spans="1:9" s="344" customFormat="1" ht="14.25" x14ac:dyDescent="0.2">
      <c r="A70" s="350"/>
      <c r="B70" s="355" t="str">
        <f>'Line Item Budget'!A48</f>
        <v>Patient Education Materials</v>
      </c>
      <c r="C70" s="341">
        <f>'Line Item Budget'!D48</f>
        <v>0</v>
      </c>
      <c r="D70" s="348"/>
      <c r="E70" s="434">
        <f t="shared" si="9"/>
        <v>0</v>
      </c>
      <c r="F70" s="306"/>
      <c r="G70" s="354">
        <f>November!G70+(E70+F70)</f>
        <v>0</v>
      </c>
      <c r="H70" s="345">
        <f t="shared" si="14"/>
        <v>0</v>
      </c>
      <c r="I70" s="351" t="e">
        <f t="shared" si="13"/>
        <v>#DIV/0!</v>
      </c>
    </row>
    <row r="71" spans="1:9" s="344" customFormat="1" ht="14.25" x14ac:dyDescent="0.2">
      <c r="A71" s="350"/>
      <c r="B71" s="355" t="str">
        <f>'Line Item Budget'!A49</f>
        <v>Postage and Delivery</v>
      </c>
      <c r="C71" s="341">
        <f>'Line Item Budget'!D49</f>
        <v>0</v>
      </c>
      <c r="D71" s="348"/>
      <c r="E71" s="434">
        <f t="shared" si="9"/>
        <v>0</v>
      </c>
      <c r="F71" s="306"/>
      <c r="G71" s="354">
        <f>November!G71+(E71+F71)</f>
        <v>0</v>
      </c>
      <c r="H71" s="345">
        <f t="shared" si="14"/>
        <v>0</v>
      </c>
      <c r="I71" s="351" t="e">
        <f t="shared" si="13"/>
        <v>#DIV/0!</v>
      </c>
    </row>
    <row r="72" spans="1:9" s="344" customFormat="1" ht="14.25" x14ac:dyDescent="0.2">
      <c r="A72" s="350"/>
      <c r="B72" s="360" t="str">
        <f>'Line Item Budget'!A50</f>
        <v>Other (define)</v>
      </c>
      <c r="C72" s="341">
        <f>'Line Item Budget'!D50</f>
        <v>0</v>
      </c>
      <c r="D72" s="349"/>
      <c r="E72" s="434">
        <f t="shared" si="9"/>
        <v>0</v>
      </c>
      <c r="F72" s="311"/>
      <c r="G72" s="354">
        <f>November!G72+(E72+F72)</f>
        <v>0</v>
      </c>
      <c r="H72" s="345">
        <f t="shared" si="14"/>
        <v>0</v>
      </c>
      <c r="I72" s="101" t="e">
        <f t="shared" si="13"/>
        <v>#DIV/0!</v>
      </c>
    </row>
    <row r="73" spans="1:9" s="344" customFormat="1" ht="14.25" x14ac:dyDescent="0.2">
      <c r="A73" s="350"/>
      <c r="B73" s="360" t="str">
        <f>'Line Item Budget'!A51</f>
        <v>Other (define)</v>
      </c>
      <c r="C73" s="341">
        <f>'Line Item Budget'!D51</f>
        <v>0</v>
      </c>
      <c r="D73" s="349"/>
      <c r="E73" s="434">
        <f t="shared" si="9"/>
        <v>0</v>
      </c>
      <c r="F73" s="311"/>
      <c r="G73" s="354">
        <f>November!G73+(E73+F73)</f>
        <v>0</v>
      </c>
      <c r="H73" s="345">
        <f t="shared" si="14"/>
        <v>0</v>
      </c>
      <c r="I73" s="101" t="e">
        <f t="shared" si="13"/>
        <v>#DIV/0!</v>
      </c>
    </row>
    <row r="74" spans="1:9" s="344" customFormat="1" ht="14.25" x14ac:dyDescent="0.2">
      <c r="A74" s="350"/>
      <c r="B74" s="360" t="str">
        <f>'Line Item Budget'!A52</f>
        <v>Other (define)</v>
      </c>
      <c r="C74" s="341">
        <f>'Line Item Budget'!D52</f>
        <v>0</v>
      </c>
      <c r="D74" s="349"/>
      <c r="E74" s="434">
        <f t="shared" si="9"/>
        <v>0</v>
      </c>
      <c r="F74" s="311"/>
      <c r="G74" s="354">
        <f>November!G74+(E74+F74)</f>
        <v>0</v>
      </c>
      <c r="H74" s="345">
        <f t="shared" si="14"/>
        <v>0</v>
      </c>
      <c r="I74" s="101" t="e">
        <f t="shared" si="13"/>
        <v>#DIV/0!</v>
      </c>
    </row>
    <row r="75" spans="1:9" s="344" customFormat="1" thickBot="1" x14ac:dyDescent="0.25">
      <c r="A75" s="350"/>
      <c r="B75" s="360" t="str">
        <f>'Line Item Budget'!A53</f>
        <v>Other (define)</v>
      </c>
      <c r="C75" s="341">
        <f>'Line Item Budget'!D53</f>
        <v>0</v>
      </c>
      <c r="D75" s="349"/>
      <c r="E75" s="434">
        <f t="shared" si="9"/>
        <v>0</v>
      </c>
      <c r="F75" s="311"/>
      <c r="G75" s="354">
        <f>November!G75+(E75+F75)</f>
        <v>0</v>
      </c>
      <c r="H75" s="345">
        <f t="shared" si="14"/>
        <v>0</v>
      </c>
      <c r="I75" s="101" t="e">
        <f t="shared" si="13"/>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November!G77+(E77+F77)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November!G78+(E78+F78)</f>
        <v>0</v>
      </c>
      <c r="H78" s="345">
        <f t="shared" ref="H78:H84" si="15">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November!G79+(E79+F79)</f>
        <v>0</v>
      </c>
      <c r="H79" s="345">
        <f t="shared" si="15"/>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November!G80+(E80+F80)</f>
        <v>0</v>
      </c>
      <c r="H80" s="345">
        <f t="shared" si="15"/>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November!G81+(E81+F81)</f>
        <v>0</v>
      </c>
      <c r="H81" s="345">
        <f t="shared" si="15"/>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November!G82+(E82+F82)</f>
        <v>0</v>
      </c>
      <c r="H82" s="345">
        <f t="shared" si="15"/>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November!G83+(E83+F83)</f>
        <v>0</v>
      </c>
      <c r="H83" s="345">
        <f t="shared" si="15"/>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November!G84+(E84+F84)</f>
        <v>0</v>
      </c>
      <c r="H84" s="345">
        <f t="shared" si="15"/>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28</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6">ROUND(D91,2)</f>
        <v>0</v>
      </c>
      <c r="F91" s="306"/>
      <c r="G91" s="219">
        <f>November!G91+(E91+F91)</f>
        <v>0</v>
      </c>
      <c r="H91" s="39">
        <f t="shared" ref="H91:H96" si="17">C91-G91</f>
        <v>0</v>
      </c>
      <c r="I91" s="109" t="e">
        <f t="shared" ref="I91:I96" si="18">G91/C91</f>
        <v>#DIV/0!</v>
      </c>
    </row>
    <row r="92" spans="1:10" s="344" customFormat="1" ht="14.25" x14ac:dyDescent="0.2">
      <c r="A92" s="350"/>
      <c r="B92" s="359" t="str">
        <f>'Line Item Budget'!A67</f>
        <v>Define -</v>
      </c>
      <c r="C92" s="8">
        <f>'Line Item Budget'!D67</f>
        <v>0</v>
      </c>
      <c r="D92" s="348"/>
      <c r="E92" s="433">
        <f t="shared" si="16"/>
        <v>0</v>
      </c>
      <c r="F92" s="306"/>
      <c r="G92" s="219">
        <f>November!G92+(E92+F92)</f>
        <v>0</v>
      </c>
      <c r="H92" s="39">
        <f t="shared" si="17"/>
        <v>0</v>
      </c>
      <c r="I92" s="109" t="e">
        <f t="shared" si="18"/>
        <v>#DIV/0!</v>
      </c>
    </row>
    <row r="93" spans="1:10" s="344" customFormat="1" ht="14.25" x14ac:dyDescent="0.2">
      <c r="A93" s="350"/>
      <c r="B93" s="359" t="str">
        <f>'Line Item Budget'!A68</f>
        <v>Define -</v>
      </c>
      <c r="C93" s="8">
        <f>'Line Item Budget'!D68</f>
        <v>0</v>
      </c>
      <c r="D93" s="348"/>
      <c r="E93" s="433">
        <f t="shared" si="16"/>
        <v>0</v>
      </c>
      <c r="F93" s="306"/>
      <c r="G93" s="219">
        <f>November!G93+(E93+F93)</f>
        <v>0</v>
      </c>
      <c r="H93" s="39">
        <f t="shared" si="17"/>
        <v>0</v>
      </c>
      <c r="I93" s="109" t="e">
        <f t="shared" si="18"/>
        <v>#DIV/0!</v>
      </c>
    </row>
    <row r="94" spans="1:10" s="344" customFormat="1" ht="14.25" x14ac:dyDescent="0.2">
      <c r="A94" s="350"/>
      <c r="B94" s="359" t="str">
        <f>'Line Item Budget'!A69</f>
        <v>Define -</v>
      </c>
      <c r="C94" s="8">
        <f>'Line Item Budget'!D69</f>
        <v>0</v>
      </c>
      <c r="D94" s="348"/>
      <c r="E94" s="433">
        <f t="shared" si="16"/>
        <v>0</v>
      </c>
      <c r="F94" s="306"/>
      <c r="G94" s="219">
        <f>November!G94+(E94+F94)</f>
        <v>0</v>
      </c>
      <c r="H94" s="39">
        <f t="shared" si="17"/>
        <v>0</v>
      </c>
      <c r="I94" s="109" t="e">
        <f t="shared" si="18"/>
        <v>#DIV/0!</v>
      </c>
    </row>
    <row r="95" spans="1:10" s="344" customFormat="1" ht="14.25" x14ac:dyDescent="0.2">
      <c r="A95" s="350"/>
      <c r="B95" s="359" t="str">
        <f>'Line Item Budget'!A70</f>
        <v>Define -</v>
      </c>
      <c r="C95" s="8">
        <f>'Line Item Budget'!D70</f>
        <v>0</v>
      </c>
      <c r="D95" s="348"/>
      <c r="E95" s="433">
        <f t="shared" si="16"/>
        <v>0</v>
      </c>
      <c r="F95" s="306"/>
      <c r="G95" s="219">
        <f>November!G95+(E95+F95)</f>
        <v>0</v>
      </c>
      <c r="H95" s="39">
        <f t="shared" si="17"/>
        <v>0</v>
      </c>
      <c r="I95" s="109" t="e">
        <f t="shared" si="18"/>
        <v>#DIV/0!</v>
      </c>
    </row>
    <row r="96" spans="1:10" s="344" customFormat="1" ht="14.25" x14ac:dyDescent="0.2">
      <c r="A96" s="350"/>
      <c r="B96" s="359" t="str">
        <f>'Line Item Budget'!A71</f>
        <v>Define -</v>
      </c>
      <c r="C96" s="8">
        <f>'Line Item Budget'!D71</f>
        <v>0</v>
      </c>
      <c r="D96" s="348"/>
      <c r="E96" s="433">
        <f t="shared" si="16"/>
        <v>0</v>
      </c>
      <c r="F96" s="306"/>
      <c r="G96" s="219">
        <f>November!G96+(E96+F96)</f>
        <v>0</v>
      </c>
      <c r="H96" s="39">
        <f t="shared" si="17"/>
        <v>0</v>
      </c>
      <c r="I96" s="109" t="e">
        <f t="shared" si="18"/>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sheetProtection selectLockedCells="1"/>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14" priority="45" operator="lessThan">
      <formula>0</formula>
    </cfRule>
  </conditionalFormatting>
  <conditionalFormatting sqref="H25:H26">
    <cfRule type="cellIs" dxfId="313" priority="44" operator="lessThan">
      <formula>0</formula>
    </cfRule>
  </conditionalFormatting>
  <conditionalFormatting sqref="H57:H66">
    <cfRule type="cellIs" dxfId="312" priority="26" operator="lessThan">
      <formula>0</formula>
    </cfRule>
  </conditionalFormatting>
  <conditionalFormatting sqref="H91:H96">
    <cfRule type="cellIs" dxfId="311" priority="15" operator="lessThan">
      <formula>0</formula>
    </cfRule>
    <cfRule type="cellIs" dxfId="310" priority="20" operator="lessThan">
      <formula>0</formula>
    </cfRule>
    <cfRule type="cellIs" dxfId="309" priority="24" operator="lessThan">
      <formula>0</formula>
    </cfRule>
  </conditionalFormatting>
  <conditionalFormatting sqref="I91:I96">
    <cfRule type="cellIs" dxfId="308" priority="16" operator="greaterThan">
      <formula>1</formula>
    </cfRule>
    <cfRule type="cellIs" dxfId="307" priority="21" operator="greaterThan">
      <formula>1</formula>
    </cfRule>
  </conditionalFormatting>
  <conditionalFormatting sqref="H14:H23">
    <cfRule type="cellIs" dxfId="306" priority="9" operator="lessThan">
      <formula>0</formula>
    </cfRule>
    <cfRule type="cellIs" dxfId="305" priority="11" operator="lessThan">
      <formula>0</formula>
    </cfRule>
  </conditionalFormatting>
  <conditionalFormatting sqref="H28:H37">
    <cfRule type="cellIs" dxfId="304" priority="7" operator="lessThan">
      <formula>0</formula>
    </cfRule>
  </conditionalFormatting>
  <conditionalFormatting sqref="H50">
    <cfRule type="cellIs" dxfId="303" priority="5" operator="lessThan">
      <formula>0</formula>
    </cfRule>
  </conditionalFormatting>
  <conditionalFormatting sqref="I50">
    <cfRule type="cellIs" dxfId="302" priority="6" operator="greaterThan">
      <formula>1</formula>
    </cfRule>
  </conditionalFormatting>
  <conditionalFormatting sqref="H51">
    <cfRule type="cellIs" dxfId="301" priority="3" operator="lessThan">
      <formula>0</formula>
    </cfRule>
  </conditionalFormatting>
  <conditionalFormatting sqref="I51">
    <cfRule type="cellIs" dxfId="300" priority="4" operator="greaterThan">
      <formula>1</formula>
    </cfRule>
  </conditionalFormatting>
  <conditionalFormatting sqref="H52">
    <cfRule type="cellIs" dxfId="299" priority="1" operator="lessThan">
      <formula>0</formula>
    </cfRule>
  </conditionalFormatting>
  <conditionalFormatting sqref="I52">
    <cfRule type="cellIs" dxfId="298" priority="2" operator="greaterThan">
      <formula>1</formula>
    </cfRule>
  </conditionalFormatting>
  <conditionalFormatting sqref="H35:H38">
    <cfRule type="cellIs" dxfId="297" priority="43" operator="lessThan">
      <formula>0</formula>
    </cfRule>
  </conditionalFormatting>
  <conditionalFormatting sqref="H54">
    <cfRule type="cellIs" dxfId="296" priority="42" operator="lessThan">
      <formula>0</formula>
    </cfRule>
  </conditionalFormatting>
  <conditionalFormatting sqref="C11">
    <cfRule type="cellIs" dxfId="295" priority="19" operator="greaterThan">
      <formula>1</formula>
    </cfRule>
    <cfRule type="cellIs" dxfId="294" priority="23" operator="greaterThan">
      <formula>1</formula>
    </cfRule>
    <cfRule type="cellIs" dxfId="293" priority="41" operator="greaterThan">
      <formula>1</formula>
    </cfRule>
  </conditionalFormatting>
  <conditionalFormatting sqref="I14:I23 I49 I77:I84">
    <cfRule type="cellIs" dxfId="292" priority="40" operator="greaterThan">
      <formula>1</formula>
    </cfRule>
  </conditionalFormatting>
  <conditionalFormatting sqref="I28:I37">
    <cfRule type="cellIs" dxfId="291" priority="18" operator="greaterThan">
      <formula>1</formula>
    </cfRule>
    <cfRule type="cellIs" dxfId="290" priority="39" operator="greaterThan">
      <formula>1</formula>
    </cfRule>
  </conditionalFormatting>
  <conditionalFormatting sqref="I42:I52">
    <cfRule type="cellIs" dxfId="289" priority="17" operator="greaterThan">
      <formula>1</formula>
    </cfRule>
    <cfRule type="cellIs" dxfId="288" priority="22" operator="greaterThan">
      <formula>1</formula>
    </cfRule>
    <cfRule type="cellIs" dxfId="287" priority="28" operator="greaterThan">
      <formula>1</formula>
    </cfRule>
    <cfRule type="cellIs" dxfId="286" priority="37" operator="greaterThan">
      <formula>1</formula>
    </cfRule>
    <cfRule type="cellIs" dxfId="285" priority="38" operator="greaterThan">
      <formula>1</formula>
    </cfRule>
  </conditionalFormatting>
  <conditionalFormatting sqref="I57:I66">
    <cfRule type="cellIs" dxfId="284" priority="34" operator="greaterThan">
      <formula>1</formula>
    </cfRule>
    <cfRule type="cellIs" dxfId="283" priority="36" operator="greaterThan">
      <formula>1</formula>
    </cfRule>
  </conditionalFormatting>
  <conditionalFormatting sqref="I68:I75">
    <cfRule type="cellIs" dxfId="282" priority="32" operator="greaterThan">
      <formula>1</formula>
    </cfRule>
    <cfRule type="cellIs" dxfId="281" priority="33" operator="greaterThan">
      <formula>1</formula>
    </cfRule>
    <cfRule type="cellIs" dxfId="280" priority="35" operator="greaterThan">
      <formula>1</formula>
    </cfRule>
  </conditionalFormatting>
  <conditionalFormatting sqref="H35:H37">
    <cfRule type="cellIs" dxfId="279" priority="8" operator="lessThan">
      <formula>0</formula>
    </cfRule>
    <cfRule type="cellIs" dxfId="278" priority="10" operator="lessThan">
      <formula>0</formula>
    </cfRule>
    <cfRule type="cellIs" dxfId="277" priority="12" operator="lessThan">
      <formula>0</formula>
    </cfRule>
    <cfRule type="cellIs" dxfId="276" priority="13" operator="lessThan">
      <formula>0</formula>
    </cfRule>
    <cfRule type="cellIs" dxfId="275" priority="14" operator="lessThan">
      <formula>0</formula>
    </cfRule>
    <cfRule type="cellIs" dxfId="274" priority="31" operator="greaterThan">
      <formula>$C$28</formula>
    </cfRule>
  </conditionalFormatting>
  <conditionalFormatting sqref="H35:H37">
    <cfRule type="cellIs" dxfId="273" priority="30" operator="lessThan">
      <formula>0</formula>
    </cfRule>
  </conditionalFormatting>
  <conditionalFormatting sqref="H42:H52">
    <cfRule type="cellIs" dxfId="272" priority="27" operator="lessThan">
      <formula>0</formula>
    </cfRule>
    <cfRule type="cellIs" dxfId="271" priority="29" operator="lessThan">
      <formula>0</formula>
    </cfRule>
  </conditionalFormatting>
  <conditionalFormatting sqref="H68:H75">
    <cfRule type="cellIs" dxfId="27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88</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27</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December!G14+(E14+F14)</f>
        <v>0</v>
      </c>
      <c r="H14" s="288">
        <f>C14-G14</f>
        <v>0</v>
      </c>
      <c r="I14" s="93" t="e">
        <f>G14/C14</f>
        <v>#DIV/0!</v>
      </c>
    </row>
    <row r="15" spans="1:15" x14ac:dyDescent="0.25">
      <c r="A15" s="89"/>
      <c r="B15" s="356">
        <f>Personnel!D13</f>
        <v>0</v>
      </c>
      <c r="C15" s="52">
        <f>Personnel!E18</f>
        <v>0</v>
      </c>
      <c r="D15" s="65"/>
      <c r="E15" s="435">
        <f t="shared" ref="E15:E23" si="0">ROUND(D15,2)</f>
        <v>0</v>
      </c>
      <c r="F15" s="287"/>
      <c r="G15" s="215">
        <f>December!G15+(E15+F15)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December!G16+(E16+F16)</f>
        <v>0</v>
      </c>
      <c r="H16" s="288">
        <f t="shared" si="1"/>
        <v>0</v>
      </c>
      <c r="I16" s="93" t="e">
        <f>G16/C16</f>
        <v>#DIV/0!</v>
      </c>
    </row>
    <row r="17" spans="1:10" x14ac:dyDescent="0.25">
      <c r="A17" s="89"/>
      <c r="B17" s="356">
        <f>Personnel!H13</f>
        <v>0</v>
      </c>
      <c r="C17" s="52">
        <f>Personnel!I18</f>
        <v>0</v>
      </c>
      <c r="D17" s="65"/>
      <c r="E17" s="435">
        <f t="shared" si="0"/>
        <v>0</v>
      </c>
      <c r="F17" s="287"/>
      <c r="G17" s="215">
        <f>December!G17+(E17+F17)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December!G18+(E18+F18)</f>
        <v>0</v>
      </c>
      <c r="H18" s="288">
        <f t="shared" si="1"/>
        <v>0</v>
      </c>
      <c r="I18" s="93" t="e">
        <f t="shared" si="2"/>
        <v>#DIV/0!</v>
      </c>
    </row>
    <row r="19" spans="1:10" x14ac:dyDescent="0.25">
      <c r="A19" s="89"/>
      <c r="B19" s="356">
        <f>Personnel!L13</f>
        <v>0</v>
      </c>
      <c r="C19" s="52">
        <f>Personnel!M18</f>
        <v>0</v>
      </c>
      <c r="D19" s="65"/>
      <c r="E19" s="435">
        <f t="shared" si="0"/>
        <v>0</v>
      </c>
      <c r="F19" s="287"/>
      <c r="G19" s="215">
        <f>December!G19+(E19+F19)</f>
        <v>0</v>
      </c>
      <c r="H19" s="288">
        <f t="shared" si="1"/>
        <v>0</v>
      </c>
      <c r="I19" s="93" t="e">
        <f t="shared" si="2"/>
        <v>#DIV/0!</v>
      </c>
    </row>
    <row r="20" spans="1:10" x14ac:dyDescent="0.25">
      <c r="A20" s="89"/>
      <c r="B20" s="356">
        <f>Personnel!N13</f>
        <v>0</v>
      </c>
      <c r="C20" s="52">
        <f>Personnel!O18</f>
        <v>0</v>
      </c>
      <c r="D20" s="65"/>
      <c r="E20" s="435">
        <f t="shared" si="0"/>
        <v>0</v>
      </c>
      <c r="F20" s="287"/>
      <c r="G20" s="215">
        <f>December!G20+(E20+F20)</f>
        <v>0</v>
      </c>
      <c r="H20" s="288">
        <f t="shared" si="1"/>
        <v>0</v>
      </c>
      <c r="I20" s="93" t="e">
        <f t="shared" si="2"/>
        <v>#DIV/0!</v>
      </c>
    </row>
    <row r="21" spans="1:10" x14ac:dyDescent="0.25">
      <c r="A21" s="89"/>
      <c r="B21" s="356">
        <f>Personnel!P13</f>
        <v>0</v>
      </c>
      <c r="C21" s="52">
        <f>Personnel!Q18</f>
        <v>0</v>
      </c>
      <c r="D21" s="65"/>
      <c r="E21" s="435">
        <f t="shared" si="0"/>
        <v>0</v>
      </c>
      <c r="F21" s="287"/>
      <c r="G21" s="215">
        <f>December!G21+(E21+F21)</f>
        <v>0</v>
      </c>
      <c r="H21" s="288">
        <f t="shared" si="1"/>
        <v>0</v>
      </c>
      <c r="I21" s="93" t="e">
        <f t="shared" si="2"/>
        <v>#DIV/0!</v>
      </c>
    </row>
    <row r="22" spans="1:10" x14ac:dyDescent="0.25">
      <c r="A22" s="89"/>
      <c r="B22" s="356">
        <f>Personnel!R13</f>
        <v>0</v>
      </c>
      <c r="C22" s="52">
        <f>Personnel!S18</f>
        <v>0</v>
      </c>
      <c r="D22" s="65"/>
      <c r="E22" s="435">
        <f t="shared" si="0"/>
        <v>0</v>
      </c>
      <c r="F22" s="287"/>
      <c r="G22" s="215">
        <f>December!G22+(E22+F22)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December!G23+(E23+F23)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27</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December!G28+(E28+F28)</f>
        <v>0</v>
      </c>
      <c r="H28" s="296">
        <f>C28-G28</f>
        <v>0</v>
      </c>
      <c r="I28" s="93" t="e">
        <f>G28/C28</f>
        <v>#DIV/0!</v>
      </c>
    </row>
    <row r="29" spans="1:10" x14ac:dyDescent="0.25">
      <c r="A29" s="89"/>
      <c r="B29" s="356">
        <f>Personnel!D13</f>
        <v>0</v>
      </c>
      <c r="C29" s="7">
        <f>Personnel!E21</f>
        <v>0</v>
      </c>
      <c r="D29" s="297"/>
      <c r="E29" s="436">
        <f t="shared" si="3"/>
        <v>0</v>
      </c>
      <c r="F29" s="287"/>
      <c r="G29" s="295">
        <f>December!G29+(E29+F29)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December!G30+(E30+F30)</f>
        <v>0</v>
      </c>
      <c r="H30" s="296">
        <f t="shared" si="4"/>
        <v>0</v>
      </c>
      <c r="I30" s="93" t="e">
        <f t="shared" si="5"/>
        <v>#DIV/0!</v>
      </c>
    </row>
    <row r="31" spans="1:10" x14ac:dyDescent="0.25">
      <c r="A31" s="89"/>
      <c r="B31" s="356">
        <f>Personnel!H13</f>
        <v>0</v>
      </c>
      <c r="C31" s="7">
        <f>Personnel!I21</f>
        <v>0</v>
      </c>
      <c r="D31" s="297"/>
      <c r="E31" s="436">
        <f t="shared" si="3"/>
        <v>0</v>
      </c>
      <c r="F31" s="287"/>
      <c r="G31" s="295">
        <f>December!G31+(E31+F31)</f>
        <v>0</v>
      </c>
      <c r="H31" s="296">
        <f t="shared" si="4"/>
        <v>0</v>
      </c>
      <c r="I31" s="93" t="e">
        <f t="shared" si="5"/>
        <v>#DIV/0!</v>
      </c>
    </row>
    <row r="32" spans="1:10" x14ac:dyDescent="0.25">
      <c r="A32" s="89"/>
      <c r="B32" s="356">
        <f>Personnel!J13</f>
        <v>0</v>
      </c>
      <c r="C32" s="7">
        <f>Personnel!K21</f>
        <v>0</v>
      </c>
      <c r="D32" s="294"/>
      <c r="E32" s="436">
        <f t="shared" si="3"/>
        <v>0</v>
      </c>
      <c r="F32" s="287"/>
      <c r="G32" s="295">
        <f>December!G32+(E32+F32)</f>
        <v>0</v>
      </c>
      <c r="H32" s="296">
        <f t="shared" si="4"/>
        <v>0</v>
      </c>
      <c r="I32" s="93" t="e">
        <f t="shared" si="5"/>
        <v>#DIV/0!</v>
      </c>
    </row>
    <row r="33" spans="1:10" x14ac:dyDescent="0.25">
      <c r="A33" s="89"/>
      <c r="B33" s="356">
        <f>Personnel!L13</f>
        <v>0</v>
      </c>
      <c r="C33" s="7">
        <f>Personnel!M21</f>
        <v>0</v>
      </c>
      <c r="D33" s="297"/>
      <c r="E33" s="436">
        <f t="shared" si="3"/>
        <v>0</v>
      </c>
      <c r="F33" s="287"/>
      <c r="G33" s="295">
        <f>December!G33+(E33+F33)</f>
        <v>0</v>
      </c>
      <c r="H33" s="296">
        <f t="shared" si="4"/>
        <v>0</v>
      </c>
      <c r="I33" s="93" t="e">
        <f t="shared" si="5"/>
        <v>#DIV/0!</v>
      </c>
    </row>
    <row r="34" spans="1:10" x14ac:dyDescent="0.25">
      <c r="A34" s="89"/>
      <c r="B34" s="356">
        <f>Personnel!N13</f>
        <v>0</v>
      </c>
      <c r="C34" s="7">
        <f>Personnel!O21</f>
        <v>0</v>
      </c>
      <c r="D34" s="294"/>
      <c r="E34" s="436">
        <f t="shared" si="3"/>
        <v>0</v>
      </c>
      <c r="F34" s="287"/>
      <c r="G34" s="295">
        <f>December!G34+(E34+F34)</f>
        <v>0</v>
      </c>
      <c r="H34" s="296">
        <f t="shared" si="4"/>
        <v>0</v>
      </c>
      <c r="I34" s="93" t="e">
        <f t="shared" si="5"/>
        <v>#DIV/0!</v>
      </c>
    </row>
    <row r="35" spans="1:10" x14ac:dyDescent="0.25">
      <c r="A35" s="89"/>
      <c r="B35" s="356">
        <f>Personnel!P13</f>
        <v>0</v>
      </c>
      <c r="C35" s="7">
        <f>Personnel!Q21</f>
        <v>0</v>
      </c>
      <c r="D35" s="294"/>
      <c r="E35" s="436">
        <f t="shared" si="3"/>
        <v>0</v>
      </c>
      <c r="F35" s="287"/>
      <c r="G35" s="295">
        <f>December!G35+(E35+F35)</f>
        <v>0</v>
      </c>
      <c r="H35" s="296">
        <f t="shared" si="4"/>
        <v>0</v>
      </c>
      <c r="I35" s="93" t="e">
        <f t="shared" si="5"/>
        <v>#DIV/0!</v>
      </c>
    </row>
    <row r="36" spans="1:10" x14ac:dyDescent="0.25">
      <c r="A36" s="89"/>
      <c r="B36" s="356">
        <f>Personnel!R13</f>
        <v>0</v>
      </c>
      <c r="C36" s="14">
        <f>Personnel!S21</f>
        <v>0</v>
      </c>
      <c r="D36" s="294"/>
      <c r="E36" s="436">
        <f t="shared" si="3"/>
        <v>0</v>
      </c>
      <c r="F36" s="287"/>
      <c r="G36" s="295">
        <f>December!G36+(E36+F36)</f>
        <v>0</v>
      </c>
      <c r="H36" s="296">
        <f t="shared" si="4"/>
        <v>0</v>
      </c>
      <c r="I36" s="93" t="e">
        <f t="shared" si="5"/>
        <v>#DIV/0!</v>
      </c>
    </row>
    <row r="37" spans="1:10" x14ac:dyDescent="0.25">
      <c r="A37" s="89"/>
      <c r="B37" s="356">
        <f>Personnel!T13</f>
        <v>0</v>
      </c>
      <c r="C37" s="7">
        <f>Personnel!U21</f>
        <v>0</v>
      </c>
      <c r="D37" s="297"/>
      <c r="E37" s="436">
        <f t="shared" si="3"/>
        <v>0</v>
      </c>
      <c r="F37" s="287"/>
      <c r="G37" s="295">
        <f>December!G37+(E37+F37)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27</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December!G42+(E42+F42)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December!G43+(E43+F43)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December!G44+(E44+F44)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December!G45+(E45+F45)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December!G46+(E46+F46)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December!G47+(E47+F47)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December!G49+(E49+F49)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December!G50+(E50+F50)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December!G51+(E51+F51)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December!G52+(E52+F52)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27</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December!G57+(E57+F57)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December!G58+(E58+F58)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December!G59+(E59+F59)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December!G60+(E60+F60)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December!G61+(E61+F61)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December!G62+(E62+F62)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December!G63+(E63+F63)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December!G64+(E64+F64)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December!G65+(E65+F65)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December!G66+(E66+F66)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December!G68+(E68+F68)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December!G69+(E69+F69)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December!G70+(E70+F70)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December!G71+(E71+F71)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December!G72+(E72+F72)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December!G73+(E73+F73)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December!G74+(E74+F74)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December!G75+(E75+F75)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December!G77+(E77+F77)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December!G78+(E78+F78)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December!G79+(E79+F79)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December!G80+(E80+F80)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December!G81+(E81+F81)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December!G82+(E82+F82)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December!G83+(E83+F83)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December!G84+(E84+F84)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27</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December!G91+(E91+F91)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December!G92+(E92+F92)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December!G93+(E93+F93)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December!G94+(E94+F94)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December!G95+(E95+F95)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December!G96+(E96+F96)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69" priority="45" operator="lessThan">
      <formula>0</formula>
    </cfRule>
  </conditionalFormatting>
  <conditionalFormatting sqref="H25:H26">
    <cfRule type="cellIs" dxfId="268" priority="44" operator="lessThan">
      <formula>0</formula>
    </cfRule>
  </conditionalFormatting>
  <conditionalFormatting sqref="H57:H66">
    <cfRule type="cellIs" dxfId="267" priority="26" operator="lessThan">
      <formula>0</formula>
    </cfRule>
  </conditionalFormatting>
  <conditionalFormatting sqref="H91:H96">
    <cfRule type="cellIs" dxfId="266" priority="15" operator="lessThan">
      <formula>0</formula>
    </cfRule>
    <cfRule type="cellIs" dxfId="265" priority="20" operator="lessThan">
      <formula>0</formula>
    </cfRule>
    <cfRule type="cellIs" dxfId="264" priority="24" operator="lessThan">
      <formula>0</formula>
    </cfRule>
  </conditionalFormatting>
  <conditionalFormatting sqref="I91:I96">
    <cfRule type="cellIs" dxfId="263" priority="16" operator="greaterThan">
      <formula>1</formula>
    </cfRule>
    <cfRule type="cellIs" dxfId="262" priority="21" operator="greaterThan">
      <formula>1</formula>
    </cfRule>
  </conditionalFormatting>
  <conditionalFormatting sqref="H14:H23">
    <cfRule type="cellIs" dxfId="261" priority="9" operator="lessThan">
      <formula>0</formula>
    </cfRule>
    <cfRule type="cellIs" dxfId="260" priority="11" operator="lessThan">
      <formula>0</formula>
    </cfRule>
  </conditionalFormatting>
  <conditionalFormatting sqref="H28:H37">
    <cfRule type="cellIs" dxfId="259" priority="7" operator="lessThan">
      <formula>0</formula>
    </cfRule>
  </conditionalFormatting>
  <conditionalFormatting sqref="I50">
    <cfRule type="cellIs" dxfId="258" priority="6" operator="greaterThan">
      <formula>1</formula>
    </cfRule>
  </conditionalFormatting>
  <conditionalFormatting sqref="H50">
    <cfRule type="cellIs" dxfId="257" priority="5" operator="lessThan">
      <formula>0</formula>
    </cfRule>
  </conditionalFormatting>
  <conditionalFormatting sqref="I51">
    <cfRule type="cellIs" dxfId="256" priority="4" operator="greaterThan">
      <formula>1</formula>
    </cfRule>
  </conditionalFormatting>
  <conditionalFormatting sqref="H51">
    <cfRule type="cellIs" dxfId="255" priority="3" operator="lessThan">
      <formula>0</formula>
    </cfRule>
  </conditionalFormatting>
  <conditionalFormatting sqref="I52">
    <cfRule type="cellIs" dxfId="254" priority="2" operator="greaterThan">
      <formula>1</formula>
    </cfRule>
  </conditionalFormatting>
  <conditionalFormatting sqref="H52">
    <cfRule type="cellIs" dxfId="253" priority="1" operator="lessThan">
      <formula>0</formula>
    </cfRule>
  </conditionalFormatting>
  <conditionalFormatting sqref="H35:H38">
    <cfRule type="cellIs" dxfId="252" priority="43" operator="lessThan">
      <formula>0</formula>
    </cfRule>
  </conditionalFormatting>
  <conditionalFormatting sqref="H54">
    <cfRule type="cellIs" dxfId="251" priority="42" operator="lessThan">
      <formula>0</formula>
    </cfRule>
  </conditionalFormatting>
  <conditionalFormatting sqref="C11">
    <cfRule type="cellIs" dxfId="250" priority="19" operator="greaterThan">
      <formula>1</formula>
    </cfRule>
    <cfRule type="cellIs" dxfId="249" priority="23" operator="greaterThan">
      <formula>1</formula>
    </cfRule>
    <cfRule type="cellIs" dxfId="248" priority="41" operator="greaterThan">
      <formula>1</formula>
    </cfRule>
  </conditionalFormatting>
  <conditionalFormatting sqref="I14:I23 I49 I77:I84">
    <cfRule type="cellIs" dxfId="247" priority="40" operator="greaterThan">
      <formula>1</formula>
    </cfRule>
  </conditionalFormatting>
  <conditionalFormatting sqref="I28:I37">
    <cfRule type="cellIs" dxfId="246" priority="18" operator="greaterThan">
      <formula>1</formula>
    </cfRule>
    <cfRule type="cellIs" dxfId="245" priority="39" operator="greaterThan">
      <formula>1</formula>
    </cfRule>
  </conditionalFormatting>
  <conditionalFormatting sqref="I42:I52">
    <cfRule type="cellIs" dxfId="244" priority="17" operator="greaterThan">
      <formula>1</formula>
    </cfRule>
    <cfRule type="cellIs" dxfId="243" priority="22" operator="greaterThan">
      <formula>1</formula>
    </cfRule>
    <cfRule type="cellIs" dxfId="242" priority="28" operator="greaterThan">
      <formula>1</formula>
    </cfRule>
    <cfRule type="cellIs" dxfId="241" priority="37" operator="greaterThan">
      <formula>1</formula>
    </cfRule>
    <cfRule type="cellIs" dxfId="240" priority="38" operator="greaterThan">
      <formula>1</formula>
    </cfRule>
  </conditionalFormatting>
  <conditionalFormatting sqref="I57:I66">
    <cfRule type="cellIs" dxfId="239" priority="34" operator="greaterThan">
      <formula>1</formula>
    </cfRule>
    <cfRule type="cellIs" dxfId="238" priority="36" operator="greaterThan">
      <formula>1</formula>
    </cfRule>
  </conditionalFormatting>
  <conditionalFormatting sqref="I68:I75">
    <cfRule type="cellIs" dxfId="237" priority="32" operator="greaterThan">
      <formula>1</formula>
    </cfRule>
    <cfRule type="cellIs" dxfId="236" priority="33" operator="greaterThan">
      <formula>1</formula>
    </cfRule>
    <cfRule type="cellIs" dxfId="235" priority="35" operator="greaterThan">
      <formula>1</formula>
    </cfRule>
  </conditionalFormatting>
  <conditionalFormatting sqref="H35:H37">
    <cfRule type="cellIs" dxfId="234" priority="8" operator="lessThan">
      <formula>0</formula>
    </cfRule>
    <cfRule type="cellIs" dxfId="233" priority="10" operator="lessThan">
      <formula>0</formula>
    </cfRule>
    <cfRule type="cellIs" dxfId="232" priority="12" operator="lessThan">
      <formula>0</formula>
    </cfRule>
    <cfRule type="cellIs" dxfId="231" priority="13" operator="lessThan">
      <formula>0</formula>
    </cfRule>
    <cfRule type="cellIs" dxfId="230" priority="14" operator="lessThan">
      <formula>0</formula>
    </cfRule>
    <cfRule type="cellIs" dxfId="229" priority="31" operator="greaterThan">
      <formula>$C$28</formula>
    </cfRule>
  </conditionalFormatting>
  <conditionalFormatting sqref="H35:H37">
    <cfRule type="cellIs" dxfId="228" priority="30" operator="lessThan">
      <formula>0</formula>
    </cfRule>
  </conditionalFormatting>
  <conditionalFormatting sqref="H42:H52">
    <cfRule type="cellIs" dxfId="227" priority="27" operator="lessThan">
      <formula>0</formula>
    </cfRule>
    <cfRule type="cellIs" dxfId="226" priority="29" operator="lessThan">
      <formula>0</formula>
    </cfRule>
  </conditionalFormatting>
  <conditionalFormatting sqref="H68:H75">
    <cfRule type="cellIs" dxfId="22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89</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26</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January!G14+(E14+F14)</f>
        <v>0</v>
      </c>
      <c r="H14" s="288">
        <f>C14-G14</f>
        <v>0</v>
      </c>
      <c r="I14" s="93" t="e">
        <f>G14/C14</f>
        <v>#DIV/0!</v>
      </c>
    </row>
    <row r="15" spans="1:15" x14ac:dyDescent="0.25">
      <c r="A15" s="89"/>
      <c r="B15" s="356">
        <f>Personnel!D13</f>
        <v>0</v>
      </c>
      <c r="C15" s="52">
        <f>Personnel!E18</f>
        <v>0</v>
      </c>
      <c r="D15" s="65"/>
      <c r="E15" s="435">
        <f t="shared" ref="E15:E23" si="0">ROUND(D15,2)</f>
        <v>0</v>
      </c>
      <c r="F15" s="287"/>
      <c r="G15" s="215">
        <f>January!G15+(E15+F15)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January!G16+(E16+F16)</f>
        <v>0</v>
      </c>
      <c r="H16" s="288">
        <f t="shared" si="1"/>
        <v>0</v>
      </c>
      <c r="I16" s="93" t="e">
        <f>G16/C16</f>
        <v>#DIV/0!</v>
      </c>
    </row>
    <row r="17" spans="1:10" x14ac:dyDescent="0.25">
      <c r="A17" s="89"/>
      <c r="B17" s="356">
        <f>Personnel!H13</f>
        <v>0</v>
      </c>
      <c r="C17" s="52">
        <f>Personnel!I18</f>
        <v>0</v>
      </c>
      <c r="D17" s="65"/>
      <c r="E17" s="435">
        <f t="shared" si="0"/>
        <v>0</v>
      </c>
      <c r="F17" s="287"/>
      <c r="G17" s="215">
        <f>January!G17+(E17+F17)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January!G18+(E18+F18)</f>
        <v>0</v>
      </c>
      <c r="H18" s="288">
        <f t="shared" si="1"/>
        <v>0</v>
      </c>
      <c r="I18" s="93" t="e">
        <f t="shared" si="2"/>
        <v>#DIV/0!</v>
      </c>
    </row>
    <row r="19" spans="1:10" x14ac:dyDescent="0.25">
      <c r="A19" s="89"/>
      <c r="B19" s="356">
        <f>Personnel!L13</f>
        <v>0</v>
      </c>
      <c r="C19" s="52">
        <f>Personnel!M18</f>
        <v>0</v>
      </c>
      <c r="D19" s="65"/>
      <c r="E19" s="435">
        <f t="shared" si="0"/>
        <v>0</v>
      </c>
      <c r="F19" s="287"/>
      <c r="G19" s="215">
        <f>January!G19+(E19+F19)</f>
        <v>0</v>
      </c>
      <c r="H19" s="288">
        <f t="shared" si="1"/>
        <v>0</v>
      </c>
      <c r="I19" s="93" t="e">
        <f t="shared" si="2"/>
        <v>#DIV/0!</v>
      </c>
    </row>
    <row r="20" spans="1:10" x14ac:dyDescent="0.25">
      <c r="A20" s="89"/>
      <c r="B20" s="356">
        <f>Personnel!N13</f>
        <v>0</v>
      </c>
      <c r="C20" s="52">
        <f>Personnel!O18</f>
        <v>0</v>
      </c>
      <c r="D20" s="65"/>
      <c r="E20" s="435">
        <f t="shared" si="0"/>
        <v>0</v>
      </c>
      <c r="F20" s="287"/>
      <c r="G20" s="215">
        <f>January!G20+(E20+F20)</f>
        <v>0</v>
      </c>
      <c r="H20" s="288">
        <f t="shared" si="1"/>
        <v>0</v>
      </c>
      <c r="I20" s="93" t="e">
        <f t="shared" si="2"/>
        <v>#DIV/0!</v>
      </c>
    </row>
    <row r="21" spans="1:10" x14ac:dyDescent="0.25">
      <c r="A21" s="89"/>
      <c r="B21" s="356">
        <f>Personnel!P13</f>
        <v>0</v>
      </c>
      <c r="C21" s="52">
        <f>Personnel!Q18</f>
        <v>0</v>
      </c>
      <c r="D21" s="65"/>
      <c r="E21" s="435">
        <f t="shared" si="0"/>
        <v>0</v>
      </c>
      <c r="F21" s="287"/>
      <c r="G21" s="215">
        <f>January!G21+(E21+F21)</f>
        <v>0</v>
      </c>
      <c r="H21" s="288">
        <f t="shared" si="1"/>
        <v>0</v>
      </c>
      <c r="I21" s="93" t="e">
        <f t="shared" si="2"/>
        <v>#DIV/0!</v>
      </c>
    </row>
    <row r="22" spans="1:10" x14ac:dyDescent="0.25">
      <c r="A22" s="89"/>
      <c r="B22" s="356">
        <f>Personnel!R13</f>
        <v>0</v>
      </c>
      <c r="C22" s="52">
        <f>Personnel!S18</f>
        <v>0</v>
      </c>
      <c r="D22" s="65"/>
      <c r="E22" s="435">
        <f t="shared" si="0"/>
        <v>0</v>
      </c>
      <c r="F22" s="287"/>
      <c r="G22" s="215">
        <f>January!G22+(E22+F22)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January!G23+(E23+F23)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26</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January!G28+(E28+F28)</f>
        <v>0</v>
      </c>
      <c r="H28" s="296">
        <f>C28-G28</f>
        <v>0</v>
      </c>
      <c r="I28" s="93" t="e">
        <f>G28/C28</f>
        <v>#DIV/0!</v>
      </c>
    </row>
    <row r="29" spans="1:10" x14ac:dyDescent="0.25">
      <c r="A29" s="89"/>
      <c r="B29" s="356">
        <f>Personnel!D13</f>
        <v>0</v>
      </c>
      <c r="C29" s="7">
        <f>Personnel!E21</f>
        <v>0</v>
      </c>
      <c r="D29" s="297"/>
      <c r="E29" s="436">
        <f t="shared" si="3"/>
        <v>0</v>
      </c>
      <c r="F29" s="287"/>
      <c r="G29" s="295">
        <f>January!G29+(E29+F29)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January!G30+(E30+F30)</f>
        <v>0</v>
      </c>
      <c r="H30" s="296">
        <f t="shared" si="4"/>
        <v>0</v>
      </c>
      <c r="I30" s="93" t="e">
        <f t="shared" si="5"/>
        <v>#DIV/0!</v>
      </c>
    </row>
    <row r="31" spans="1:10" x14ac:dyDescent="0.25">
      <c r="A31" s="89"/>
      <c r="B31" s="356">
        <f>Personnel!H13</f>
        <v>0</v>
      </c>
      <c r="C31" s="7">
        <f>Personnel!I21</f>
        <v>0</v>
      </c>
      <c r="D31" s="297"/>
      <c r="E31" s="436">
        <f t="shared" si="3"/>
        <v>0</v>
      </c>
      <c r="F31" s="287"/>
      <c r="G31" s="295">
        <f>January!G31+(E31+F31)</f>
        <v>0</v>
      </c>
      <c r="H31" s="296">
        <f t="shared" si="4"/>
        <v>0</v>
      </c>
      <c r="I31" s="93" t="e">
        <f t="shared" si="5"/>
        <v>#DIV/0!</v>
      </c>
    </row>
    <row r="32" spans="1:10" x14ac:dyDescent="0.25">
      <c r="A32" s="89"/>
      <c r="B32" s="356">
        <f>Personnel!J13</f>
        <v>0</v>
      </c>
      <c r="C32" s="7">
        <f>Personnel!K21</f>
        <v>0</v>
      </c>
      <c r="D32" s="294"/>
      <c r="E32" s="436">
        <f t="shared" si="3"/>
        <v>0</v>
      </c>
      <c r="F32" s="287"/>
      <c r="G32" s="295">
        <f>January!G32+(E32+F32)</f>
        <v>0</v>
      </c>
      <c r="H32" s="296">
        <f t="shared" si="4"/>
        <v>0</v>
      </c>
      <c r="I32" s="93" t="e">
        <f t="shared" si="5"/>
        <v>#DIV/0!</v>
      </c>
    </row>
    <row r="33" spans="1:10" x14ac:dyDescent="0.25">
      <c r="A33" s="89"/>
      <c r="B33" s="356">
        <f>Personnel!L13</f>
        <v>0</v>
      </c>
      <c r="C33" s="7">
        <f>Personnel!M21</f>
        <v>0</v>
      </c>
      <c r="D33" s="297"/>
      <c r="E33" s="436">
        <f t="shared" si="3"/>
        <v>0</v>
      </c>
      <c r="F33" s="287"/>
      <c r="G33" s="295">
        <f>January!G33+(E33+F33)</f>
        <v>0</v>
      </c>
      <c r="H33" s="296">
        <f t="shared" si="4"/>
        <v>0</v>
      </c>
      <c r="I33" s="93" t="e">
        <f t="shared" si="5"/>
        <v>#DIV/0!</v>
      </c>
    </row>
    <row r="34" spans="1:10" x14ac:dyDescent="0.25">
      <c r="A34" s="89"/>
      <c r="B34" s="356">
        <f>Personnel!N13</f>
        <v>0</v>
      </c>
      <c r="C34" s="7">
        <f>Personnel!O21</f>
        <v>0</v>
      </c>
      <c r="D34" s="294"/>
      <c r="E34" s="436">
        <f t="shared" si="3"/>
        <v>0</v>
      </c>
      <c r="F34" s="287"/>
      <c r="G34" s="295">
        <f>January!G34+(E34+F34)</f>
        <v>0</v>
      </c>
      <c r="H34" s="296">
        <f t="shared" si="4"/>
        <v>0</v>
      </c>
      <c r="I34" s="93" t="e">
        <f t="shared" si="5"/>
        <v>#DIV/0!</v>
      </c>
    </row>
    <row r="35" spans="1:10" x14ac:dyDescent="0.25">
      <c r="A35" s="89"/>
      <c r="B35" s="356">
        <f>Personnel!P13</f>
        <v>0</v>
      </c>
      <c r="C35" s="7">
        <f>Personnel!Q21</f>
        <v>0</v>
      </c>
      <c r="D35" s="294"/>
      <c r="E35" s="436">
        <f t="shared" si="3"/>
        <v>0</v>
      </c>
      <c r="F35" s="287"/>
      <c r="G35" s="295">
        <f>January!G35+(E35+F35)</f>
        <v>0</v>
      </c>
      <c r="H35" s="296">
        <f t="shared" si="4"/>
        <v>0</v>
      </c>
      <c r="I35" s="93" t="e">
        <f t="shared" si="5"/>
        <v>#DIV/0!</v>
      </c>
    </row>
    <row r="36" spans="1:10" x14ac:dyDescent="0.25">
      <c r="A36" s="89"/>
      <c r="B36" s="356">
        <f>Personnel!R13</f>
        <v>0</v>
      </c>
      <c r="C36" s="14">
        <f>Personnel!S21</f>
        <v>0</v>
      </c>
      <c r="D36" s="294"/>
      <c r="E36" s="436">
        <f t="shared" si="3"/>
        <v>0</v>
      </c>
      <c r="F36" s="287"/>
      <c r="G36" s="295">
        <f>January!G36+(E36+F36)</f>
        <v>0</v>
      </c>
      <c r="H36" s="296">
        <f t="shared" si="4"/>
        <v>0</v>
      </c>
      <c r="I36" s="93" t="e">
        <f t="shared" si="5"/>
        <v>#DIV/0!</v>
      </c>
    </row>
    <row r="37" spans="1:10" x14ac:dyDescent="0.25">
      <c r="A37" s="89"/>
      <c r="B37" s="356">
        <f>Personnel!T13</f>
        <v>0</v>
      </c>
      <c r="C37" s="7">
        <f>Personnel!U21</f>
        <v>0</v>
      </c>
      <c r="D37" s="297"/>
      <c r="E37" s="436">
        <f t="shared" si="3"/>
        <v>0</v>
      </c>
      <c r="F37" s="287"/>
      <c r="G37" s="295">
        <f>January!G37+(E37+F37)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26</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January!G42+(E42+F42)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January!G43+(E43+F43)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January!G44+(E44+F44)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January!G45+(E45+F45)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January!G46+(E46+F46)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January!G47+(E47+F47)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January!G49+(E49+F49)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January!G50+(E50+F50)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January!G51+(E51+F51)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January!G52+(E52+F52)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26</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January!G57+(E57+F57)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January!G58+(E58+F58)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January!G59+(E59+F59)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January!G60+(E60+F60)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January!G61+(E61+F61)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January!G62+(E62+F62)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January!G63+(E63+F63)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January!G64+(E64+F64)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January!G65+(E65+F65)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January!G66+(E66+F66)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January!G68+(E68+F68)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January!G69+(E69+F69)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January!G70+(E70+F70)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January!G71+(E71+F71)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January!G72+(E72+F72)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January!G73+(E73+F73)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January!G74+(E74+F74)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January!G75+(E75+F75)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January!G77+(E77+F77)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January!G78+(E78+F78)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January!G79+(E79+F79)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January!G80+(E80+F80)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January!G81+(E81+F81)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January!G82+(E82+F82)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January!G83+(E83+F83)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January!G84+(E84+F84)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26</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January!G91+(E91+F91)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January!G92+(E92+F92)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January!G93+(E93+F93)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January!G94+(E94+F94)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January!G95+(E95+F95)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January!G96+(E96+F96)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224" priority="45" operator="lessThan">
      <formula>0</formula>
    </cfRule>
  </conditionalFormatting>
  <conditionalFormatting sqref="H25:H26">
    <cfRule type="cellIs" dxfId="223" priority="44" operator="lessThan">
      <formula>0</formula>
    </cfRule>
  </conditionalFormatting>
  <conditionalFormatting sqref="H57:H66">
    <cfRule type="cellIs" dxfId="222" priority="26" operator="lessThan">
      <formula>0</formula>
    </cfRule>
  </conditionalFormatting>
  <conditionalFormatting sqref="H91:H96">
    <cfRule type="cellIs" dxfId="221" priority="15" operator="lessThan">
      <formula>0</formula>
    </cfRule>
    <cfRule type="cellIs" dxfId="220" priority="20" operator="lessThan">
      <formula>0</formula>
    </cfRule>
    <cfRule type="cellIs" dxfId="219" priority="24" operator="lessThan">
      <formula>0</formula>
    </cfRule>
  </conditionalFormatting>
  <conditionalFormatting sqref="I91:I96">
    <cfRule type="cellIs" dxfId="218" priority="16" operator="greaterThan">
      <formula>1</formula>
    </cfRule>
    <cfRule type="cellIs" dxfId="217" priority="21" operator="greaterThan">
      <formula>1</formula>
    </cfRule>
  </conditionalFormatting>
  <conditionalFormatting sqref="H14:H23">
    <cfRule type="cellIs" dxfId="216" priority="9" operator="lessThan">
      <formula>0</formula>
    </cfRule>
    <cfRule type="cellIs" dxfId="215" priority="11" operator="lessThan">
      <formula>0</formula>
    </cfRule>
  </conditionalFormatting>
  <conditionalFormatting sqref="H28:H37">
    <cfRule type="cellIs" dxfId="214" priority="7" operator="lessThan">
      <formula>0</formula>
    </cfRule>
  </conditionalFormatting>
  <conditionalFormatting sqref="I50">
    <cfRule type="cellIs" dxfId="213" priority="6" operator="greaterThan">
      <formula>1</formula>
    </cfRule>
  </conditionalFormatting>
  <conditionalFormatting sqref="H50">
    <cfRule type="cellIs" dxfId="212" priority="5" operator="lessThan">
      <formula>0</formula>
    </cfRule>
  </conditionalFormatting>
  <conditionalFormatting sqref="I51">
    <cfRule type="cellIs" dxfId="211" priority="4" operator="greaterThan">
      <formula>1</formula>
    </cfRule>
  </conditionalFormatting>
  <conditionalFormatting sqref="H51">
    <cfRule type="cellIs" dxfId="210" priority="3" operator="lessThan">
      <formula>0</formula>
    </cfRule>
  </conditionalFormatting>
  <conditionalFormatting sqref="I52">
    <cfRule type="cellIs" dxfId="209" priority="2" operator="greaterThan">
      <formula>1</formula>
    </cfRule>
  </conditionalFormatting>
  <conditionalFormatting sqref="H52">
    <cfRule type="cellIs" dxfId="208" priority="1" operator="lessThan">
      <formula>0</formula>
    </cfRule>
  </conditionalFormatting>
  <conditionalFormatting sqref="H35:H38">
    <cfRule type="cellIs" dxfId="207" priority="43" operator="lessThan">
      <formula>0</formula>
    </cfRule>
  </conditionalFormatting>
  <conditionalFormatting sqref="H54">
    <cfRule type="cellIs" dxfId="206" priority="42" operator="lessThan">
      <formula>0</formula>
    </cfRule>
  </conditionalFormatting>
  <conditionalFormatting sqref="C11">
    <cfRule type="cellIs" dxfId="205" priority="19" operator="greaterThan">
      <formula>1</formula>
    </cfRule>
    <cfRule type="cellIs" dxfId="204" priority="23" operator="greaterThan">
      <formula>1</formula>
    </cfRule>
    <cfRule type="cellIs" dxfId="203" priority="41" operator="greaterThan">
      <formula>1</formula>
    </cfRule>
  </conditionalFormatting>
  <conditionalFormatting sqref="I14:I23 I49 I77:I84">
    <cfRule type="cellIs" dxfId="202" priority="40" operator="greaterThan">
      <formula>1</formula>
    </cfRule>
  </conditionalFormatting>
  <conditionalFormatting sqref="I28:I37">
    <cfRule type="cellIs" dxfId="201" priority="18" operator="greaterThan">
      <formula>1</formula>
    </cfRule>
    <cfRule type="cellIs" dxfId="200" priority="39" operator="greaterThan">
      <formula>1</formula>
    </cfRule>
  </conditionalFormatting>
  <conditionalFormatting sqref="I42:I52">
    <cfRule type="cellIs" dxfId="199" priority="17" operator="greaterThan">
      <formula>1</formula>
    </cfRule>
    <cfRule type="cellIs" dxfId="198" priority="22" operator="greaterThan">
      <formula>1</formula>
    </cfRule>
    <cfRule type="cellIs" dxfId="197" priority="28" operator="greaterThan">
      <formula>1</formula>
    </cfRule>
    <cfRule type="cellIs" dxfId="196" priority="37" operator="greaterThan">
      <formula>1</formula>
    </cfRule>
    <cfRule type="cellIs" dxfId="195" priority="38" operator="greaterThan">
      <formula>1</formula>
    </cfRule>
  </conditionalFormatting>
  <conditionalFormatting sqref="I57:I66">
    <cfRule type="cellIs" dxfId="194" priority="34" operator="greaterThan">
      <formula>1</formula>
    </cfRule>
    <cfRule type="cellIs" dxfId="193" priority="36" operator="greaterThan">
      <formula>1</formula>
    </cfRule>
  </conditionalFormatting>
  <conditionalFormatting sqref="I68:I75">
    <cfRule type="cellIs" dxfId="192" priority="32" operator="greaterThan">
      <formula>1</formula>
    </cfRule>
    <cfRule type="cellIs" dxfId="191" priority="33" operator="greaterThan">
      <formula>1</formula>
    </cfRule>
    <cfRule type="cellIs" dxfId="190" priority="35" operator="greaterThan">
      <formula>1</formula>
    </cfRule>
  </conditionalFormatting>
  <conditionalFormatting sqref="H35:H37">
    <cfRule type="cellIs" dxfId="189" priority="8" operator="lessThan">
      <formula>0</formula>
    </cfRule>
    <cfRule type="cellIs" dxfId="188" priority="10" operator="lessThan">
      <formula>0</formula>
    </cfRule>
    <cfRule type="cellIs" dxfId="187" priority="12" operator="lessThan">
      <formula>0</formula>
    </cfRule>
    <cfRule type="cellIs" dxfId="186" priority="13" operator="lessThan">
      <formula>0</formula>
    </cfRule>
    <cfRule type="cellIs" dxfId="185" priority="14" operator="lessThan">
      <formula>0</formula>
    </cfRule>
    <cfRule type="cellIs" dxfId="184" priority="31" operator="greaterThan">
      <formula>$C$28</formula>
    </cfRule>
  </conditionalFormatting>
  <conditionalFormatting sqref="H35:H37">
    <cfRule type="cellIs" dxfId="183" priority="30" operator="lessThan">
      <formula>0</formula>
    </cfRule>
  </conditionalFormatting>
  <conditionalFormatting sqref="H42:H52">
    <cfRule type="cellIs" dxfId="182" priority="27" operator="lessThan">
      <formula>0</formula>
    </cfRule>
    <cfRule type="cellIs" dxfId="181" priority="29" operator="lessThan">
      <formula>0</formula>
    </cfRule>
  </conditionalFormatting>
  <conditionalFormatting sqref="H68:H75">
    <cfRule type="cellIs" dxfId="18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90</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25</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February!G14+(E14+F14)</f>
        <v>0</v>
      </c>
      <c r="H14" s="288">
        <f>C14-G14</f>
        <v>0</v>
      </c>
      <c r="I14" s="93" t="e">
        <f>G14/C14</f>
        <v>#DIV/0!</v>
      </c>
    </row>
    <row r="15" spans="1:15" x14ac:dyDescent="0.25">
      <c r="A15" s="89"/>
      <c r="B15" s="356">
        <f>Personnel!D13</f>
        <v>0</v>
      </c>
      <c r="C15" s="52">
        <f>Personnel!E18</f>
        <v>0</v>
      </c>
      <c r="D15" s="65"/>
      <c r="E15" s="435">
        <f t="shared" ref="E15:E23" si="0">ROUND(D15,2)</f>
        <v>0</v>
      </c>
      <c r="F15" s="287"/>
      <c r="G15" s="215">
        <f>February!G15+(E15+F15)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February!G16+(E16+F16)</f>
        <v>0</v>
      </c>
      <c r="H16" s="288">
        <f t="shared" si="1"/>
        <v>0</v>
      </c>
      <c r="I16" s="93" t="e">
        <f>G16/C16</f>
        <v>#DIV/0!</v>
      </c>
    </row>
    <row r="17" spans="1:10" x14ac:dyDescent="0.25">
      <c r="A17" s="89"/>
      <c r="B17" s="356">
        <f>Personnel!H13</f>
        <v>0</v>
      </c>
      <c r="C17" s="52">
        <f>Personnel!I18</f>
        <v>0</v>
      </c>
      <c r="D17" s="65"/>
      <c r="E17" s="435">
        <f t="shared" si="0"/>
        <v>0</v>
      </c>
      <c r="F17" s="287"/>
      <c r="G17" s="215">
        <f>February!G17+(E17+F17)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February!G18+(E18+F18)</f>
        <v>0</v>
      </c>
      <c r="H18" s="288">
        <f t="shared" si="1"/>
        <v>0</v>
      </c>
      <c r="I18" s="93" t="e">
        <f t="shared" si="2"/>
        <v>#DIV/0!</v>
      </c>
    </row>
    <row r="19" spans="1:10" x14ac:dyDescent="0.25">
      <c r="A19" s="89"/>
      <c r="B19" s="356">
        <f>Personnel!L13</f>
        <v>0</v>
      </c>
      <c r="C19" s="52">
        <f>Personnel!M18</f>
        <v>0</v>
      </c>
      <c r="D19" s="65"/>
      <c r="E19" s="435">
        <f t="shared" si="0"/>
        <v>0</v>
      </c>
      <c r="F19" s="287"/>
      <c r="G19" s="215">
        <f>February!G19+(E19+F19)</f>
        <v>0</v>
      </c>
      <c r="H19" s="288">
        <f t="shared" si="1"/>
        <v>0</v>
      </c>
      <c r="I19" s="93" t="e">
        <f t="shared" si="2"/>
        <v>#DIV/0!</v>
      </c>
    </row>
    <row r="20" spans="1:10" x14ac:dyDescent="0.25">
      <c r="A20" s="89"/>
      <c r="B20" s="356">
        <f>Personnel!N13</f>
        <v>0</v>
      </c>
      <c r="C20" s="52">
        <f>Personnel!O18</f>
        <v>0</v>
      </c>
      <c r="D20" s="65"/>
      <c r="E20" s="435">
        <f t="shared" si="0"/>
        <v>0</v>
      </c>
      <c r="F20" s="287"/>
      <c r="G20" s="215">
        <f>February!G20+(E20+F20)</f>
        <v>0</v>
      </c>
      <c r="H20" s="288">
        <f t="shared" si="1"/>
        <v>0</v>
      </c>
      <c r="I20" s="93" t="e">
        <f t="shared" si="2"/>
        <v>#DIV/0!</v>
      </c>
    </row>
    <row r="21" spans="1:10" x14ac:dyDescent="0.25">
      <c r="A21" s="89"/>
      <c r="B21" s="356">
        <f>Personnel!P13</f>
        <v>0</v>
      </c>
      <c r="C21" s="52">
        <f>Personnel!Q18</f>
        <v>0</v>
      </c>
      <c r="D21" s="65"/>
      <c r="E21" s="435">
        <f t="shared" si="0"/>
        <v>0</v>
      </c>
      <c r="F21" s="287"/>
      <c r="G21" s="215">
        <f>February!G21+(E21+F21)</f>
        <v>0</v>
      </c>
      <c r="H21" s="288">
        <f t="shared" si="1"/>
        <v>0</v>
      </c>
      <c r="I21" s="93" t="e">
        <f t="shared" si="2"/>
        <v>#DIV/0!</v>
      </c>
    </row>
    <row r="22" spans="1:10" x14ac:dyDescent="0.25">
      <c r="A22" s="89"/>
      <c r="B22" s="356">
        <f>Personnel!R13</f>
        <v>0</v>
      </c>
      <c r="C22" s="52">
        <f>Personnel!S18</f>
        <v>0</v>
      </c>
      <c r="D22" s="65"/>
      <c r="E22" s="435">
        <f t="shared" si="0"/>
        <v>0</v>
      </c>
      <c r="F22" s="287"/>
      <c r="G22" s="215">
        <f>February!G22+(E22+F22)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February!G23+(E23+F23)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25</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February!G28+(E28+F28)</f>
        <v>0</v>
      </c>
      <c r="H28" s="296">
        <f>C28-G28</f>
        <v>0</v>
      </c>
      <c r="I28" s="93" t="e">
        <f>G28/C28</f>
        <v>#DIV/0!</v>
      </c>
    </row>
    <row r="29" spans="1:10" x14ac:dyDescent="0.25">
      <c r="A29" s="89"/>
      <c r="B29" s="356">
        <f>Personnel!D13</f>
        <v>0</v>
      </c>
      <c r="C29" s="7">
        <f>Personnel!E21</f>
        <v>0</v>
      </c>
      <c r="D29" s="297"/>
      <c r="E29" s="436">
        <f t="shared" si="3"/>
        <v>0</v>
      </c>
      <c r="F29" s="287"/>
      <c r="G29" s="295">
        <f>February!G29+(E29+F29)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February!G30+(E30+F30)</f>
        <v>0</v>
      </c>
      <c r="H30" s="296">
        <f t="shared" si="4"/>
        <v>0</v>
      </c>
      <c r="I30" s="93" t="e">
        <f t="shared" si="5"/>
        <v>#DIV/0!</v>
      </c>
    </row>
    <row r="31" spans="1:10" x14ac:dyDescent="0.25">
      <c r="A31" s="89"/>
      <c r="B31" s="356">
        <f>Personnel!H13</f>
        <v>0</v>
      </c>
      <c r="C31" s="7">
        <f>Personnel!I21</f>
        <v>0</v>
      </c>
      <c r="D31" s="297"/>
      <c r="E31" s="436">
        <f t="shared" si="3"/>
        <v>0</v>
      </c>
      <c r="F31" s="287"/>
      <c r="G31" s="295">
        <f>February!G31+(E31+F31)</f>
        <v>0</v>
      </c>
      <c r="H31" s="296">
        <f t="shared" si="4"/>
        <v>0</v>
      </c>
      <c r="I31" s="93" t="e">
        <f t="shared" si="5"/>
        <v>#DIV/0!</v>
      </c>
    </row>
    <row r="32" spans="1:10" x14ac:dyDescent="0.25">
      <c r="A32" s="89"/>
      <c r="B32" s="356">
        <f>Personnel!J13</f>
        <v>0</v>
      </c>
      <c r="C32" s="7">
        <f>Personnel!K21</f>
        <v>0</v>
      </c>
      <c r="D32" s="294"/>
      <c r="E32" s="436">
        <f t="shared" si="3"/>
        <v>0</v>
      </c>
      <c r="F32" s="287"/>
      <c r="G32" s="295">
        <f>February!G32+(E32+F32)</f>
        <v>0</v>
      </c>
      <c r="H32" s="296">
        <f t="shared" si="4"/>
        <v>0</v>
      </c>
      <c r="I32" s="93" t="e">
        <f t="shared" si="5"/>
        <v>#DIV/0!</v>
      </c>
    </row>
    <row r="33" spans="1:10" x14ac:dyDescent="0.25">
      <c r="A33" s="89"/>
      <c r="B33" s="356">
        <f>Personnel!L13</f>
        <v>0</v>
      </c>
      <c r="C33" s="7">
        <f>Personnel!M21</f>
        <v>0</v>
      </c>
      <c r="D33" s="297"/>
      <c r="E33" s="436">
        <f t="shared" si="3"/>
        <v>0</v>
      </c>
      <c r="F33" s="287"/>
      <c r="G33" s="295">
        <f>February!G33+(E33+F33)</f>
        <v>0</v>
      </c>
      <c r="H33" s="296">
        <f t="shared" si="4"/>
        <v>0</v>
      </c>
      <c r="I33" s="93" t="e">
        <f t="shared" si="5"/>
        <v>#DIV/0!</v>
      </c>
    </row>
    <row r="34" spans="1:10" x14ac:dyDescent="0.25">
      <c r="A34" s="89"/>
      <c r="B34" s="356">
        <f>Personnel!N13</f>
        <v>0</v>
      </c>
      <c r="C34" s="7">
        <f>Personnel!O21</f>
        <v>0</v>
      </c>
      <c r="D34" s="294"/>
      <c r="E34" s="436">
        <f t="shared" si="3"/>
        <v>0</v>
      </c>
      <c r="F34" s="287"/>
      <c r="G34" s="295">
        <f>February!G34+(E34+F34)</f>
        <v>0</v>
      </c>
      <c r="H34" s="296">
        <f t="shared" si="4"/>
        <v>0</v>
      </c>
      <c r="I34" s="93" t="e">
        <f t="shared" si="5"/>
        <v>#DIV/0!</v>
      </c>
    </row>
    <row r="35" spans="1:10" x14ac:dyDescent="0.25">
      <c r="A35" s="89"/>
      <c r="B35" s="356">
        <f>Personnel!P13</f>
        <v>0</v>
      </c>
      <c r="C35" s="7">
        <f>Personnel!Q21</f>
        <v>0</v>
      </c>
      <c r="D35" s="294"/>
      <c r="E35" s="436">
        <f t="shared" si="3"/>
        <v>0</v>
      </c>
      <c r="F35" s="287"/>
      <c r="G35" s="295">
        <f>February!G35+(E35+F35)</f>
        <v>0</v>
      </c>
      <c r="H35" s="296">
        <f t="shared" si="4"/>
        <v>0</v>
      </c>
      <c r="I35" s="93" t="e">
        <f t="shared" si="5"/>
        <v>#DIV/0!</v>
      </c>
    </row>
    <row r="36" spans="1:10" x14ac:dyDescent="0.25">
      <c r="A36" s="89"/>
      <c r="B36" s="356">
        <f>Personnel!R13</f>
        <v>0</v>
      </c>
      <c r="C36" s="14">
        <f>Personnel!S21</f>
        <v>0</v>
      </c>
      <c r="D36" s="294"/>
      <c r="E36" s="436">
        <f t="shared" si="3"/>
        <v>0</v>
      </c>
      <c r="F36" s="287"/>
      <c r="G36" s="295">
        <f>February!G36+(E36+F36)</f>
        <v>0</v>
      </c>
      <c r="H36" s="296">
        <f t="shared" si="4"/>
        <v>0</v>
      </c>
      <c r="I36" s="93" t="e">
        <f t="shared" si="5"/>
        <v>#DIV/0!</v>
      </c>
    </row>
    <row r="37" spans="1:10" x14ac:dyDescent="0.25">
      <c r="A37" s="89"/>
      <c r="B37" s="356">
        <f>Personnel!T13</f>
        <v>0</v>
      </c>
      <c r="C37" s="7">
        <f>Personnel!U21</f>
        <v>0</v>
      </c>
      <c r="D37" s="297"/>
      <c r="E37" s="436">
        <f t="shared" si="3"/>
        <v>0</v>
      </c>
      <c r="F37" s="287"/>
      <c r="G37" s="295">
        <f>February!G37+(E37+F37)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25</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February!G42+(E42+F42)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February!G43+(E43+F43)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February!G44+(E44+F44)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February!G45+(E45+F45)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February!G46+(E46+F46)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February!G47+(E47+F47)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February!G49+(E49+F49)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February!G50+(E50+F50)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February!G51+(E51+F51)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February!G52+(E52+F52)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25</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February!G57+(E57+F57)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February!G58+(E58+F58)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February!G59+(E59+F59)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February!G60+(E60+F60)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February!G61+(E61+F61)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February!G62+(E62+F62)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February!G63+(E63+F63)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February!G64+(E64+F64)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February!G65+(E65+F65)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February!G66+(E66+F66)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February!G68+(E68+F68)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February!G69+(E69+F69)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February!G70+(E70+F70)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February!G71+(E71+F71)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February!G72+(E72+F72)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February!G73+(E73+F73)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February!G74+(E74+F74)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February!G75+(E75+F75)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February!G77+(E77+F77)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February!G78+(E78+F78)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February!G79+(E79+F79)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February!G80+(E80+F80)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February!G81+(E81+F81)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February!G82+(E82+F82)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February!G83+(E83+F83)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February!G84+(E84+F84)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25</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February!G91+(E91+F91)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February!G92+(E92+F92)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February!G93+(E93+F93)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February!G94+(E94+F94)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February!G95+(E95+F95)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February!G96+(E96+F96)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79" priority="45" operator="lessThan">
      <formula>0</formula>
    </cfRule>
  </conditionalFormatting>
  <conditionalFormatting sqref="H25:H26">
    <cfRule type="cellIs" dxfId="178" priority="44" operator="lessThan">
      <formula>0</formula>
    </cfRule>
  </conditionalFormatting>
  <conditionalFormatting sqref="H57:H66">
    <cfRule type="cellIs" dxfId="177" priority="26" operator="lessThan">
      <formula>0</formula>
    </cfRule>
  </conditionalFormatting>
  <conditionalFormatting sqref="H91:H96">
    <cfRule type="cellIs" dxfId="176" priority="15" operator="lessThan">
      <formula>0</formula>
    </cfRule>
    <cfRule type="cellIs" dxfId="175" priority="20" operator="lessThan">
      <formula>0</formula>
    </cfRule>
    <cfRule type="cellIs" dxfId="174" priority="24" operator="lessThan">
      <formula>0</formula>
    </cfRule>
  </conditionalFormatting>
  <conditionalFormatting sqref="I91:I96">
    <cfRule type="cellIs" dxfId="173" priority="16" operator="greaterThan">
      <formula>1</formula>
    </cfRule>
    <cfRule type="cellIs" dxfId="172" priority="21" operator="greaterThan">
      <formula>1</formula>
    </cfRule>
  </conditionalFormatting>
  <conditionalFormatting sqref="H14:H23">
    <cfRule type="cellIs" dxfId="171" priority="9" operator="lessThan">
      <formula>0</formula>
    </cfRule>
    <cfRule type="cellIs" dxfId="170" priority="11" operator="lessThan">
      <formula>0</formula>
    </cfRule>
  </conditionalFormatting>
  <conditionalFormatting sqref="H28:H37">
    <cfRule type="cellIs" dxfId="169" priority="7" operator="lessThan">
      <formula>0</formula>
    </cfRule>
  </conditionalFormatting>
  <conditionalFormatting sqref="I50">
    <cfRule type="cellIs" dxfId="168" priority="6" operator="greaterThan">
      <formula>1</formula>
    </cfRule>
  </conditionalFormatting>
  <conditionalFormatting sqref="H50">
    <cfRule type="cellIs" dxfId="167" priority="5" operator="lessThan">
      <formula>0</formula>
    </cfRule>
  </conditionalFormatting>
  <conditionalFormatting sqref="I51">
    <cfRule type="cellIs" dxfId="166" priority="4" operator="greaterThan">
      <formula>1</formula>
    </cfRule>
  </conditionalFormatting>
  <conditionalFormatting sqref="H51">
    <cfRule type="cellIs" dxfId="165" priority="3" operator="lessThan">
      <formula>0</formula>
    </cfRule>
  </conditionalFormatting>
  <conditionalFormatting sqref="I52">
    <cfRule type="cellIs" dxfId="164" priority="2" operator="greaterThan">
      <formula>1</formula>
    </cfRule>
  </conditionalFormatting>
  <conditionalFormatting sqref="H52">
    <cfRule type="cellIs" dxfId="163" priority="1" operator="lessThan">
      <formula>0</formula>
    </cfRule>
  </conditionalFormatting>
  <conditionalFormatting sqref="H35:H38">
    <cfRule type="cellIs" dxfId="162" priority="43" operator="lessThan">
      <formula>0</formula>
    </cfRule>
  </conditionalFormatting>
  <conditionalFormatting sqref="H54">
    <cfRule type="cellIs" dxfId="161" priority="42" operator="lessThan">
      <formula>0</formula>
    </cfRule>
  </conditionalFormatting>
  <conditionalFormatting sqref="C11">
    <cfRule type="cellIs" dxfId="160" priority="19" operator="greaterThan">
      <formula>1</formula>
    </cfRule>
    <cfRule type="cellIs" dxfId="159" priority="23" operator="greaterThan">
      <formula>1</formula>
    </cfRule>
    <cfRule type="cellIs" dxfId="158" priority="41" operator="greaterThan">
      <formula>1</formula>
    </cfRule>
  </conditionalFormatting>
  <conditionalFormatting sqref="I14:I23 I49 I77:I84">
    <cfRule type="cellIs" dxfId="157" priority="40" operator="greaterThan">
      <formula>1</formula>
    </cfRule>
  </conditionalFormatting>
  <conditionalFormatting sqref="I28:I37">
    <cfRule type="cellIs" dxfId="156" priority="18" operator="greaterThan">
      <formula>1</formula>
    </cfRule>
    <cfRule type="cellIs" dxfId="155" priority="39" operator="greaterThan">
      <formula>1</formula>
    </cfRule>
  </conditionalFormatting>
  <conditionalFormatting sqref="I42:I52">
    <cfRule type="cellIs" dxfId="154" priority="17" operator="greaterThan">
      <formula>1</formula>
    </cfRule>
    <cfRule type="cellIs" dxfId="153" priority="22" operator="greaterThan">
      <formula>1</formula>
    </cfRule>
    <cfRule type="cellIs" dxfId="152" priority="28" operator="greaterThan">
      <formula>1</formula>
    </cfRule>
    <cfRule type="cellIs" dxfId="151" priority="37" operator="greaterThan">
      <formula>1</formula>
    </cfRule>
    <cfRule type="cellIs" dxfId="150" priority="38" operator="greaterThan">
      <formula>1</formula>
    </cfRule>
  </conditionalFormatting>
  <conditionalFormatting sqref="I57:I66">
    <cfRule type="cellIs" dxfId="149" priority="34" operator="greaterThan">
      <formula>1</formula>
    </cfRule>
    <cfRule type="cellIs" dxfId="148" priority="36" operator="greaterThan">
      <formula>1</formula>
    </cfRule>
  </conditionalFormatting>
  <conditionalFormatting sqref="I68:I75">
    <cfRule type="cellIs" dxfId="147" priority="32" operator="greaterThan">
      <formula>1</formula>
    </cfRule>
    <cfRule type="cellIs" dxfId="146" priority="33" operator="greaterThan">
      <formula>1</formula>
    </cfRule>
    <cfRule type="cellIs" dxfId="145" priority="35" operator="greaterThan">
      <formula>1</formula>
    </cfRule>
  </conditionalFormatting>
  <conditionalFormatting sqref="H35:H37">
    <cfRule type="cellIs" dxfId="144" priority="8" operator="lessThan">
      <formula>0</formula>
    </cfRule>
    <cfRule type="cellIs" dxfId="143" priority="10" operator="lessThan">
      <formula>0</formula>
    </cfRule>
    <cfRule type="cellIs" dxfId="142" priority="12" operator="lessThan">
      <formula>0</formula>
    </cfRule>
    <cfRule type="cellIs" dxfId="141" priority="13" operator="lessThan">
      <formula>0</formula>
    </cfRule>
    <cfRule type="cellIs" dxfId="140" priority="14" operator="lessThan">
      <formula>0</formula>
    </cfRule>
    <cfRule type="cellIs" dxfId="139" priority="31" operator="greaterThan">
      <formula>$C$28</formula>
    </cfRule>
  </conditionalFormatting>
  <conditionalFormatting sqref="H35:H37">
    <cfRule type="cellIs" dxfId="138" priority="30" operator="lessThan">
      <formula>0</formula>
    </cfRule>
  </conditionalFormatting>
  <conditionalFormatting sqref="H42:H52">
    <cfRule type="cellIs" dxfId="137" priority="27" operator="lessThan">
      <formula>0</formula>
    </cfRule>
    <cfRule type="cellIs" dxfId="136" priority="29" operator="lessThan">
      <formula>0</formula>
    </cfRule>
  </conditionalFormatting>
  <conditionalFormatting sqref="H68:H75">
    <cfRule type="cellIs" dxfId="13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91</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24</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March!G14+(E14+F14)</f>
        <v>0</v>
      </c>
      <c r="H14" s="288">
        <f>C14-G14</f>
        <v>0</v>
      </c>
      <c r="I14" s="93" t="e">
        <f>G14/C14</f>
        <v>#DIV/0!</v>
      </c>
    </row>
    <row r="15" spans="1:15" x14ac:dyDescent="0.25">
      <c r="A15" s="89"/>
      <c r="B15" s="356">
        <f>Personnel!D13</f>
        <v>0</v>
      </c>
      <c r="C15" s="52">
        <f>Personnel!E18</f>
        <v>0</v>
      </c>
      <c r="D15" s="65"/>
      <c r="E15" s="435">
        <f t="shared" ref="E15:E23" si="0">ROUND(D15,2)</f>
        <v>0</v>
      </c>
      <c r="F15" s="287"/>
      <c r="G15" s="215">
        <f>March!G15+(E15+F15)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March!G16+(E16+F16)</f>
        <v>0</v>
      </c>
      <c r="H16" s="288">
        <f t="shared" si="1"/>
        <v>0</v>
      </c>
      <c r="I16" s="93" t="e">
        <f>G16/C16</f>
        <v>#DIV/0!</v>
      </c>
    </row>
    <row r="17" spans="1:10" x14ac:dyDescent="0.25">
      <c r="A17" s="89"/>
      <c r="B17" s="356">
        <f>Personnel!H13</f>
        <v>0</v>
      </c>
      <c r="C17" s="52">
        <f>Personnel!I18</f>
        <v>0</v>
      </c>
      <c r="D17" s="65"/>
      <c r="E17" s="435">
        <f t="shared" si="0"/>
        <v>0</v>
      </c>
      <c r="F17" s="287"/>
      <c r="G17" s="215">
        <f>March!G17+(E17+F17)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March!G18+(E18+F18)</f>
        <v>0</v>
      </c>
      <c r="H18" s="288">
        <f t="shared" si="1"/>
        <v>0</v>
      </c>
      <c r="I18" s="93" t="e">
        <f t="shared" si="2"/>
        <v>#DIV/0!</v>
      </c>
    </row>
    <row r="19" spans="1:10" x14ac:dyDescent="0.25">
      <c r="A19" s="89"/>
      <c r="B19" s="356">
        <f>Personnel!L13</f>
        <v>0</v>
      </c>
      <c r="C19" s="52">
        <f>Personnel!M18</f>
        <v>0</v>
      </c>
      <c r="D19" s="65"/>
      <c r="E19" s="435">
        <f t="shared" si="0"/>
        <v>0</v>
      </c>
      <c r="F19" s="287"/>
      <c r="G19" s="215">
        <f>March!G19+(E19+F19)</f>
        <v>0</v>
      </c>
      <c r="H19" s="288">
        <f t="shared" si="1"/>
        <v>0</v>
      </c>
      <c r="I19" s="93" t="e">
        <f t="shared" si="2"/>
        <v>#DIV/0!</v>
      </c>
    </row>
    <row r="20" spans="1:10" x14ac:dyDescent="0.25">
      <c r="A20" s="89"/>
      <c r="B20" s="356">
        <f>Personnel!N13</f>
        <v>0</v>
      </c>
      <c r="C20" s="52">
        <f>Personnel!O18</f>
        <v>0</v>
      </c>
      <c r="D20" s="65"/>
      <c r="E20" s="435">
        <f t="shared" si="0"/>
        <v>0</v>
      </c>
      <c r="F20" s="287"/>
      <c r="G20" s="215">
        <f>March!G20+(E20+F20)</f>
        <v>0</v>
      </c>
      <c r="H20" s="288">
        <f t="shared" si="1"/>
        <v>0</v>
      </c>
      <c r="I20" s="93" t="e">
        <f t="shared" si="2"/>
        <v>#DIV/0!</v>
      </c>
    </row>
    <row r="21" spans="1:10" x14ac:dyDescent="0.25">
      <c r="A21" s="89"/>
      <c r="B21" s="356">
        <f>Personnel!P13</f>
        <v>0</v>
      </c>
      <c r="C21" s="52">
        <f>Personnel!Q18</f>
        <v>0</v>
      </c>
      <c r="D21" s="65"/>
      <c r="E21" s="435">
        <f t="shared" si="0"/>
        <v>0</v>
      </c>
      <c r="F21" s="287"/>
      <c r="G21" s="215">
        <f>March!G21+(E21+F21)</f>
        <v>0</v>
      </c>
      <c r="H21" s="288">
        <f t="shared" si="1"/>
        <v>0</v>
      </c>
      <c r="I21" s="93" t="e">
        <f t="shared" si="2"/>
        <v>#DIV/0!</v>
      </c>
    </row>
    <row r="22" spans="1:10" x14ac:dyDescent="0.25">
      <c r="A22" s="89"/>
      <c r="B22" s="356">
        <f>Personnel!R13</f>
        <v>0</v>
      </c>
      <c r="C22" s="52">
        <f>Personnel!S18</f>
        <v>0</v>
      </c>
      <c r="D22" s="65"/>
      <c r="E22" s="435">
        <f t="shared" si="0"/>
        <v>0</v>
      </c>
      <c r="F22" s="287"/>
      <c r="G22" s="215">
        <f>March!G22+(E22+F22)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March!G23+(E23+F23)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24</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March!G28+(E28+F28)</f>
        <v>0</v>
      </c>
      <c r="H28" s="296">
        <f>C28-G28</f>
        <v>0</v>
      </c>
      <c r="I28" s="93" t="e">
        <f>G28/C28</f>
        <v>#DIV/0!</v>
      </c>
    </row>
    <row r="29" spans="1:10" x14ac:dyDescent="0.25">
      <c r="A29" s="89"/>
      <c r="B29" s="356">
        <f>Personnel!D13</f>
        <v>0</v>
      </c>
      <c r="C29" s="7">
        <f>Personnel!E21</f>
        <v>0</v>
      </c>
      <c r="D29" s="297"/>
      <c r="E29" s="436">
        <f t="shared" si="3"/>
        <v>0</v>
      </c>
      <c r="F29" s="287"/>
      <c r="G29" s="295">
        <f>March!G29+(E29+F29)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March!G30+(E30+F30)</f>
        <v>0</v>
      </c>
      <c r="H30" s="296">
        <f t="shared" si="4"/>
        <v>0</v>
      </c>
      <c r="I30" s="93" t="e">
        <f t="shared" si="5"/>
        <v>#DIV/0!</v>
      </c>
    </row>
    <row r="31" spans="1:10" x14ac:dyDescent="0.25">
      <c r="A31" s="89"/>
      <c r="B31" s="356">
        <f>Personnel!H13</f>
        <v>0</v>
      </c>
      <c r="C31" s="7">
        <f>Personnel!I21</f>
        <v>0</v>
      </c>
      <c r="D31" s="297"/>
      <c r="E31" s="436">
        <f t="shared" si="3"/>
        <v>0</v>
      </c>
      <c r="F31" s="287"/>
      <c r="G31" s="295">
        <f>March!G31+(E31+F31)</f>
        <v>0</v>
      </c>
      <c r="H31" s="296">
        <f t="shared" si="4"/>
        <v>0</v>
      </c>
      <c r="I31" s="93" t="e">
        <f t="shared" si="5"/>
        <v>#DIV/0!</v>
      </c>
    </row>
    <row r="32" spans="1:10" x14ac:dyDescent="0.25">
      <c r="A32" s="89"/>
      <c r="B32" s="356">
        <f>Personnel!J13</f>
        <v>0</v>
      </c>
      <c r="C32" s="7">
        <f>Personnel!K21</f>
        <v>0</v>
      </c>
      <c r="D32" s="294"/>
      <c r="E32" s="436">
        <f t="shared" si="3"/>
        <v>0</v>
      </c>
      <c r="F32" s="287"/>
      <c r="G32" s="295">
        <f>March!G32+(E32+F32)</f>
        <v>0</v>
      </c>
      <c r="H32" s="296">
        <f t="shared" si="4"/>
        <v>0</v>
      </c>
      <c r="I32" s="93" t="e">
        <f t="shared" si="5"/>
        <v>#DIV/0!</v>
      </c>
    </row>
    <row r="33" spans="1:10" x14ac:dyDescent="0.25">
      <c r="A33" s="89"/>
      <c r="B33" s="356">
        <f>Personnel!L13</f>
        <v>0</v>
      </c>
      <c r="C33" s="7">
        <f>Personnel!M21</f>
        <v>0</v>
      </c>
      <c r="D33" s="297"/>
      <c r="E33" s="436">
        <f t="shared" si="3"/>
        <v>0</v>
      </c>
      <c r="F33" s="287"/>
      <c r="G33" s="295">
        <f>March!G33+(E33+F33)</f>
        <v>0</v>
      </c>
      <c r="H33" s="296">
        <f t="shared" si="4"/>
        <v>0</v>
      </c>
      <c r="I33" s="93" t="e">
        <f t="shared" si="5"/>
        <v>#DIV/0!</v>
      </c>
    </row>
    <row r="34" spans="1:10" x14ac:dyDescent="0.25">
      <c r="A34" s="89"/>
      <c r="B34" s="356">
        <f>Personnel!N13</f>
        <v>0</v>
      </c>
      <c r="C34" s="7">
        <f>Personnel!O21</f>
        <v>0</v>
      </c>
      <c r="D34" s="294"/>
      <c r="E34" s="436">
        <f t="shared" si="3"/>
        <v>0</v>
      </c>
      <c r="F34" s="287"/>
      <c r="G34" s="295">
        <f>March!G34+(E34+F34)</f>
        <v>0</v>
      </c>
      <c r="H34" s="296">
        <f t="shared" si="4"/>
        <v>0</v>
      </c>
      <c r="I34" s="93" t="e">
        <f t="shared" si="5"/>
        <v>#DIV/0!</v>
      </c>
    </row>
    <row r="35" spans="1:10" x14ac:dyDescent="0.25">
      <c r="A35" s="89"/>
      <c r="B35" s="356">
        <f>Personnel!P13</f>
        <v>0</v>
      </c>
      <c r="C35" s="7">
        <f>Personnel!Q21</f>
        <v>0</v>
      </c>
      <c r="D35" s="294"/>
      <c r="E35" s="436">
        <f t="shared" si="3"/>
        <v>0</v>
      </c>
      <c r="F35" s="287"/>
      <c r="G35" s="295">
        <f>March!G35+(E35+F35)</f>
        <v>0</v>
      </c>
      <c r="H35" s="296">
        <f t="shared" si="4"/>
        <v>0</v>
      </c>
      <c r="I35" s="93" t="e">
        <f t="shared" si="5"/>
        <v>#DIV/0!</v>
      </c>
    </row>
    <row r="36" spans="1:10" x14ac:dyDescent="0.25">
      <c r="A36" s="89"/>
      <c r="B36" s="356">
        <f>Personnel!R13</f>
        <v>0</v>
      </c>
      <c r="C36" s="14">
        <f>Personnel!S21</f>
        <v>0</v>
      </c>
      <c r="D36" s="294"/>
      <c r="E36" s="436">
        <f t="shared" si="3"/>
        <v>0</v>
      </c>
      <c r="F36" s="287"/>
      <c r="G36" s="295">
        <f>March!G36+(E36+F36)</f>
        <v>0</v>
      </c>
      <c r="H36" s="296">
        <f t="shared" si="4"/>
        <v>0</v>
      </c>
      <c r="I36" s="93" t="e">
        <f t="shared" si="5"/>
        <v>#DIV/0!</v>
      </c>
    </row>
    <row r="37" spans="1:10" x14ac:dyDescent="0.25">
      <c r="A37" s="89"/>
      <c r="B37" s="356">
        <f>Personnel!T13</f>
        <v>0</v>
      </c>
      <c r="C37" s="7">
        <f>Personnel!U21</f>
        <v>0</v>
      </c>
      <c r="D37" s="297"/>
      <c r="E37" s="436">
        <f t="shared" si="3"/>
        <v>0</v>
      </c>
      <c r="F37" s="287"/>
      <c r="G37" s="295">
        <f>March!G37+(E37+F37)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24</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March!G42+(E42+F42)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March!G43+(E43+F43)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March!G44+(E44+F44)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March!G45+(E45+F45)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March!G46+(E46+F46)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March!G47+(E47+F47)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March!G49+(E49+F49)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March!G50+(E50+F50)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March!G51+(E51+F51)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March!G52+(E52+F52)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24</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March!G57+(E57+F57)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March!G58+(E58+F58)</f>
        <v>0</v>
      </c>
      <c r="H58" s="39">
        <f>C58-G58</f>
        <v>0</v>
      </c>
      <c r="I58" s="351"/>
    </row>
    <row r="59" spans="1:10" s="344" customFormat="1" ht="14.25" x14ac:dyDescent="0.2">
      <c r="A59" s="350"/>
      <c r="B59" s="355" t="str">
        <f>'Line Item Budget'!A36</f>
        <v>Utilities</v>
      </c>
      <c r="C59" s="8">
        <f>'Line Item Budget'!D36</f>
        <v>0</v>
      </c>
      <c r="D59" s="348"/>
      <c r="E59" s="433">
        <f t="shared" si="9"/>
        <v>0</v>
      </c>
      <c r="F59" s="306"/>
      <c r="G59" s="219">
        <f>March!G59+(E59+F59)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March!G60+(E60+F60)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March!G61+(E61+F61)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March!G62+(E62+F62)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March!G63+(E63+F63)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March!G64+(E64+F64)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March!G65+(E65+F65)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March!G66+(E66+F66)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March!G68+(E68+F68)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March!G69+(E69+F69)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March!G70+(E70+F70)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March!G71+(E71+F71)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March!G72+(E72+F72)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March!G73+(E73+F73)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March!G74+(E74+F74)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March!G75+(E75+F75)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March!G77+(E77+F77)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March!G78+(E78+F78)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March!G79+(E79+F79)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March!G80+(E80+F80)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March!G81+(E81+F81)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March!G82+(E82+F82)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March!G83+(E83+F83)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March!G84+(E84+F84)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24</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March!G91+(E91+F91)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March!G92+(E92+F92)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March!G93+(E93+F93)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March!G94+(E94+F94)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March!G95+(E95+F95)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March!G96+(E96+F96)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134" priority="45" operator="lessThan">
      <formula>0</formula>
    </cfRule>
  </conditionalFormatting>
  <conditionalFormatting sqref="H25:H26">
    <cfRule type="cellIs" dxfId="133" priority="44" operator="lessThan">
      <formula>0</formula>
    </cfRule>
  </conditionalFormatting>
  <conditionalFormatting sqref="H57:H66">
    <cfRule type="cellIs" dxfId="132" priority="26" operator="lessThan">
      <formula>0</formula>
    </cfRule>
  </conditionalFormatting>
  <conditionalFormatting sqref="H91:H96">
    <cfRule type="cellIs" dxfId="131" priority="15" operator="lessThan">
      <formula>0</formula>
    </cfRule>
    <cfRule type="cellIs" dxfId="130" priority="20" operator="lessThan">
      <formula>0</formula>
    </cfRule>
    <cfRule type="cellIs" dxfId="129" priority="24" operator="lessThan">
      <formula>0</formula>
    </cfRule>
  </conditionalFormatting>
  <conditionalFormatting sqref="I91:I96">
    <cfRule type="cellIs" dxfId="128" priority="16" operator="greaterThan">
      <formula>1</formula>
    </cfRule>
    <cfRule type="cellIs" dxfId="127" priority="21" operator="greaterThan">
      <formula>1</formula>
    </cfRule>
  </conditionalFormatting>
  <conditionalFormatting sqref="H14:H23">
    <cfRule type="cellIs" dxfId="126" priority="9" operator="lessThan">
      <formula>0</formula>
    </cfRule>
    <cfRule type="cellIs" dxfId="125" priority="11" operator="lessThan">
      <formula>0</formula>
    </cfRule>
  </conditionalFormatting>
  <conditionalFormatting sqref="H28:H37">
    <cfRule type="cellIs" dxfId="124" priority="7" operator="lessThan">
      <formula>0</formula>
    </cfRule>
  </conditionalFormatting>
  <conditionalFormatting sqref="I50">
    <cfRule type="cellIs" dxfId="123" priority="6" operator="greaterThan">
      <formula>1</formula>
    </cfRule>
  </conditionalFormatting>
  <conditionalFormatting sqref="H50">
    <cfRule type="cellIs" dxfId="122" priority="5" operator="lessThan">
      <formula>0</formula>
    </cfRule>
  </conditionalFormatting>
  <conditionalFormatting sqref="I51">
    <cfRule type="cellIs" dxfId="121" priority="4" operator="greaterThan">
      <formula>1</formula>
    </cfRule>
  </conditionalFormatting>
  <conditionalFormatting sqref="H51">
    <cfRule type="cellIs" dxfId="120" priority="3" operator="lessThan">
      <formula>0</formula>
    </cfRule>
  </conditionalFormatting>
  <conditionalFormatting sqref="H52">
    <cfRule type="cellIs" dxfId="119" priority="1" operator="lessThan">
      <formula>0</formula>
    </cfRule>
  </conditionalFormatting>
  <conditionalFormatting sqref="I52">
    <cfRule type="cellIs" dxfId="118" priority="2" operator="greaterThan">
      <formula>1</formula>
    </cfRule>
  </conditionalFormatting>
  <conditionalFormatting sqref="H35:H38">
    <cfRule type="cellIs" dxfId="117" priority="43" operator="lessThan">
      <formula>0</formula>
    </cfRule>
  </conditionalFormatting>
  <conditionalFormatting sqref="H54">
    <cfRule type="cellIs" dxfId="116" priority="42" operator="lessThan">
      <formula>0</formula>
    </cfRule>
  </conditionalFormatting>
  <conditionalFormatting sqref="C11">
    <cfRule type="cellIs" dxfId="115" priority="19" operator="greaterThan">
      <formula>1</formula>
    </cfRule>
    <cfRule type="cellIs" dxfId="114" priority="23" operator="greaterThan">
      <formula>1</formula>
    </cfRule>
    <cfRule type="cellIs" dxfId="113" priority="41" operator="greaterThan">
      <formula>1</formula>
    </cfRule>
  </conditionalFormatting>
  <conditionalFormatting sqref="I14:I23 I49 I77:I84">
    <cfRule type="cellIs" dxfId="112" priority="40" operator="greaterThan">
      <formula>1</formula>
    </cfRule>
  </conditionalFormatting>
  <conditionalFormatting sqref="I28:I37">
    <cfRule type="cellIs" dxfId="111" priority="18" operator="greaterThan">
      <formula>1</formula>
    </cfRule>
    <cfRule type="cellIs" dxfId="110" priority="39" operator="greaterThan">
      <formula>1</formula>
    </cfRule>
  </conditionalFormatting>
  <conditionalFormatting sqref="I42:I52">
    <cfRule type="cellIs" dxfId="109" priority="17" operator="greaterThan">
      <formula>1</formula>
    </cfRule>
    <cfRule type="cellIs" dxfId="108" priority="22" operator="greaterThan">
      <formula>1</formula>
    </cfRule>
    <cfRule type="cellIs" dxfId="107" priority="28" operator="greaterThan">
      <formula>1</formula>
    </cfRule>
    <cfRule type="cellIs" dxfId="106" priority="37" operator="greaterThan">
      <formula>1</formula>
    </cfRule>
    <cfRule type="cellIs" dxfId="105" priority="38" operator="greaterThan">
      <formula>1</formula>
    </cfRule>
  </conditionalFormatting>
  <conditionalFormatting sqref="I57:I66">
    <cfRule type="cellIs" dxfId="104" priority="34" operator="greaterThan">
      <formula>1</formula>
    </cfRule>
    <cfRule type="cellIs" dxfId="103" priority="36" operator="greaterThan">
      <formula>1</formula>
    </cfRule>
  </conditionalFormatting>
  <conditionalFormatting sqref="I68:I75">
    <cfRule type="cellIs" dxfId="102" priority="32" operator="greaterThan">
      <formula>1</formula>
    </cfRule>
    <cfRule type="cellIs" dxfId="101" priority="33" operator="greaterThan">
      <formula>1</formula>
    </cfRule>
    <cfRule type="cellIs" dxfId="100" priority="35" operator="greaterThan">
      <formula>1</formula>
    </cfRule>
  </conditionalFormatting>
  <conditionalFormatting sqref="H35:H37">
    <cfRule type="cellIs" dxfId="99" priority="8" operator="lessThan">
      <formula>0</formula>
    </cfRule>
    <cfRule type="cellIs" dxfId="98" priority="10" operator="lessThan">
      <formula>0</formula>
    </cfRule>
    <cfRule type="cellIs" dxfId="97" priority="12" operator="lessThan">
      <formula>0</formula>
    </cfRule>
    <cfRule type="cellIs" dxfId="96" priority="13" operator="lessThan">
      <formula>0</formula>
    </cfRule>
    <cfRule type="cellIs" dxfId="95" priority="14" operator="lessThan">
      <formula>0</formula>
    </cfRule>
    <cfRule type="cellIs" dxfId="94" priority="31" operator="greaterThan">
      <formula>$C$28</formula>
    </cfRule>
  </conditionalFormatting>
  <conditionalFormatting sqref="H35:H37">
    <cfRule type="cellIs" dxfId="93" priority="30" operator="lessThan">
      <formula>0</formula>
    </cfRule>
  </conditionalFormatting>
  <conditionalFormatting sqref="H42:H52">
    <cfRule type="cellIs" dxfId="92" priority="27" operator="lessThan">
      <formula>0</formula>
    </cfRule>
    <cfRule type="cellIs" dxfId="91" priority="29" operator="lessThan">
      <formula>0</formula>
    </cfRule>
  </conditionalFormatting>
  <conditionalFormatting sqref="H68:H75">
    <cfRule type="cellIs" dxfId="9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92</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93</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April!G14+(E14+F14)</f>
        <v>0</v>
      </c>
      <c r="H14" s="288">
        <f>C14-G14</f>
        <v>0</v>
      </c>
      <c r="I14" s="93" t="e">
        <f>G14/C14</f>
        <v>#DIV/0!</v>
      </c>
    </row>
    <row r="15" spans="1:15" x14ac:dyDescent="0.25">
      <c r="A15" s="89"/>
      <c r="B15" s="356">
        <f>Personnel!D13</f>
        <v>0</v>
      </c>
      <c r="C15" s="52">
        <f>Personnel!E18</f>
        <v>0</v>
      </c>
      <c r="D15" s="65"/>
      <c r="E15" s="435">
        <f t="shared" ref="E15:E23" si="0">ROUND(D15,2)</f>
        <v>0</v>
      </c>
      <c r="F15" s="287"/>
      <c r="G15" s="215">
        <f>April!G15+(E15+F15)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April!G16+(E16+F16)</f>
        <v>0</v>
      </c>
      <c r="H16" s="288">
        <f t="shared" si="1"/>
        <v>0</v>
      </c>
      <c r="I16" s="93" t="e">
        <f>G16/C16</f>
        <v>#DIV/0!</v>
      </c>
    </row>
    <row r="17" spans="1:10" x14ac:dyDescent="0.25">
      <c r="A17" s="89"/>
      <c r="B17" s="356">
        <f>Personnel!H13</f>
        <v>0</v>
      </c>
      <c r="C17" s="52">
        <f>Personnel!I18</f>
        <v>0</v>
      </c>
      <c r="D17" s="65"/>
      <c r="E17" s="435">
        <f t="shared" si="0"/>
        <v>0</v>
      </c>
      <c r="F17" s="287"/>
      <c r="G17" s="215">
        <f>April!G17+(E17+F17)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April!G18+(E18+F18)</f>
        <v>0</v>
      </c>
      <c r="H18" s="288">
        <f t="shared" si="1"/>
        <v>0</v>
      </c>
      <c r="I18" s="93" t="e">
        <f t="shared" si="2"/>
        <v>#DIV/0!</v>
      </c>
    </row>
    <row r="19" spans="1:10" x14ac:dyDescent="0.25">
      <c r="A19" s="89"/>
      <c r="B19" s="356">
        <f>Personnel!L13</f>
        <v>0</v>
      </c>
      <c r="C19" s="52">
        <f>Personnel!M18</f>
        <v>0</v>
      </c>
      <c r="D19" s="65"/>
      <c r="E19" s="435">
        <f t="shared" si="0"/>
        <v>0</v>
      </c>
      <c r="F19" s="287"/>
      <c r="G19" s="215">
        <f>April!G19+(E19+F19)</f>
        <v>0</v>
      </c>
      <c r="H19" s="288">
        <f t="shared" si="1"/>
        <v>0</v>
      </c>
      <c r="I19" s="93" t="e">
        <f t="shared" si="2"/>
        <v>#DIV/0!</v>
      </c>
    </row>
    <row r="20" spans="1:10" x14ac:dyDescent="0.25">
      <c r="A20" s="89"/>
      <c r="B20" s="356">
        <f>Personnel!N13</f>
        <v>0</v>
      </c>
      <c r="C20" s="52">
        <f>Personnel!O18</f>
        <v>0</v>
      </c>
      <c r="D20" s="65"/>
      <c r="E20" s="435">
        <f t="shared" si="0"/>
        <v>0</v>
      </c>
      <c r="F20" s="287"/>
      <c r="G20" s="215">
        <f>April!G20+(E20+F20)</f>
        <v>0</v>
      </c>
      <c r="H20" s="288">
        <f t="shared" si="1"/>
        <v>0</v>
      </c>
      <c r="I20" s="93" t="e">
        <f t="shared" si="2"/>
        <v>#DIV/0!</v>
      </c>
    </row>
    <row r="21" spans="1:10" x14ac:dyDescent="0.25">
      <c r="A21" s="89"/>
      <c r="B21" s="356">
        <f>Personnel!P13</f>
        <v>0</v>
      </c>
      <c r="C21" s="52">
        <f>Personnel!Q18</f>
        <v>0</v>
      </c>
      <c r="D21" s="65"/>
      <c r="E21" s="435">
        <f t="shared" si="0"/>
        <v>0</v>
      </c>
      <c r="F21" s="287"/>
      <c r="G21" s="215">
        <f>April!G21+(E21+F21)</f>
        <v>0</v>
      </c>
      <c r="H21" s="288">
        <f t="shared" si="1"/>
        <v>0</v>
      </c>
      <c r="I21" s="93" t="e">
        <f t="shared" si="2"/>
        <v>#DIV/0!</v>
      </c>
    </row>
    <row r="22" spans="1:10" x14ac:dyDescent="0.25">
      <c r="A22" s="89"/>
      <c r="B22" s="356">
        <f>Personnel!R13</f>
        <v>0</v>
      </c>
      <c r="C22" s="52">
        <f>Personnel!S18</f>
        <v>0</v>
      </c>
      <c r="D22" s="65"/>
      <c r="E22" s="435">
        <f t="shared" si="0"/>
        <v>0</v>
      </c>
      <c r="F22" s="287"/>
      <c r="G22" s="215">
        <f>April!G22+(E22+F22)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April!G23+(E23+F23)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93</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April!G28+(E28+F28)</f>
        <v>0</v>
      </c>
      <c r="H28" s="296">
        <f>C28-G28</f>
        <v>0</v>
      </c>
      <c r="I28" s="93" t="e">
        <f>G28/C28</f>
        <v>#DIV/0!</v>
      </c>
    </row>
    <row r="29" spans="1:10" x14ac:dyDescent="0.25">
      <c r="A29" s="89"/>
      <c r="B29" s="356">
        <f>Personnel!D13</f>
        <v>0</v>
      </c>
      <c r="C29" s="7">
        <f>Personnel!E21</f>
        <v>0</v>
      </c>
      <c r="D29" s="297"/>
      <c r="E29" s="436">
        <f t="shared" si="3"/>
        <v>0</v>
      </c>
      <c r="F29" s="287"/>
      <c r="G29" s="295">
        <f>April!G29+(E29+F29)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April!G30+(E30+F30)</f>
        <v>0</v>
      </c>
      <c r="H30" s="296">
        <f t="shared" si="4"/>
        <v>0</v>
      </c>
      <c r="I30" s="93" t="e">
        <f t="shared" si="5"/>
        <v>#DIV/0!</v>
      </c>
    </row>
    <row r="31" spans="1:10" x14ac:dyDescent="0.25">
      <c r="A31" s="89"/>
      <c r="B31" s="356">
        <f>Personnel!H13</f>
        <v>0</v>
      </c>
      <c r="C31" s="7">
        <f>Personnel!I21</f>
        <v>0</v>
      </c>
      <c r="D31" s="297"/>
      <c r="E31" s="436">
        <f t="shared" si="3"/>
        <v>0</v>
      </c>
      <c r="F31" s="287"/>
      <c r="G31" s="295">
        <f>April!G31+(E31+F31)</f>
        <v>0</v>
      </c>
      <c r="H31" s="296">
        <f t="shared" si="4"/>
        <v>0</v>
      </c>
      <c r="I31" s="93" t="e">
        <f t="shared" si="5"/>
        <v>#DIV/0!</v>
      </c>
    </row>
    <row r="32" spans="1:10" x14ac:dyDescent="0.25">
      <c r="A32" s="89"/>
      <c r="B32" s="356">
        <f>Personnel!J13</f>
        <v>0</v>
      </c>
      <c r="C32" s="7">
        <f>Personnel!K21</f>
        <v>0</v>
      </c>
      <c r="D32" s="294"/>
      <c r="E32" s="436">
        <f t="shared" si="3"/>
        <v>0</v>
      </c>
      <c r="F32" s="287"/>
      <c r="G32" s="295">
        <f>April!G32+(E32+F32)</f>
        <v>0</v>
      </c>
      <c r="H32" s="296">
        <f t="shared" si="4"/>
        <v>0</v>
      </c>
      <c r="I32" s="93" t="e">
        <f t="shared" si="5"/>
        <v>#DIV/0!</v>
      </c>
    </row>
    <row r="33" spans="1:10" x14ac:dyDescent="0.25">
      <c r="A33" s="89"/>
      <c r="B33" s="356">
        <f>Personnel!L13</f>
        <v>0</v>
      </c>
      <c r="C33" s="7">
        <f>Personnel!M21</f>
        <v>0</v>
      </c>
      <c r="D33" s="297"/>
      <c r="E33" s="436">
        <f t="shared" si="3"/>
        <v>0</v>
      </c>
      <c r="F33" s="287"/>
      <c r="G33" s="295">
        <f>April!G33+(E33+F33)</f>
        <v>0</v>
      </c>
      <c r="H33" s="296">
        <f t="shared" si="4"/>
        <v>0</v>
      </c>
      <c r="I33" s="93" t="e">
        <f t="shared" si="5"/>
        <v>#DIV/0!</v>
      </c>
    </row>
    <row r="34" spans="1:10" x14ac:dyDescent="0.25">
      <c r="A34" s="89"/>
      <c r="B34" s="356">
        <f>Personnel!N13</f>
        <v>0</v>
      </c>
      <c r="C34" s="7">
        <f>Personnel!O21</f>
        <v>0</v>
      </c>
      <c r="D34" s="294"/>
      <c r="E34" s="436">
        <f t="shared" si="3"/>
        <v>0</v>
      </c>
      <c r="F34" s="287"/>
      <c r="G34" s="295">
        <f>April!G34+(E34+F34)</f>
        <v>0</v>
      </c>
      <c r="H34" s="296">
        <f t="shared" si="4"/>
        <v>0</v>
      </c>
      <c r="I34" s="93" t="e">
        <f t="shared" si="5"/>
        <v>#DIV/0!</v>
      </c>
    </row>
    <row r="35" spans="1:10" x14ac:dyDescent="0.25">
      <c r="A35" s="89"/>
      <c r="B35" s="356">
        <f>Personnel!P13</f>
        <v>0</v>
      </c>
      <c r="C35" s="7">
        <f>Personnel!Q21</f>
        <v>0</v>
      </c>
      <c r="D35" s="294"/>
      <c r="E35" s="436">
        <f t="shared" si="3"/>
        <v>0</v>
      </c>
      <c r="F35" s="287"/>
      <c r="G35" s="295">
        <f>April!G35+(E35+F35)</f>
        <v>0</v>
      </c>
      <c r="H35" s="296">
        <f t="shared" si="4"/>
        <v>0</v>
      </c>
      <c r="I35" s="93" t="e">
        <f t="shared" si="5"/>
        <v>#DIV/0!</v>
      </c>
    </row>
    <row r="36" spans="1:10" x14ac:dyDescent="0.25">
      <c r="A36" s="89"/>
      <c r="B36" s="356">
        <f>Personnel!R13</f>
        <v>0</v>
      </c>
      <c r="C36" s="14">
        <f>Personnel!S21</f>
        <v>0</v>
      </c>
      <c r="D36" s="294"/>
      <c r="E36" s="436">
        <f t="shared" si="3"/>
        <v>0</v>
      </c>
      <c r="F36" s="287"/>
      <c r="G36" s="295">
        <f>April!G36+(E36+F36)</f>
        <v>0</v>
      </c>
      <c r="H36" s="296">
        <f t="shared" si="4"/>
        <v>0</v>
      </c>
      <c r="I36" s="93" t="e">
        <f t="shared" si="5"/>
        <v>#DIV/0!</v>
      </c>
    </row>
    <row r="37" spans="1:10" x14ac:dyDescent="0.25">
      <c r="A37" s="89"/>
      <c r="B37" s="356">
        <f>Personnel!T13</f>
        <v>0</v>
      </c>
      <c r="C37" s="7">
        <f>Personnel!U21</f>
        <v>0</v>
      </c>
      <c r="D37" s="297"/>
      <c r="E37" s="436">
        <f t="shared" si="3"/>
        <v>0</v>
      </c>
      <c r="F37" s="287"/>
      <c r="G37" s="295">
        <f>April!G37+(E37+F37)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93</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April!G42+(E42+F42)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April!G43+(E43+F43)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April!G44+(E44+F44)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April!G45+(E45+F45)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April!G46+(E46+F46)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April!G47+(E47+F47)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April!G49+(E49+F49)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April!G50+(E50+F50)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April!G51+(E51+F51)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April!G52+(E52+F52)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93</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April!G57+(E57+F57)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April!G58+(E58+F58)</f>
        <v>0</v>
      </c>
      <c r="H58" s="39">
        <f t="shared" ref="H58:H59" si="10">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April!G59+(E59+F59)</f>
        <v>0</v>
      </c>
      <c r="H59" s="39">
        <f t="shared" si="10"/>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April!G60+(E60+F60)</f>
        <v>0</v>
      </c>
      <c r="H60" s="39">
        <f t="shared" ref="H60:H66" si="12">C60-G60</f>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April!G61+(E61+F61)</f>
        <v>0</v>
      </c>
      <c r="H61" s="39">
        <f t="shared" si="12"/>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April!G62+(E62+F62)</f>
        <v>0</v>
      </c>
      <c r="H62" s="39">
        <f t="shared" si="12"/>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April!G63+(E63+F63)</f>
        <v>0</v>
      </c>
      <c r="H63" s="39">
        <f t="shared" si="12"/>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April!G64+(E64+F64)</f>
        <v>0</v>
      </c>
      <c r="H64" s="39">
        <f t="shared" si="12"/>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April!G65+(E65+F65)</f>
        <v>0</v>
      </c>
      <c r="H65" s="39">
        <f t="shared" si="12"/>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April!G66+(E66+F66)</f>
        <v>0</v>
      </c>
      <c r="H66" s="39">
        <f t="shared" si="12"/>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April!G68+(E68+F68)</f>
        <v>0</v>
      </c>
      <c r="H68" s="345">
        <f>C68-G68</f>
        <v>0</v>
      </c>
      <c r="I68" s="103" t="e">
        <f t="shared" ref="I68:I75" si="13">G68/C68</f>
        <v>#DIV/0!</v>
      </c>
    </row>
    <row r="69" spans="1:9" s="344" customFormat="1" ht="14.25" x14ac:dyDescent="0.2">
      <c r="A69" s="350"/>
      <c r="B69" s="355" t="str">
        <f>'Line Item Budget'!A47</f>
        <v>Office Supplies</v>
      </c>
      <c r="C69" s="341">
        <f>'Line Item Budget'!D47</f>
        <v>0</v>
      </c>
      <c r="D69" s="348"/>
      <c r="E69" s="434">
        <f t="shared" si="9"/>
        <v>0</v>
      </c>
      <c r="F69" s="306"/>
      <c r="G69" s="354">
        <f>April!G69+(E69+F69)</f>
        <v>0</v>
      </c>
      <c r="H69" s="345">
        <f t="shared" ref="H69:H75" si="14">C69-G69</f>
        <v>0</v>
      </c>
      <c r="I69" s="351" t="e">
        <f t="shared" si="13"/>
        <v>#DIV/0!</v>
      </c>
    </row>
    <row r="70" spans="1:9" s="344" customFormat="1" ht="14.25" x14ac:dyDescent="0.2">
      <c r="A70" s="350"/>
      <c r="B70" s="355" t="str">
        <f>'Line Item Budget'!A48</f>
        <v>Patient Education Materials</v>
      </c>
      <c r="C70" s="341">
        <f>'Line Item Budget'!D48</f>
        <v>0</v>
      </c>
      <c r="D70" s="348"/>
      <c r="E70" s="434">
        <f t="shared" si="9"/>
        <v>0</v>
      </c>
      <c r="F70" s="306"/>
      <c r="G70" s="354">
        <f>April!G70+(E70+F70)</f>
        <v>0</v>
      </c>
      <c r="H70" s="345">
        <f t="shared" si="14"/>
        <v>0</v>
      </c>
      <c r="I70" s="351" t="e">
        <f t="shared" si="13"/>
        <v>#DIV/0!</v>
      </c>
    </row>
    <row r="71" spans="1:9" s="344" customFormat="1" ht="14.25" x14ac:dyDescent="0.2">
      <c r="A71" s="350"/>
      <c r="B71" s="355" t="str">
        <f>'Line Item Budget'!A49</f>
        <v>Postage and Delivery</v>
      </c>
      <c r="C71" s="341">
        <f>'Line Item Budget'!D49</f>
        <v>0</v>
      </c>
      <c r="D71" s="348"/>
      <c r="E71" s="434">
        <f t="shared" si="9"/>
        <v>0</v>
      </c>
      <c r="F71" s="306"/>
      <c r="G71" s="354">
        <f>April!G71+(E71+F71)</f>
        <v>0</v>
      </c>
      <c r="H71" s="345">
        <f t="shared" si="14"/>
        <v>0</v>
      </c>
      <c r="I71" s="351" t="e">
        <f t="shared" si="13"/>
        <v>#DIV/0!</v>
      </c>
    </row>
    <row r="72" spans="1:9" s="344" customFormat="1" ht="14.25" x14ac:dyDescent="0.2">
      <c r="A72" s="350"/>
      <c r="B72" s="360" t="str">
        <f>'Line Item Budget'!A50</f>
        <v>Other (define)</v>
      </c>
      <c r="C72" s="341">
        <f>'Line Item Budget'!D50</f>
        <v>0</v>
      </c>
      <c r="D72" s="349"/>
      <c r="E72" s="434">
        <f t="shared" si="9"/>
        <v>0</v>
      </c>
      <c r="F72" s="311"/>
      <c r="G72" s="354">
        <f>April!G72+(E72+F72)</f>
        <v>0</v>
      </c>
      <c r="H72" s="345">
        <f t="shared" si="14"/>
        <v>0</v>
      </c>
      <c r="I72" s="101" t="e">
        <f t="shared" si="13"/>
        <v>#DIV/0!</v>
      </c>
    </row>
    <row r="73" spans="1:9" s="344" customFormat="1" ht="14.25" x14ac:dyDescent="0.2">
      <c r="A73" s="350"/>
      <c r="B73" s="360" t="str">
        <f>'Line Item Budget'!A51</f>
        <v>Other (define)</v>
      </c>
      <c r="C73" s="341">
        <f>'Line Item Budget'!D51</f>
        <v>0</v>
      </c>
      <c r="D73" s="349"/>
      <c r="E73" s="434">
        <f t="shared" si="9"/>
        <v>0</v>
      </c>
      <c r="F73" s="311"/>
      <c r="G73" s="354">
        <f>April!G73+(E73+F73)</f>
        <v>0</v>
      </c>
      <c r="H73" s="345">
        <f t="shared" si="14"/>
        <v>0</v>
      </c>
      <c r="I73" s="101" t="e">
        <f t="shared" si="13"/>
        <v>#DIV/0!</v>
      </c>
    </row>
    <row r="74" spans="1:9" s="344" customFormat="1" ht="14.25" x14ac:dyDescent="0.2">
      <c r="A74" s="350"/>
      <c r="B74" s="360" t="str">
        <f>'Line Item Budget'!A52</f>
        <v>Other (define)</v>
      </c>
      <c r="C74" s="341">
        <f>'Line Item Budget'!D52</f>
        <v>0</v>
      </c>
      <c r="D74" s="349"/>
      <c r="E74" s="434">
        <f t="shared" si="9"/>
        <v>0</v>
      </c>
      <c r="F74" s="311"/>
      <c r="G74" s="354">
        <f>April!G74+(E74+F74)</f>
        <v>0</v>
      </c>
      <c r="H74" s="345">
        <f t="shared" si="14"/>
        <v>0</v>
      </c>
      <c r="I74" s="101" t="e">
        <f t="shared" si="13"/>
        <v>#DIV/0!</v>
      </c>
    </row>
    <row r="75" spans="1:9" s="344" customFormat="1" thickBot="1" x14ac:dyDescent="0.25">
      <c r="A75" s="350"/>
      <c r="B75" s="360" t="str">
        <f>'Line Item Budget'!A53</f>
        <v>Other (define)</v>
      </c>
      <c r="C75" s="341">
        <f>'Line Item Budget'!D53</f>
        <v>0</v>
      </c>
      <c r="D75" s="349"/>
      <c r="E75" s="434">
        <f t="shared" si="9"/>
        <v>0</v>
      </c>
      <c r="F75" s="311"/>
      <c r="G75" s="354">
        <f>April!G75+(E75+F75)</f>
        <v>0</v>
      </c>
      <c r="H75" s="345">
        <f t="shared" si="14"/>
        <v>0</v>
      </c>
      <c r="I75" s="101" t="e">
        <f t="shared" si="13"/>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April!G77+(E77+F77)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April!G78+(E78+F78)</f>
        <v>0</v>
      </c>
      <c r="H78" s="345">
        <f t="shared" ref="H78:H84" si="15">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April!G79+(E79+F79)</f>
        <v>0</v>
      </c>
      <c r="H79" s="345">
        <f t="shared" si="15"/>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April!G80+(E80+F80)</f>
        <v>0</v>
      </c>
      <c r="H80" s="345">
        <f t="shared" si="15"/>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April!G81+(E81+F81)</f>
        <v>0</v>
      </c>
      <c r="H81" s="345">
        <f t="shared" si="15"/>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April!G82+(E82+F82)</f>
        <v>0</v>
      </c>
      <c r="H82" s="345">
        <f t="shared" si="15"/>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April!G83+(E83+F83)</f>
        <v>0</v>
      </c>
      <c r="H83" s="345">
        <f t="shared" si="15"/>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April!G84+(E84+F84)</f>
        <v>0</v>
      </c>
      <c r="H84" s="345">
        <f t="shared" si="15"/>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93</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6">ROUND(D91,2)</f>
        <v>0</v>
      </c>
      <c r="F91" s="306"/>
      <c r="G91" s="219">
        <f>April!G91+(E91+F91)</f>
        <v>0</v>
      </c>
      <c r="H91" s="39">
        <f t="shared" ref="H91:H96" si="17">C91-G91</f>
        <v>0</v>
      </c>
      <c r="I91" s="109" t="e">
        <f t="shared" ref="I91:I96" si="18">G91/C91</f>
        <v>#DIV/0!</v>
      </c>
    </row>
    <row r="92" spans="1:10" s="344" customFormat="1" ht="14.25" x14ac:dyDescent="0.2">
      <c r="A92" s="350"/>
      <c r="B92" s="359" t="str">
        <f>'Line Item Budget'!A67</f>
        <v>Define -</v>
      </c>
      <c r="C92" s="8">
        <f>'Line Item Budget'!D67</f>
        <v>0</v>
      </c>
      <c r="D92" s="348"/>
      <c r="E92" s="433">
        <f t="shared" si="16"/>
        <v>0</v>
      </c>
      <c r="F92" s="306"/>
      <c r="G92" s="219">
        <f>April!G92+(E92+F92)</f>
        <v>0</v>
      </c>
      <c r="H92" s="39">
        <f t="shared" si="17"/>
        <v>0</v>
      </c>
      <c r="I92" s="109" t="e">
        <f t="shared" si="18"/>
        <v>#DIV/0!</v>
      </c>
    </row>
    <row r="93" spans="1:10" s="344" customFormat="1" ht="14.25" x14ac:dyDescent="0.2">
      <c r="A93" s="350"/>
      <c r="B93" s="359" t="str">
        <f>'Line Item Budget'!A68</f>
        <v>Define -</v>
      </c>
      <c r="C93" s="8">
        <f>'Line Item Budget'!D68</f>
        <v>0</v>
      </c>
      <c r="D93" s="348"/>
      <c r="E93" s="433">
        <f t="shared" si="16"/>
        <v>0</v>
      </c>
      <c r="F93" s="306"/>
      <c r="G93" s="219">
        <f>April!G93+(E93+F93)</f>
        <v>0</v>
      </c>
      <c r="H93" s="39">
        <f t="shared" si="17"/>
        <v>0</v>
      </c>
      <c r="I93" s="109" t="e">
        <f t="shared" si="18"/>
        <v>#DIV/0!</v>
      </c>
    </row>
    <row r="94" spans="1:10" s="344" customFormat="1" ht="14.25" x14ac:dyDescent="0.2">
      <c r="A94" s="350"/>
      <c r="B94" s="359" t="str">
        <f>'Line Item Budget'!A69</f>
        <v>Define -</v>
      </c>
      <c r="C94" s="8">
        <f>'Line Item Budget'!D69</f>
        <v>0</v>
      </c>
      <c r="D94" s="348"/>
      <c r="E94" s="433">
        <f t="shared" si="16"/>
        <v>0</v>
      </c>
      <c r="F94" s="306"/>
      <c r="G94" s="219">
        <f>April!G94+(E94+F94)</f>
        <v>0</v>
      </c>
      <c r="H94" s="39">
        <f t="shared" si="17"/>
        <v>0</v>
      </c>
      <c r="I94" s="109" t="e">
        <f t="shared" si="18"/>
        <v>#DIV/0!</v>
      </c>
    </row>
    <row r="95" spans="1:10" s="344" customFormat="1" ht="14.25" x14ac:dyDescent="0.2">
      <c r="A95" s="350"/>
      <c r="B95" s="359" t="str">
        <f>'Line Item Budget'!A70</f>
        <v>Define -</v>
      </c>
      <c r="C95" s="8">
        <f>'Line Item Budget'!D70</f>
        <v>0</v>
      </c>
      <c r="D95" s="348"/>
      <c r="E95" s="433">
        <f t="shared" si="16"/>
        <v>0</v>
      </c>
      <c r="F95" s="306"/>
      <c r="G95" s="219">
        <f>April!G95+(E95+F95)</f>
        <v>0</v>
      </c>
      <c r="H95" s="39">
        <f t="shared" si="17"/>
        <v>0</v>
      </c>
      <c r="I95" s="109" t="e">
        <f t="shared" si="18"/>
        <v>#DIV/0!</v>
      </c>
    </row>
    <row r="96" spans="1:10" s="344" customFormat="1" ht="14.25" x14ac:dyDescent="0.2">
      <c r="A96" s="350"/>
      <c r="B96" s="359" t="str">
        <f>'Line Item Budget'!A71</f>
        <v>Define -</v>
      </c>
      <c r="C96" s="8">
        <f>'Line Item Budget'!D71</f>
        <v>0</v>
      </c>
      <c r="D96" s="348"/>
      <c r="E96" s="433">
        <f t="shared" si="16"/>
        <v>0</v>
      </c>
      <c r="F96" s="306"/>
      <c r="G96" s="219">
        <f>April!G96+(E96+F96)</f>
        <v>0</v>
      </c>
      <c r="H96" s="39">
        <f t="shared" si="17"/>
        <v>0</v>
      </c>
      <c r="I96" s="109" t="e">
        <f t="shared" si="18"/>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89" priority="45" operator="lessThan">
      <formula>0</formula>
    </cfRule>
  </conditionalFormatting>
  <conditionalFormatting sqref="H25:H26">
    <cfRule type="cellIs" dxfId="88" priority="44" operator="lessThan">
      <formula>0</formula>
    </cfRule>
  </conditionalFormatting>
  <conditionalFormatting sqref="H57:H66">
    <cfRule type="cellIs" dxfId="87" priority="26" operator="lessThan">
      <formula>0</formula>
    </cfRule>
  </conditionalFormatting>
  <conditionalFormatting sqref="H91:H96">
    <cfRule type="cellIs" dxfId="86" priority="15" operator="lessThan">
      <formula>0</formula>
    </cfRule>
    <cfRule type="cellIs" dxfId="85" priority="20" operator="lessThan">
      <formula>0</formula>
    </cfRule>
    <cfRule type="cellIs" dxfId="84" priority="24" operator="lessThan">
      <formula>0</formula>
    </cfRule>
  </conditionalFormatting>
  <conditionalFormatting sqref="I91:I96">
    <cfRule type="cellIs" dxfId="83" priority="16" operator="greaterThan">
      <formula>1</formula>
    </cfRule>
    <cfRule type="cellIs" dxfId="82" priority="21" operator="greaterThan">
      <formula>1</formula>
    </cfRule>
  </conditionalFormatting>
  <conditionalFormatting sqref="H14:H23">
    <cfRule type="cellIs" dxfId="81" priority="9" operator="lessThan">
      <formula>0</formula>
    </cfRule>
    <cfRule type="cellIs" dxfId="80" priority="11" operator="lessThan">
      <formula>0</formula>
    </cfRule>
  </conditionalFormatting>
  <conditionalFormatting sqref="H28:H37">
    <cfRule type="cellIs" dxfId="79" priority="7" operator="lessThan">
      <formula>0</formula>
    </cfRule>
  </conditionalFormatting>
  <conditionalFormatting sqref="I50">
    <cfRule type="cellIs" dxfId="78" priority="6" operator="greaterThan">
      <formula>1</formula>
    </cfRule>
  </conditionalFormatting>
  <conditionalFormatting sqref="H50">
    <cfRule type="cellIs" dxfId="77" priority="5" operator="lessThan">
      <formula>0</formula>
    </cfRule>
  </conditionalFormatting>
  <conditionalFormatting sqref="I51">
    <cfRule type="cellIs" dxfId="76" priority="4" operator="greaterThan">
      <formula>1</formula>
    </cfRule>
  </conditionalFormatting>
  <conditionalFormatting sqref="H51">
    <cfRule type="cellIs" dxfId="75" priority="3" operator="lessThan">
      <formula>0</formula>
    </cfRule>
  </conditionalFormatting>
  <conditionalFormatting sqref="I52">
    <cfRule type="cellIs" dxfId="74" priority="2" operator="greaterThan">
      <formula>1</formula>
    </cfRule>
  </conditionalFormatting>
  <conditionalFormatting sqref="H52">
    <cfRule type="cellIs" dxfId="73" priority="1" operator="lessThan">
      <formula>0</formula>
    </cfRule>
  </conditionalFormatting>
  <conditionalFormatting sqref="H35:H38">
    <cfRule type="cellIs" dxfId="72" priority="43" operator="lessThan">
      <formula>0</formula>
    </cfRule>
  </conditionalFormatting>
  <conditionalFormatting sqref="H54">
    <cfRule type="cellIs" dxfId="71" priority="42" operator="lessThan">
      <formula>0</formula>
    </cfRule>
  </conditionalFormatting>
  <conditionalFormatting sqref="C11">
    <cfRule type="cellIs" dxfId="70" priority="19" operator="greaterThan">
      <formula>1</formula>
    </cfRule>
    <cfRule type="cellIs" dxfId="69" priority="23" operator="greaterThan">
      <formula>1</formula>
    </cfRule>
    <cfRule type="cellIs" dxfId="68" priority="41" operator="greaterThan">
      <formula>1</formula>
    </cfRule>
  </conditionalFormatting>
  <conditionalFormatting sqref="I14:I23 I49 I77:I84">
    <cfRule type="cellIs" dxfId="67" priority="40" operator="greaterThan">
      <formula>1</formula>
    </cfRule>
  </conditionalFormatting>
  <conditionalFormatting sqref="I28:I37">
    <cfRule type="cellIs" dxfId="66" priority="18" operator="greaterThan">
      <formula>1</formula>
    </cfRule>
    <cfRule type="cellIs" dxfId="65" priority="39" operator="greaterThan">
      <formula>1</formula>
    </cfRule>
  </conditionalFormatting>
  <conditionalFormatting sqref="I42:I52">
    <cfRule type="cellIs" dxfId="64" priority="17" operator="greaterThan">
      <formula>1</formula>
    </cfRule>
    <cfRule type="cellIs" dxfId="63" priority="22" operator="greaterThan">
      <formula>1</formula>
    </cfRule>
    <cfRule type="cellIs" dxfId="62" priority="28" operator="greaterThan">
      <formula>1</formula>
    </cfRule>
    <cfRule type="cellIs" dxfId="61" priority="37" operator="greaterThan">
      <formula>1</formula>
    </cfRule>
    <cfRule type="cellIs" dxfId="60" priority="38" operator="greaterThan">
      <formula>1</formula>
    </cfRule>
  </conditionalFormatting>
  <conditionalFormatting sqref="I57:I66">
    <cfRule type="cellIs" dxfId="59" priority="34" operator="greaterThan">
      <formula>1</formula>
    </cfRule>
    <cfRule type="cellIs" dxfId="58" priority="36" operator="greaterThan">
      <formula>1</formula>
    </cfRule>
  </conditionalFormatting>
  <conditionalFormatting sqref="I68:I75">
    <cfRule type="cellIs" dxfId="57" priority="32" operator="greaterThan">
      <formula>1</formula>
    </cfRule>
    <cfRule type="cellIs" dxfId="56" priority="33" operator="greaterThan">
      <formula>1</formula>
    </cfRule>
    <cfRule type="cellIs" dxfId="55" priority="35" operator="greaterThan">
      <formula>1</formula>
    </cfRule>
  </conditionalFormatting>
  <conditionalFormatting sqref="H35:H37">
    <cfRule type="cellIs" dxfId="54" priority="8" operator="lessThan">
      <formula>0</formula>
    </cfRule>
    <cfRule type="cellIs" dxfId="53" priority="10" operator="lessThan">
      <formula>0</formula>
    </cfRule>
    <cfRule type="cellIs" dxfId="52" priority="12" operator="lessThan">
      <formula>0</formula>
    </cfRule>
    <cfRule type="cellIs" dxfId="51" priority="13" operator="lessThan">
      <formula>0</formula>
    </cfRule>
    <cfRule type="cellIs" dxfId="50" priority="14" operator="lessThan">
      <formula>0</formula>
    </cfRule>
    <cfRule type="cellIs" dxfId="49" priority="31" operator="greaterThan">
      <formula>$C$28</formula>
    </cfRule>
  </conditionalFormatting>
  <conditionalFormatting sqref="H35:H37">
    <cfRule type="cellIs" dxfId="48" priority="30" operator="lessThan">
      <formula>0</formula>
    </cfRule>
  </conditionalFormatting>
  <conditionalFormatting sqref="H42:H52">
    <cfRule type="cellIs" dxfId="47" priority="27" operator="lessThan">
      <formula>0</formula>
    </cfRule>
    <cfRule type="cellIs" dxfId="46" priority="29" operator="lessThan">
      <formula>0</formula>
    </cfRule>
  </conditionalFormatting>
  <conditionalFormatting sqref="H68:H75">
    <cfRule type="cellIs" dxfId="4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pageSetUpPr fitToPage="1"/>
  </sheetPr>
  <dimension ref="A1:O100"/>
  <sheetViews>
    <sheetView showGridLines="0" zoomScale="90" zoomScaleNormal="90" workbookViewId="0">
      <selection activeCell="D17" sqref="D17"/>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94</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22</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May!G14+(E14+F14)</f>
        <v>0</v>
      </c>
      <c r="H14" s="288">
        <f>C14-G14</f>
        <v>0</v>
      </c>
      <c r="I14" s="93" t="e">
        <f>G14/C14</f>
        <v>#DIV/0!</v>
      </c>
    </row>
    <row r="15" spans="1:15" x14ac:dyDescent="0.25">
      <c r="A15" s="89"/>
      <c r="B15" s="356">
        <f>Personnel!D13</f>
        <v>0</v>
      </c>
      <c r="C15" s="52">
        <f>Personnel!E18</f>
        <v>0</v>
      </c>
      <c r="D15" s="65"/>
      <c r="E15" s="435">
        <f t="shared" ref="E15:E23" si="0">ROUND(D15,2)</f>
        <v>0</v>
      </c>
      <c r="F15" s="287"/>
      <c r="G15" s="215">
        <f>May!G15+(E15+F15)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May!G16+(E16+F16)</f>
        <v>0</v>
      </c>
      <c r="H16" s="288">
        <f t="shared" si="1"/>
        <v>0</v>
      </c>
      <c r="I16" s="93" t="e">
        <f>G16/C16</f>
        <v>#DIV/0!</v>
      </c>
    </row>
    <row r="17" spans="1:10" x14ac:dyDescent="0.25">
      <c r="A17" s="89"/>
      <c r="B17" s="356">
        <f>Personnel!H13</f>
        <v>0</v>
      </c>
      <c r="C17" s="52">
        <f>Personnel!I18</f>
        <v>0</v>
      </c>
      <c r="D17" s="65"/>
      <c r="E17" s="435">
        <f t="shared" si="0"/>
        <v>0</v>
      </c>
      <c r="F17" s="287"/>
      <c r="G17" s="215">
        <f>May!G17+(E17+F17)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May!G18+(E18+F18)</f>
        <v>0</v>
      </c>
      <c r="H18" s="288">
        <f t="shared" si="1"/>
        <v>0</v>
      </c>
      <c r="I18" s="93" t="e">
        <f t="shared" si="2"/>
        <v>#DIV/0!</v>
      </c>
    </row>
    <row r="19" spans="1:10" x14ac:dyDescent="0.25">
      <c r="A19" s="89"/>
      <c r="B19" s="356">
        <f>Personnel!L13</f>
        <v>0</v>
      </c>
      <c r="C19" s="52">
        <f>Personnel!M18</f>
        <v>0</v>
      </c>
      <c r="D19" s="65"/>
      <c r="E19" s="435">
        <f t="shared" si="0"/>
        <v>0</v>
      </c>
      <c r="F19" s="287"/>
      <c r="G19" s="215">
        <f>May!G19+(E19+F19)</f>
        <v>0</v>
      </c>
      <c r="H19" s="288">
        <f t="shared" si="1"/>
        <v>0</v>
      </c>
      <c r="I19" s="93" t="e">
        <f t="shared" si="2"/>
        <v>#DIV/0!</v>
      </c>
    </row>
    <row r="20" spans="1:10" x14ac:dyDescent="0.25">
      <c r="A20" s="89"/>
      <c r="B20" s="356">
        <f>Personnel!N13</f>
        <v>0</v>
      </c>
      <c r="C20" s="52">
        <f>Personnel!O18</f>
        <v>0</v>
      </c>
      <c r="D20" s="65"/>
      <c r="E20" s="435">
        <f t="shared" si="0"/>
        <v>0</v>
      </c>
      <c r="F20" s="287"/>
      <c r="G20" s="215">
        <f>May!G20+(E20+F20)</f>
        <v>0</v>
      </c>
      <c r="H20" s="288">
        <f t="shared" si="1"/>
        <v>0</v>
      </c>
      <c r="I20" s="93" t="e">
        <f t="shared" si="2"/>
        <v>#DIV/0!</v>
      </c>
    </row>
    <row r="21" spans="1:10" x14ac:dyDescent="0.25">
      <c r="A21" s="89"/>
      <c r="B21" s="356">
        <f>Personnel!P13</f>
        <v>0</v>
      </c>
      <c r="C21" s="52">
        <f>Personnel!Q18</f>
        <v>0</v>
      </c>
      <c r="D21" s="65"/>
      <c r="E21" s="435">
        <f t="shared" si="0"/>
        <v>0</v>
      </c>
      <c r="F21" s="287"/>
      <c r="G21" s="215">
        <f>May!G21+(E21+F21)</f>
        <v>0</v>
      </c>
      <c r="H21" s="288">
        <f t="shared" si="1"/>
        <v>0</v>
      </c>
      <c r="I21" s="93" t="e">
        <f t="shared" si="2"/>
        <v>#DIV/0!</v>
      </c>
    </row>
    <row r="22" spans="1:10" x14ac:dyDescent="0.25">
      <c r="A22" s="89"/>
      <c r="B22" s="356">
        <f>Personnel!R13</f>
        <v>0</v>
      </c>
      <c r="C22" s="52">
        <f>Personnel!S18</f>
        <v>0</v>
      </c>
      <c r="D22" s="65"/>
      <c r="E22" s="435">
        <f t="shared" si="0"/>
        <v>0</v>
      </c>
      <c r="F22" s="287"/>
      <c r="G22" s="215">
        <f>May!G22+(E22+F22)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May!G23+(E23+F23)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22</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May!G28+(E28+F28)</f>
        <v>0</v>
      </c>
      <c r="H28" s="296">
        <f>C28-G28</f>
        <v>0</v>
      </c>
      <c r="I28" s="93" t="e">
        <f>G28/C28</f>
        <v>#DIV/0!</v>
      </c>
    </row>
    <row r="29" spans="1:10" x14ac:dyDescent="0.25">
      <c r="A29" s="89"/>
      <c r="B29" s="356">
        <f>Personnel!D13</f>
        <v>0</v>
      </c>
      <c r="C29" s="7">
        <f>Personnel!E21</f>
        <v>0</v>
      </c>
      <c r="D29" s="297"/>
      <c r="E29" s="436">
        <f t="shared" si="3"/>
        <v>0</v>
      </c>
      <c r="F29" s="287"/>
      <c r="G29" s="295">
        <f>May!G29+(E29+F29)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May!G30+(E30+F30)</f>
        <v>0</v>
      </c>
      <c r="H30" s="296">
        <f t="shared" si="4"/>
        <v>0</v>
      </c>
      <c r="I30" s="93" t="e">
        <f t="shared" si="5"/>
        <v>#DIV/0!</v>
      </c>
    </row>
    <row r="31" spans="1:10" x14ac:dyDescent="0.25">
      <c r="A31" s="89"/>
      <c r="B31" s="356">
        <f>Personnel!H13</f>
        <v>0</v>
      </c>
      <c r="C31" s="7">
        <f>Personnel!I21</f>
        <v>0</v>
      </c>
      <c r="D31" s="297"/>
      <c r="E31" s="436">
        <f t="shared" si="3"/>
        <v>0</v>
      </c>
      <c r="F31" s="287"/>
      <c r="G31" s="295">
        <f>May!G31+(E31+F31)</f>
        <v>0</v>
      </c>
      <c r="H31" s="296">
        <f t="shared" si="4"/>
        <v>0</v>
      </c>
      <c r="I31" s="93" t="e">
        <f t="shared" si="5"/>
        <v>#DIV/0!</v>
      </c>
    </row>
    <row r="32" spans="1:10" x14ac:dyDescent="0.25">
      <c r="A32" s="89"/>
      <c r="B32" s="356">
        <f>Personnel!J13</f>
        <v>0</v>
      </c>
      <c r="C32" s="7">
        <f>Personnel!K21</f>
        <v>0</v>
      </c>
      <c r="D32" s="294"/>
      <c r="E32" s="436">
        <f t="shared" si="3"/>
        <v>0</v>
      </c>
      <c r="F32" s="287"/>
      <c r="G32" s="295">
        <f>May!G32+(E32+F32)</f>
        <v>0</v>
      </c>
      <c r="H32" s="296">
        <f t="shared" si="4"/>
        <v>0</v>
      </c>
      <c r="I32" s="93" t="e">
        <f t="shared" si="5"/>
        <v>#DIV/0!</v>
      </c>
    </row>
    <row r="33" spans="1:10" x14ac:dyDescent="0.25">
      <c r="A33" s="89"/>
      <c r="B33" s="356">
        <f>Personnel!L13</f>
        <v>0</v>
      </c>
      <c r="C33" s="7">
        <f>Personnel!M21</f>
        <v>0</v>
      </c>
      <c r="D33" s="297"/>
      <c r="E33" s="436">
        <f t="shared" si="3"/>
        <v>0</v>
      </c>
      <c r="F33" s="287"/>
      <c r="G33" s="295">
        <f>May!G33+(E33+F33)</f>
        <v>0</v>
      </c>
      <c r="H33" s="296">
        <f t="shared" si="4"/>
        <v>0</v>
      </c>
      <c r="I33" s="93" t="e">
        <f t="shared" si="5"/>
        <v>#DIV/0!</v>
      </c>
    </row>
    <row r="34" spans="1:10" x14ac:dyDescent="0.25">
      <c r="A34" s="89"/>
      <c r="B34" s="356">
        <f>Personnel!N13</f>
        <v>0</v>
      </c>
      <c r="C34" s="7">
        <f>Personnel!O21</f>
        <v>0</v>
      </c>
      <c r="D34" s="294"/>
      <c r="E34" s="436">
        <f t="shared" si="3"/>
        <v>0</v>
      </c>
      <c r="F34" s="287"/>
      <c r="G34" s="295">
        <f>May!G34+(E34+F34)</f>
        <v>0</v>
      </c>
      <c r="H34" s="296">
        <f t="shared" si="4"/>
        <v>0</v>
      </c>
      <c r="I34" s="93" t="e">
        <f t="shared" si="5"/>
        <v>#DIV/0!</v>
      </c>
    </row>
    <row r="35" spans="1:10" x14ac:dyDescent="0.25">
      <c r="A35" s="89"/>
      <c r="B35" s="356">
        <f>Personnel!P13</f>
        <v>0</v>
      </c>
      <c r="C35" s="7">
        <f>Personnel!Q21</f>
        <v>0</v>
      </c>
      <c r="D35" s="294"/>
      <c r="E35" s="436">
        <f t="shared" si="3"/>
        <v>0</v>
      </c>
      <c r="F35" s="287"/>
      <c r="G35" s="295">
        <f>May!G35+(E35+F35)</f>
        <v>0</v>
      </c>
      <c r="H35" s="296">
        <f t="shared" si="4"/>
        <v>0</v>
      </c>
      <c r="I35" s="93" t="e">
        <f t="shared" si="5"/>
        <v>#DIV/0!</v>
      </c>
    </row>
    <row r="36" spans="1:10" x14ac:dyDescent="0.25">
      <c r="A36" s="89"/>
      <c r="B36" s="356">
        <f>Personnel!R13</f>
        <v>0</v>
      </c>
      <c r="C36" s="14">
        <f>Personnel!S21</f>
        <v>0</v>
      </c>
      <c r="D36" s="294"/>
      <c r="E36" s="436">
        <f t="shared" si="3"/>
        <v>0</v>
      </c>
      <c r="F36" s="287"/>
      <c r="G36" s="295">
        <f>May!G36+(E36+F36)</f>
        <v>0</v>
      </c>
      <c r="H36" s="296">
        <f t="shared" si="4"/>
        <v>0</v>
      </c>
      <c r="I36" s="93" t="e">
        <f t="shared" si="5"/>
        <v>#DIV/0!</v>
      </c>
    </row>
    <row r="37" spans="1:10" x14ac:dyDescent="0.25">
      <c r="A37" s="89"/>
      <c r="B37" s="356">
        <f>Personnel!T13</f>
        <v>0</v>
      </c>
      <c r="C37" s="7">
        <f>Personnel!U21</f>
        <v>0</v>
      </c>
      <c r="D37" s="297"/>
      <c r="E37" s="436">
        <f t="shared" si="3"/>
        <v>0</v>
      </c>
      <c r="F37" s="287"/>
      <c r="G37" s="295">
        <f>May!G37+(E37+F37)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22</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May!G42+(E42+F42)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May!G43+(E43+F43)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May!G44+(E44+F44)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May!G45+(E45+F45)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May!G46+(E46+F46)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May!G47+(E47+F47)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May!G49+(E49+F49)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May!G50+(E50+F50)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May!G51+(E51+F51)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May!G52+(E52+F52)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22</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May!G57+(E57+F57)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May!G58+(E58+F58)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May!G59+(E59+F59)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May!G60+(E60+F60)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May!G61+(E61+F61)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May!G62+(E62+F62)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May!G63+(E63+F63)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May!G64+(E64+F64)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May!G65+(E65+F65)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May!G66+(E66+F66)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May!G68+(E68+F68)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May!G69+(E69+F69)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May!G70+(E70+F70)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May!G71+(E71+F71)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May!G72+(E72+F72)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May!G73+(E73+F73)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May!G74+(E74+F74)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May!G75+(E75+F75)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May!G77+(E77+F77)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May!G78+(E78+F78)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May!G79+(E79+F79)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May!G80+(E80+F80)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May!G81+(E81+F81)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May!G82+(E82+F82)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May!G83+(E83+F83)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May!G84+(E84+F84)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22</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May!G91+(E91+F91)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May!G92+(E92+F92)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May!G93+(E93+F93)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May!G94+(E94+F94)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May!G95+(E95+F95)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May!G96+(E96+F96)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3:B13"/>
    <mergeCell ref="A1:I1"/>
    <mergeCell ref="A2:I2"/>
    <mergeCell ref="A3:I3"/>
    <mergeCell ref="A6:I6"/>
    <mergeCell ref="F8:I11"/>
    <mergeCell ref="A89:I89"/>
    <mergeCell ref="A90:B90"/>
    <mergeCell ref="A27:B27"/>
    <mergeCell ref="A41:B41"/>
    <mergeCell ref="A56:B56"/>
  </mergeCells>
  <conditionalFormatting sqref="H14:H24 H49 H77:H84">
    <cfRule type="cellIs" dxfId="44" priority="45" operator="lessThan">
      <formula>0</formula>
    </cfRule>
  </conditionalFormatting>
  <conditionalFormatting sqref="H25:H26">
    <cfRule type="cellIs" dxfId="43" priority="44" operator="lessThan">
      <formula>0</formula>
    </cfRule>
  </conditionalFormatting>
  <conditionalFormatting sqref="H57:H66">
    <cfRule type="cellIs" dxfId="42" priority="26" operator="lessThan">
      <formula>0</formula>
    </cfRule>
  </conditionalFormatting>
  <conditionalFormatting sqref="H91:H96">
    <cfRule type="cellIs" dxfId="41" priority="15" operator="lessThan">
      <formula>0</formula>
    </cfRule>
    <cfRule type="cellIs" dxfId="40" priority="20" operator="lessThan">
      <formula>0</formula>
    </cfRule>
    <cfRule type="cellIs" dxfId="39" priority="24" operator="lessThan">
      <formula>0</formula>
    </cfRule>
  </conditionalFormatting>
  <conditionalFormatting sqref="I91:I96">
    <cfRule type="cellIs" dxfId="38" priority="16" operator="greaterThan">
      <formula>1</formula>
    </cfRule>
    <cfRule type="cellIs" dxfId="37" priority="21" operator="greaterThan">
      <formula>1</formula>
    </cfRule>
  </conditionalFormatting>
  <conditionalFormatting sqref="H14:H23">
    <cfRule type="cellIs" dxfId="36" priority="9" operator="lessThan">
      <formula>0</formula>
    </cfRule>
    <cfRule type="cellIs" dxfId="35" priority="11" operator="lessThan">
      <formula>0</formula>
    </cfRule>
  </conditionalFormatting>
  <conditionalFormatting sqref="H28:H37">
    <cfRule type="cellIs" dxfId="34" priority="7" operator="lessThan">
      <formula>0</formula>
    </cfRule>
  </conditionalFormatting>
  <conditionalFormatting sqref="I50">
    <cfRule type="cellIs" dxfId="33" priority="6" operator="greaterThan">
      <formula>1</formula>
    </cfRule>
  </conditionalFormatting>
  <conditionalFormatting sqref="H50">
    <cfRule type="cellIs" dxfId="32" priority="5" operator="lessThan">
      <formula>0</formula>
    </cfRule>
  </conditionalFormatting>
  <conditionalFormatting sqref="I51">
    <cfRule type="cellIs" dxfId="31" priority="4" operator="greaterThan">
      <formula>1</formula>
    </cfRule>
  </conditionalFormatting>
  <conditionalFormatting sqref="H51">
    <cfRule type="cellIs" dxfId="30" priority="3" operator="lessThan">
      <formula>0</formula>
    </cfRule>
  </conditionalFormatting>
  <conditionalFormatting sqref="I52">
    <cfRule type="cellIs" dxfId="29" priority="2" operator="greaterThan">
      <formula>1</formula>
    </cfRule>
  </conditionalFormatting>
  <conditionalFormatting sqref="H52">
    <cfRule type="cellIs" dxfId="28" priority="1" operator="lessThan">
      <formula>0</formula>
    </cfRule>
  </conditionalFormatting>
  <conditionalFormatting sqref="H35:H38">
    <cfRule type="cellIs" dxfId="27" priority="43" operator="lessThan">
      <formula>0</formula>
    </cfRule>
  </conditionalFormatting>
  <conditionalFormatting sqref="H54">
    <cfRule type="cellIs" dxfId="26" priority="42" operator="lessThan">
      <formula>0</formula>
    </cfRule>
  </conditionalFormatting>
  <conditionalFormatting sqref="C11">
    <cfRule type="cellIs" dxfId="25" priority="19" operator="greaterThan">
      <formula>1</formula>
    </cfRule>
    <cfRule type="cellIs" dxfId="24" priority="23" operator="greaterThan">
      <formula>1</formula>
    </cfRule>
    <cfRule type="cellIs" dxfId="23" priority="41" operator="greaterThan">
      <formula>1</formula>
    </cfRule>
  </conditionalFormatting>
  <conditionalFormatting sqref="I14:I23 I49 I77:I84">
    <cfRule type="cellIs" dxfId="22" priority="40" operator="greaterThan">
      <formula>1</formula>
    </cfRule>
  </conditionalFormatting>
  <conditionalFormatting sqref="I28:I37">
    <cfRule type="cellIs" dxfId="21" priority="18" operator="greaterThan">
      <formula>1</formula>
    </cfRule>
    <cfRule type="cellIs" dxfId="20" priority="39" operator="greaterThan">
      <formula>1</formula>
    </cfRule>
  </conditionalFormatting>
  <conditionalFormatting sqref="I42:I52">
    <cfRule type="cellIs" dxfId="19" priority="17" operator="greaterThan">
      <formula>1</formula>
    </cfRule>
    <cfRule type="cellIs" dxfId="18" priority="22" operator="greaterThan">
      <formula>1</formula>
    </cfRule>
    <cfRule type="cellIs" dxfId="17" priority="28" operator="greaterThan">
      <formula>1</formula>
    </cfRule>
    <cfRule type="cellIs" dxfId="16" priority="37" operator="greaterThan">
      <formula>1</formula>
    </cfRule>
    <cfRule type="cellIs" dxfId="15" priority="38" operator="greaterThan">
      <formula>1</formula>
    </cfRule>
  </conditionalFormatting>
  <conditionalFormatting sqref="I57:I66">
    <cfRule type="cellIs" dxfId="14" priority="34" operator="greaterThan">
      <formula>1</formula>
    </cfRule>
    <cfRule type="cellIs" dxfId="13" priority="36" operator="greaterThan">
      <formula>1</formula>
    </cfRule>
  </conditionalFormatting>
  <conditionalFormatting sqref="I68:I75">
    <cfRule type="cellIs" dxfId="12" priority="32" operator="greaterThan">
      <formula>1</formula>
    </cfRule>
    <cfRule type="cellIs" dxfId="11" priority="33" operator="greaterThan">
      <formula>1</formula>
    </cfRule>
    <cfRule type="cellIs" dxfId="10" priority="35" operator="greaterThan">
      <formula>1</formula>
    </cfRule>
  </conditionalFormatting>
  <conditionalFormatting sqref="H35:H37">
    <cfRule type="cellIs" dxfId="9" priority="8" operator="lessThan">
      <formula>0</formula>
    </cfRule>
    <cfRule type="cellIs" dxfId="8" priority="10" operator="lessThan">
      <formula>0</formula>
    </cfRule>
    <cfRule type="cellIs" dxfId="7" priority="12" operator="lessThan">
      <formula>0</formula>
    </cfRule>
    <cfRule type="cellIs" dxfId="6" priority="13" operator="lessThan">
      <formula>0</formula>
    </cfRule>
    <cfRule type="cellIs" dxfId="5" priority="14" operator="lessThan">
      <formula>0</formula>
    </cfRule>
    <cfRule type="cellIs" dxfId="4" priority="31" operator="greaterThan">
      <formula>$C$28</formula>
    </cfRule>
  </conditionalFormatting>
  <conditionalFormatting sqref="H35:H37">
    <cfRule type="cellIs" dxfId="3" priority="30" operator="lessThan">
      <formula>0</formula>
    </cfRule>
  </conditionalFormatting>
  <conditionalFormatting sqref="H42:H52">
    <cfRule type="cellIs" dxfId="2" priority="27" operator="lessThan">
      <formula>0</formula>
    </cfRule>
    <cfRule type="cellIs" dxfId="1" priority="29" operator="lessThan">
      <formula>0</formula>
    </cfRule>
  </conditionalFormatting>
  <conditionalFormatting sqref="H68:H75">
    <cfRule type="cellIs" dxfId="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pageSetUpPr fitToPage="1"/>
  </sheetPr>
  <dimension ref="A1:M73"/>
  <sheetViews>
    <sheetView zoomScaleNormal="100" workbookViewId="0">
      <selection activeCell="B29" sqref="B29"/>
    </sheetView>
  </sheetViews>
  <sheetFormatPr defaultColWidth="8.7109375" defaultRowHeight="12.75" x14ac:dyDescent="0.2"/>
  <cols>
    <col min="1" max="1" width="39.7109375" style="21" customWidth="1"/>
    <col min="2" max="2" width="11.7109375" style="21" customWidth="1"/>
    <col min="3" max="3" width="20.42578125" style="21" customWidth="1"/>
    <col min="4" max="4" width="20.42578125" style="69" hidden="1" customWidth="1"/>
    <col min="5" max="5" width="17.42578125" style="21" customWidth="1"/>
    <col min="6" max="9" width="8.7109375" style="21"/>
    <col min="10" max="10" width="11.85546875" style="21" customWidth="1"/>
    <col min="11" max="12" width="8.7109375" style="396"/>
    <col min="13" max="16384" width="8.7109375" style="21"/>
  </cols>
  <sheetData>
    <row r="1" spans="1:12" ht="15" x14ac:dyDescent="0.25">
      <c r="A1" s="472" t="str">
        <f>Personnel!A1</f>
        <v>N.C. Office of Rural Health</v>
      </c>
      <c r="B1" s="472"/>
      <c r="C1" s="472"/>
      <c r="D1" s="472"/>
      <c r="E1" s="472"/>
      <c r="F1" s="472"/>
      <c r="G1" s="472"/>
      <c r="H1" s="472"/>
      <c r="I1" s="472"/>
    </row>
    <row r="2" spans="1:12" ht="15" x14ac:dyDescent="0.25">
      <c r="A2" s="472" t="str">
        <f>Personnel!A2</f>
        <v>SFY 2023 Year _ Community Health Grant 07/01/2022 - 06/30/2023</v>
      </c>
      <c r="B2" s="472"/>
      <c r="C2" s="472"/>
      <c r="D2" s="472"/>
      <c r="E2" s="472"/>
      <c r="F2" s="472"/>
      <c r="G2" s="472"/>
      <c r="H2" s="472"/>
      <c r="I2" s="472"/>
    </row>
    <row r="3" spans="1:12" ht="18" x14ac:dyDescent="0.25">
      <c r="A3" s="473" t="s">
        <v>114</v>
      </c>
      <c r="B3" s="473"/>
      <c r="C3" s="473"/>
      <c r="D3" s="473"/>
      <c r="E3" s="473"/>
      <c r="F3" s="473"/>
      <c r="G3" s="473"/>
      <c r="H3" s="473"/>
      <c r="I3" s="473"/>
    </row>
    <row r="4" spans="1:12" s="69" customFormat="1" ht="15" x14ac:dyDescent="0.25">
      <c r="A4" s="265"/>
      <c r="B4" s="265"/>
      <c r="C4" s="265"/>
      <c r="D4" s="387"/>
      <c r="K4" s="396"/>
      <c r="L4" s="396"/>
    </row>
    <row r="5" spans="1:12" s="69" customFormat="1" ht="15" x14ac:dyDescent="0.25">
      <c r="A5" s="267" t="s">
        <v>57</v>
      </c>
      <c r="B5" s="474">
        <f>Personnel!B5</f>
        <v>0</v>
      </c>
      <c r="C5" s="475"/>
      <c r="D5" s="391"/>
      <c r="K5" s="396"/>
      <c r="L5" s="396"/>
    </row>
    <row r="6" spans="1:12" s="69" customFormat="1" x14ac:dyDescent="0.2">
      <c r="A6" s="170"/>
      <c r="B6" s="170"/>
      <c r="C6" s="170"/>
      <c r="D6" s="170"/>
      <c r="K6" s="396"/>
      <c r="L6" s="396"/>
    </row>
    <row r="7" spans="1:12" ht="12.75" customHeight="1" x14ac:dyDescent="0.2">
      <c r="A7" s="486" t="s">
        <v>227</v>
      </c>
      <c r="B7" s="487"/>
      <c r="C7" s="487"/>
      <c r="D7" s="487"/>
      <c r="E7" s="487"/>
      <c r="F7" s="487"/>
      <c r="G7" s="487"/>
      <c r="H7" s="487"/>
      <c r="I7" s="488"/>
    </row>
    <row r="8" spans="1:12" ht="12.75" customHeight="1" x14ac:dyDescent="0.2">
      <c r="A8" s="489"/>
      <c r="B8" s="490"/>
      <c r="C8" s="490"/>
      <c r="D8" s="490"/>
      <c r="E8" s="490"/>
      <c r="F8" s="490"/>
      <c r="G8" s="490"/>
      <c r="H8" s="490"/>
      <c r="I8" s="491"/>
    </row>
    <row r="9" spans="1:12" ht="38.25" customHeight="1" x14ac:dyDescent="0.2">
      <c r="A9" s="492"/>
      <c r="B9" s="493"/>
      <c r="C9" s="493"/>
      <c r="D9" s="493"/>
      <c r="E9" s="493"/>
      <c r="F9" s="493"/>
      <c r="G9" s="493"/>
      <c r="H9" s="493"/>
      <c r="I9" s="494"/>
    </row>
    <row r="10" spans="1:12" s="69" customFormat="1" ht="33.75" customHeight="1" x14ac:dyDescent="0.25">
      <c r="A10" s="86"/>
      <c r="B10" s="86"/>
      <c r="C10" s="20" t="s">
        <v>78</v>
      </c>
      <c r="D10" s="20"/>
      <c r="K10" s="396"/>
      <c r="L10" s="396"/>
    </row>
    <row r="11" spans="1:12" ht="16.5" customHeight="1" x14ac:dyDescent="0.25">
      <c r="A11" s="84" t="s">
        <v>107</v>
      </c>
      <c r="B11" s="81"/>
      <c r="C11" s="82"/>
      <c r="D11" s="82"/>
    </row>
    <row r="12" spans="1:12" ht="28.5" customHeight="1" x14ac:dyDescent="0.2">
      <c r="A12" s="28" t="s">
        <v>77</v>
      </c>
      <c r="C12" s="74"/>
      <c r="D12" s="388"/>
    </row>
    <row r="13" spans="1:12" ht="14.25" customHeight="1" x14ac:dyDescent="0.2">
      <c r="A13" s="28"/>
      <c r="C13" s="22"/>
      <c r="D13" s="22"/>
    </row>
    <row r="14" spans="1:12" ht="14.25" customHeight="1" x14ac:dyDescent="0.25">
      <c r="A14" s="83" t="s">
        <v>97</v>
      </c>
      <c r="B14" s="81"/>
      <c r="C14" s="27"/>
      <c r="D14" s="27"/>
    </row>
    <row r="15" spans="1:12" s="69" customFormat="1" ht="31.5" customHeight="1" x14ac:dyDescent="0.25">
      <c r="A15" s="83"/>
      <c r="B15" s="81"/>
      <c r="C15" s="27"/>
      <c r="D15" s="27"/>
      <c r="K15" s="396"/>
      <c r="L15" s="396"/>
    </row>
    <row r="16" spans="1:12" ht="30.75" customHeight="1" x14ac:dyDescent="0.2">
      <c r="A16" s="229" t="s">
        <v>116</v>
      </c>
      <c r="C16" s="22"/>
      <c r="D16" s="22"/>
    </row>
    <row r="17" spans="1:13" ht="30" customHeight="1" x14ac:dyDescent="0.25">
      <c r="A17" s="229" t="s">
        <v>76</v>
      </c>
      <c r="B17" s="324"/>
      <c r="C17" s="22"/>
      <c r="D17" s="22"/>
      <c r="E17" s="485"/>
      <c r="F17" s="485"/>
      <c r="G17" s="485"/>
      <c r="H17" s="485"/>
      <c r="I17" s="485"/>
      <c r="J17" s="485"/>
    </row>
    <row r="18" spans="1:13" ht="29.25" customHeight="1" x14ac:dyDescent="0.25">
      <c r="A18" s="26" t="s">
        <v>75</v>
      </c>
      <c r="B18" s="325"/>
      <c r="C18" s="117">
        <f>Personnel!$V$18</f>
        <v>0</v>
      </c>
      <c r="D18" s="389"/>
      <c r="E18" s="485"/>
      <c r="F18" s="485"/>
      <c r="G18" s="485"/>
      <c r="H18" s="485"/>
      <c r="I18" s="485"/>
      <c r="J18" s="485"/>
    </row>
    <row r="19" spans="1:13" ht="14.25" customHeight="1" x14ac:dyDescent="0.2">
      <c r="A19" s="26" t="s">
        <v>74</v>
      </c>
      <c r="B19" s="323"/>
      <c r="C19" s="117">
        <f>Personnel!$V$21</f>
        <v>0</v>
      </c>
      <c r="D19" s="389"/>
      <c r="E19" s="25"/>
    </row>
    <row r="20" spans="1:13" ht="112.5" customHeight="1" x14ac:dyDescent="0.25">
      <c r="A20" s="228" t="s">
        <v>73</v>
      </c>
      <c r="B20" s="73" t="s">
        <v>72</v>
      </c>
      <c r="C20" s="118"/>
      <c r="D20" s="118"/>
      <c r="E20" s="482" t="s">
        <v>198</v>
      </c>
      <c r="F20" s="483"/>
      <c r="G20" s="483"/>
      <c r="H20" s="483"/>
      <c r="I20" s="483"/>
      <c r="J20" s="484"/>
    </row>
    <row r="21" spans="1:13" ht="26.25" customHeight="1" x14ac:dyDescent="0.2">
      <c r="A21" s="75" t="s">
        <v>159</v>
      </c>
      <c r="B21" s="411">
        <v>0</v>
      </c>
      <c r="C21" s="119">
        <v>0</v>
      </c>
      <c r="D21" s="117">
        <f>ROUND(C21,0)</f>
        <v>0</v>
      </c>
      <c r="E21" s="495" t="s">
        <v>156</v>
      </c>
      <c r="F21" s="496"/>
      <c r="G21" s="496"/>
      <c r="H21" s="496"/>
      <c r="I21" s="496"/>
      <c r="J21" s="496"/>
      <c r="K21" s="415">
        <f>ROUND((B21*12)/2080,2)</f>
        <v>0</v>
      </c>
    </row>
    <row r="22" spans="1:13" ht="14.25" customHeight="1" x14ac:dyDescent="0.2">
      <c r="A22" s="75" t="s">
        <v>160</v>
      </c>
      <c r="B22" s="411">
        <v>0</v>
      </c>
      <c r="C22" s="119">
        <v>0</v>
      </c>
      <c r="D22" s="117">
        <f t="shared" ref="D22:D26" si="0">ROUND(C22,0)</f>
        <v>0</v>
      </c>
      <c r="E22" s="280"/>
      <c r="F22" s="281"/>
      <c r="G22" s="281"/>
      <c r="H22" s="281"/>
      <c r="I22" s="281"/>
      <c r="J22" s="282"/>
      <c r="K22" s="415">
        <f t="shared" ref="K22:K26" si="1">ROUND((B22*12)/2080,2)</f>
        <v>0</v>
      </c>
    </row>
    <row r="23" spans="1:13" ht="14.25" customHeight="1" x14ac:dyDescent="0.2">
      <c r="A23" s="75" t="s">
        <v>71</v>
      </c>
      <c r="B23" s="411">
        <v>0</v>
      </c>
      <c r="C23" s="119">
        <v>0</v>
      </c>
      <c r="D23" s="117">
        <f t="shared" si="0"/>
        <v>0</v>
      </c>
      <c r="E23" s="280"/>
      <c r="F23" s="281"/>
      <c r="G23" s="281"/>
      <c r="H23" s="281"/>
      <c r="I23" s="281"/>
      <c r="J23" s="282"/>
      <c r="K23" s="415">
        <f t="shared" si="1"/>
        <v>0</v>
      </c>
    </row>
    <row r="24" spans="1:13" ht="14.25" customHeight="1" x14ac:dyDescent="0.2">
      <c r="A24" s="75" t="s">
        <v>70</v>
      </c>
      <c r="B24" s="411">
        <v>0</v>
      </c>
      <c r="C24" s="119">
        <v>0</v>
      </c>
      <c r="D24" s="117">
        <f t="shared" si="0"/>
        <v>0</v>
      </c>
      <c r="E24" s="280"/>
      <c r="F24" s="281"/>
      <c r="G24" s="281"/>
      <c r="H24" s="281"/>
      <c r="I24" s="281"/>
      <c r="J24" s="282"/>
      <c r="K24" s="415">
        <f t="shared" si="1"/>
        <v>0</v>
      </c>
    </row>
    <row r="25" spans="1:13" ht="14.25" customHeight="1" x14ac:dyDescent="0.2">
      <c r="A25" s="75" t="s">
        <v>69</v>
      </c>
      <c r="B25" s="411">
        <v>0</v>
      </c>
      <c r="C25" s="119">
        <v>0</v>
      </c>
      <c r="D25" s="117">
        <f t="shared" si="0"/>
        <v>0</v>
      </c>
      <c r="E25" s="280"/>
      <c r="F25" s="281"/>
      <c r="G25" s="281"/>
      <c r="H25" s="281"/>
      <c r="I25" s="281"/>
      <c r="J25" s="282"/>
      <c r="K25" s="415">
        <f t="shared" si="1"/>
        <v>0</v>
      </c>
    </row>
    <row r="26" spans="1:13" ht="14.25" customHeight="1" x14ac:dyDescent="0.2">
      <c r="A26" s="75" t="s">
        <v>68</v>
      </c>
      <c r="B26" s="411">
        <v>0</v>
      </c>
      <c r="C26" s="119">
        <v>0</v>
      </c>
      <c r="D26" s="117">
        <f t="shared" si="0"/>
        <v>0</v>
      </c>
      <c r="E26" s="283"/>
      <c r="F26" s="284"/>
      <c r="G26" s="284"/>
      <c r="H26" s="284"/>
      <c r="I26" s="284"/>
      <c r="J26" s="285"/>
      <c r="K26" s="415">
        <f t="shared" si="1"/>
        <v>0</v>
      </c>
      <c r="L26" s="416">
        <f>ROUND(SUM(K21:K26),2)</f>
        <v>0</v>
      </c>
      <c r="M26" s="413" t="s">
        <v>223</v>
      </c>
    </row>
    <row r="27" spans="1:13" s="225" customFormat="1" ht="38.25" customHeight="1" x14ac:dyDescent="0.25">
      <c r="A27" s="227" t="s">
        <v>3</v>
      </c>
      <c r="B27" s="320" t="s">
        <v>72</v>
      </c>
      <c r="C27" s="226" t="s">
        <v>4</v>
      </c>
      <c r="D27" s="392"/>
      <c r="E27" s="424"/>
      <c r="F27" s="417"/>
      <c r="G27" s="417"/>
      <c r="H27" s="417"/>
      <c r="I27" s="417"/>
      <c r="J27" s="417"/>
      <c r="K27" s="417"/>
      <c r="L27" s="417"/>
    </row>
    <row r="28" spans="1:13" ht="30.6" customHeight="1" x14ac:dyDescent="0.2">
      <c r="A28" s="76" t="s">
        <v>117</v>
      </c>
      <c r="B28" s="411">
        <v>0</v>
      </c>
      <c r="C28" s="223">
        <v>0</v>
      </c>
      <c r="D28" s="117">
        <f>ROUND(C28,0)</f>
        <v>0</v>
      </c>
      <c r="E28" s="476" t="s">
        <v>200</v>
      </c>
      <c r="F28" s="477"/>
      <c r="G28" s="477"/>
      <c r="H28" s="477"/>
      <c r="I28" s="477"/>
      <c r="J28" s="478"/>
      <c r="K28" s="415">
        <f>ROUND((B28*12)/2080,2)</f>
        <v>0</v>
      </c>
    </row>
    <row r="29" spans="1:13" s="69" customFormat="1" ht="14.25" customHeight="1" x14ac:dyDescent="0.2">
      <c r="A29" s="76" t="s">
        <v>118</v>
      </c>
      <c r="B29" s="411">
        <v>0</v>
      </c>
      <c r="C29" s="223">
        <v>0</v>
      </c>
      <c r="D29" s="117">
        <f t="shared" ref="D29:D31" si="2">ROUND(C29,0)</f>
        <v>0</v>
      </c>
      <c r="E29" s="280"/>
      <c r="F29" s="281"/>
      <c r="G29" s="281"/>
      <c r="H29" s="281"/>
      <c r="I29" s="281"/>
      <c r="J29" s="282"/>
      <c r="K29" s="415">
        <f t="shared" ref="K29:K31" si="3">ROUND((B29*12)/2080,2)</f>
        <v>0</v>
      </c>
      <c r="L29" s="396"/>
    </row>
    <row r="30" spans="1:13" s="69" customFormat="1" ht="14.25" customHeight="1" x14ac:dyDescent="0.2">
      <c r="A30" s="76" t="s">
        <v>119</v>
      </c>
      <c r="B30" s="411">
        <v>0</v>
      </c>
      <c r="C30" s="223">
        <v>0</v>
      </c>
      <c r="D30" s="117">
        <f t="shared" si="2"/>
        <v>0</v>
      </c>
      <c r="E30" s="280"/>
      <c r="F30" s="281"/>
      <c r="G30" s="281"/>
      <c r="H30" s="281"/>
      <c r="I30" s="281"/>
      <c r="J30" s="282"/>
      <c r="K30" s="415">
        <f t="shared" si="3"/>
        <v>0</v>
      </c>
      <c r="L30" s="396"/>
    </row>
    <row r="31" spans="1:13" s="69" customFormat="1" ht="14.25" customHeight="1" x14ac:dyDescent="0.2">
      <c r="A31" s="76" t="s">
        <v>120</v>
      </c>
      <c r="B31" s="411">
        <v>0</v>
      </c>
      <c r="C31" s="223">
        <v>0</v>
      </c>
      <c r="D31" s="117">
        <f t="shared" si="2"/>
        <v>0</v>
      </c>
      <c r="E31" s="283"/>
      <c r="F31" s="284"/>
      <c r="G31" s="284"/>
      <c r="H31" s="284"/>
      <c r="I31" s="284"/>
      <c r="J31" s="285"/>
      <c r="K31" s="415">
        <f t="shared" si="3"/>
        <v>0</v>
      </c>
      <c r="L31" s="416">
        <f>ROUND(SUM(K28:K31),2)</f>
        <v>0</v>
      </c>
      <c r="M31" s="413" t="s">
        <v>224</v>
      </c>
    </row>
    <row r="32" spans="1:13" s="69" customFormat="1" ht="14.25" customHeight="1" x14ac:dyDescent="0.2">
      <c r="A32" s="75"/>
      <c r="B32" s="85"/>
      <c r="C32" s="118"/>
      <c r="D32" s="393"/>
      <c r="E32" s="396"/>
      <c r="F32" s="396"/>
      <c r="G32" s="396"/>
      <c r="H32" s="396"/>
      <c r="I32" s="396"/>
      <c r="J32" s="396"/>
      <c r="K32" s="396"/>
      <c r="L32" s="396"/>
    </row>
    <row r="33" spans="1:12" ht="14.25" customHeight="1" x14ac:dyDescent="0.2">
      <c r="A33" s="399" t="s">
        <v>98</v>
      </c>
      <c r="B33" s="116"/>
      <c r="C33" s="120"/>
      <c r="D33" s="394"/>
      <c r="E33" s="396"/>
      <c r="F33" s="396"/>
      <c r="G33" s="396"/>
      <c r="H33" s="396"/>
      <c r="I33" s="396"/>
      <c r="J33" s="396"/>
    </row>
    <row r="34" spans="1:12" ht="14.25" customHeight="1" x14ac:dyDescent="0.2">
      <c r="A34" s="70" t="s">
        <v>13</v>
      </c>
      <c r="B34" s="69"/>
      <c r="C34" s="352"/>
      <c r="D34" s="395">
        <f>ROUND(C34,0)</f>
        <v>0</v>
      </c>
      <c r="E34" s="497" t="s">
        <v>130</v>
      </c>
      <c r="F34" s="498"/>
      <c r="G34" s="498"/>
      <c r="H34" s="498"/>
      <c r="I34" s="498"/>
      <c r="J34" s="499"/>
      <c r="K34" s="418"/>
    </row>
    <row r="35" spans="1:12" s="69" customFormat="1" ht="14.25" customHeight="1" x14ac:dyDescent="0.2">
      <c r="A35" s="70" t="s">
        <v>129</v>
      </c>
      <c r="C35" s="352">
        <v>0</v>
      </c>
      <c r="D35" s="395">
        <f t="shared" ref="D35:D43" si="4">ROUND(C35,0)</f>
        <v>0</v>
      </c>
      <c r="E35" s="500" t="s">
        <v>128</v>
      </c>
      <c r="F35" s="498"/>
      <c r="G35" s="498"/>
      <c r="H35" s="498"/>
      <c r="I35" s="498"/>
      <c r="J35" s="499"/>
      <c r="K35" s="418"/>
      <c r="L35" s="396"/>
    </row>
    <row r="36" spans="1:12" ht="14.25" customHeight="1" x14ac:dyDescent="0.2">
      <c r="A36" s="70" t="s">
        <v>12</v>
      </c>
      <c r="B36" s="69"/>
      <c r="C36" s="352">
        <v>0</v>
      </c>
      <c r="D36" s="395">
        <f t="shared" si="4"/>
        <v>0</v>
      </c>
      <c r="E36" s="497" t="s">
        <v>174</v>
      </c>
      <c r="F36" s="498"/>
      <c r="G36" s="498"/>
      <c r="H36" s="498"/>
      <c r="I36" s="498"/>
      <c r="J36" s="499"/>
      <c r="K36" s="418"/>
    </row>
    <row r="37" spans="1:12" ht="14.25" customHeight="1" x14ac:dyDescent="0.2">
      <c r="A37" s="70" t="s">
        <v>67</v>
      </c>
      <c r="B37" s="69"/>
      <c r="C37" s="352">
        <v>0</v>
      </c>
      <c r="D37" s="395">
        <f t="shared" si="4"/>
        <v>0</v>
      </c>
      <c r="E37" s="497" t="s">
        <v>175</v>
      </c>
      <c r="F37" s="501"/>
      <c r="G37" s="501"/>
      <c r="H37" s="501"/>
      <c r="I37" s="501"/>
      <c r="J37" s="502"/>
      <c r="K37" s="418"/>
    </row>
    <row r="38" spans="1:12" ht="39.75" customHeight="1" x14ac:dyDescent="0.2">
      <c r="A38" s="70" t="s">
        <v>11</v>
      </c>
      <c r="B38" s="69"/>
      <c r="C38" s="352">
        <v>0</v>
      </c>
      <c r="D38" s="395">
        <f t="shared" si="4"/>
        <v>0</v>
      </c>
      <c r="E38" s="466" t="s">
        <v>219</v>
      </c>
      <c r="F38" s="470"/>
      <c r="G38" s="470"/>
      <c r="H38" s="470"/>
      <c r="I38" s="470"/>
      <c r="J38" s="471"/>
      <c r="K38" s="419"/>
    </row>
    <row r="39" spans="1:12" ht="25.5" customHeight="1" x14ac:dyDescent="0.2">
      <c r="A39" s="70" t="s">
        <v>10</v>
      </c>
      <c r="B39" s="69"/>
      <c r="C39" s="352">
        <v>0</v>
      </c>
      <c r="D39" s="395">
        <f t="shared" si="4"/>
        <v>0</v>
      </c>
      <c r="E39" s="466" t="s">
        <v>176</v>
      </c>
      <c r="F39" s="467"/>
      <c r="G39" s="467"/>
      <c r="H39" s="467"/>
      <c r="I39" s="467"/>
      <c r="J39" s="468"/>
      <c r="K39" s="418"/>
    </row>
    <row r="40" spans="1:12" ht="14.25" customHeight="1" x14ac:dyDescent="0.2">
      <c r="A40" s="76" t="s">
        <v>63</v>
      </c>
      <c r="B40" s="69"/>
      <c r="C40" s="352">
        <v>0</v>
      </c>
      <c r="D40" s="395">
        <f t="shared" si="4"/>
        <v>0</v>
      </c>
      <c r="E40" s="425" t="s">
        <v>157</v>
      </c>
      <c r="F40" s="426"/>
      <c r="G40" s="426"/>
      <c r="H40" s="426"/>
      <c r="I40" s="426"/>
      <c r="J40" s="427"/>
      <c r="K40" s="418"/>
    </row>
    <row r="41" spans="1:12" ht="14.25" customHeight="1" x14ac:dyDescent="0.2">
      <c r="A41" s="76" t="s">
        <v>63</v>
      </c>
      <c r="B41" s="69"/>
      <c r="C41" s="352">
        <v>0</v>
      </c>
      <c r="D41" s="395">
        <f t="shared" si="4"/>
        <v>0</v>
      </c>
      <c r="E41" s="428"/>
      <c r="F41" s="426"/>
      <c r="G41" s="426"/>
      <c r="H41" s="426"/>
      <c r="I41" s="426"/>
      <c r="J41" s="427"/>
      <c r="K41" s="418"/>
    </row>
    <row r="42" spans="1:12" ht="14.25" customHeight="1" x14ac:dyDescent="0.2">
      <c r="A42" s="76" t="s">
        <v>63</v>
      </c>
      <c r="B42" s="69"/>
      <c r="C42" s="352">
        <v>0</v>
      </c>
      <c r="D42" s="395">
        <f t="shared" si="4"/>
        <v>0</v>
      </c>
      <c r="E42" s="428"/>
      <c r="F42" s="426"/>
      <c r="G42" s="426"/>
      <c r="H42" s="426"/>
      <c r="I42" s="426"/>
      <c r="J42" s="427"/>
      <c r="K42" s="418"/>
    </row>
    <row r="43" spans="1:12" ht="14.25" customHeight="1" x14ac:dyDescent="0.2">
      <c r="A43" s="76" t="s">
        <v>63</v>
      </c>
      <c r="B43" s="69"/>
      <c r="C43" s="352">
        <v>0</v>
      </c>
      <c r="D43" s="395">
        <f t="shared" si="4"/>
        <v>0</v>
      </c>
      <c r="E43" s="428"/>
      <c r="F43" s="426"/>
      <c r="G43" s="426"/>
      <c r="H43" s="426"/>
      <c r="I43" s="426"/>
      <c r="J43" s="427"/>
      <c r="K43" s="418"/>
    </row>
    <row r="44" spans="1:12" s="69" customFormat="1" ht="14.25" customHeight="1" x14ac:dyDescent="0.2">
      <c r="A44" s="76"/>
      <c r="C44" s="118"/>
      <c r="D44" s="393"/>
      <c r="E44" s="396"/>
      <c r="F44" s="396"/>
      <c r="G44" s="396"/>
      <c r="H44" s="396"/>
      <c r="I44" s="396"/>
      <c r="J44" s="396"/>
      <c r="K44" s="396"/>
      <c r="L44" s="396"/>
    </row>
    <row r="45" spans="1:12" ht="14.25" customHeight="1" x14ac:dyDescent="0.2">
      <c r="A45" s="71" t="s">
        <v>177</v>
      </c>
      <c r="B45" s="69"/>
      <c r="C45" s="118"/>
      <c r="D45" s="393"/>
      <c r="E45" s="396"/>
      <c r="F45" s="396"/>
      <c r="G45" s="396"/>
      <c r="H45" s="396"/>
      <c r="I45" s="396"/>
      <c r="J45" s="396"/>
    </row>
    <row r="46" spans="1:12" ht="14.25" x14ac:dyDescent="0.2">
      <c r="A46" s="258" t="s">
        <v>66</v>
      </c>
      <c r="B46" s="69"/>
      <c r="C46" s="257"/>
      <c r="D46" s="395">
        <f>ROUND(C46,0)</f>
        <v>0</v>
      </c>
      <c r="E46" s="425" t="s">
        <v>178</v>
      </c>
      <c r="F46" s="426"/>
      <c r="G46" s="426"/>
      <c r="H46" s="426"/>
      <c r="I46" s="426"/>
      <c r="J46" s="427"/>
    </row>
    <row r="47" spans="1:12" ht="14.25" customHeight="1" x14ac:dyDescent="0.2">
      <c r="A47" s="70" t="s">
        <v>199</v>
      </c>
      <c r="B47" s="69"/>
      <c r="C47" s="352">
        <v>0</v>
      </c>
      <c r="D47" s="395">
        <f t="shared" ref="D47:D53" si="5">ROUND(C47,0)</f>
        <v>0</v>
      </c>
      <c r="E47" s="428" t="s">
        <v>127</v>
      </c>
      <c r="F47" s="426"/>
      <c r="G47" s="426"/>
      <c r="H47" s="426"/>
      <c r="I47" s="426"/>
      <c r="J47" s="427"/>
    </row>
    <row r="48" spans="1:12" ht="27" customHeight="1" x14ac:dyDescent="0.2">
      <c r="A48" s="70" t="s">
        <v>173</v>
      </c>
      <c r="B48" s="69"/>
      <c r="C48" s="352">
        <v>0</v>
      </c>
      <c r="D48" s="395">
        <f t="shared" si="5"/>
        <v>0</v>
      </c>
      <c r="E48" s="469" t="s">
        <v>126</v>
      </c>
      <c r="F48" s="470"/>
      <c r="G48" s="470"/>
      <c r="H48" s="470"/>
      <c r="I48" s="470"/>
      <c r="J48" s="471"/>
    </row>
    <row r="49" spans="1:12" ht="14.25" customHeight="1" x14ac:dyDescent="0.2">
      <c r="A49" s="70" t="s">
        <v>65</v>
      </c>
      <c r="B49" s="69"/>
      <c r="C49" s="352"/>
      <c r="D49" s="395">
        <f t="shared" si="5"/>
        <v>0</v>
      </c>
      <c r="E49" s="428" t="s">
        <v>179</v>
      </c>
      <c r="F49" s="426"/>
      <c r="G49" s="426"/>
      <c r="H49" s="426"/>
      <c r="I49" s="426"/>
      <c r="J49" s="427"/>
    </row>
    <row r="50" spans="1:12" s="69" customFormat="1" ht="14.25" customHeight="1" x14ac:dyDescent="0.2">
      <c r="A50" s="76" t="s">
        <v>63</v>
      </c>
      <c r="C50" s="352">
        <v>0</v>
      </c>
      <c r="D50" s="395">
        <f t="shared" si="5"/>
        <v>0</v>
      </c>
      <c r="E50" s="428" t="s">
        <v>180</v>
      </c>
      <c r="F50" s="426"/>
      <c r="G50" s="426"/>
      <c r="H50" s="426"/>
      <c r="I50" s="426"/>
      <c r="J50" s="427"/>
      <c r="K50" s="396"/>
      <c r="L50" s="396"/>
    </row>
    <row r="51" spans="1:12" s="69" customFormat="1" ht="14.25" customHeight="1" x14ac:dyDescent="0.2">
      <c r="A51" s="76" t="s">
        <v>63</v>
      </c>
      <c r="C51" s="352">
        <v>0</v>
      </c>
      <c r="D51" s="395">
        <f t="shared" si="5"/>
        <v>0</v>
      </c>
      <c r="E51" s="428"/>
      <c r="F51" s="426"/>
      <c r="G51" s="426"/>
      <c r="H51" s="426"/>
      <c r="I51" s="426"/>
      <c r="J51" s="427"/>
      <c r="K51" s="396"/>
      <c r="L51" s="396"/>
    </row>
    <row r="52" spans="1:12" s="69" customFormat="1" ht="14.25" customHeight="1" x14ac:dyDescent="0.2">
      <c r="A52" s="76" t="s">
        <v>63</v>
      </c>
      <c r="C52" s="352">
        <v>0</v>
      </c>
      <c r="D52" s="395">
        <f t="shared" si="5"/>
        <v>0</v>
      </c>
      <c r="E52" s="428"/>
      <c r="F52" s="426"/>
      <c r="G52" s="426"/>
      <c r="H52" s="426"/>
      <c r="I52" s="426"/>
      <c r="J52" s="427"/>
      <c r="K52" s="396"/>
      <c r="L52" s="396"/>
    </row>
    <row r="53" spans="1:12" ht="14.25" customHeight="1" x14ac:dyDescent="0.2">
      <c r="A53" s="76" t="s">
        <v>63</v>
      </c>
      <c r="B53" s="69"/>
      <c r="C53" s="352">
        <v>0</v>
      </c>
      <c r="D53" s="395">
        <f t="shared" si="5"/>
        <v>0</v>
      </c>
      <c r="E53" s="428"/>
      <c r="F53" s="426"/>
      <c r="G53" s="426"/>
      <c r="H53" s="426"/>
      <c r="I53" s="426"/>
      <c r="J53" s="427"/>
    </row>
    <row r="54" spans="1:12" ht="14.25" customHeight="1" x14ac:dyDescent="0.2">
      <c r="A54" s="70"/>
      <c r="B54" s="69"/>
      <c r="C54" s="118"/>
      <c r="D54" s="393"/>
      <c r="E54" s="396"/>
      <c r="F54" s="396"/>
      <c r="G54" s="396"/>
      <c r="H54" s="396"/>
      <c r="I54" s="396"/>
      <c r="J54" s="396"/>
    </row>
    <row r="55" spans="1:12" ht="14.25" customHeight="1" x14ac:dyDescent="0.2">
      <c r="A55" s="399" t="s">
        <v>108</v>
      </c>
      <c r="B55" s="116"/>
      <c r="C55" s="120"/>
      <c r="D55" s="394"/>
      <c r="E55" s="396"/>
      <c r="F55" s="396"/>
      <c r="G55" s="396"/>
      <c r="H55" s="396"/>
      <c r="I55" s="396"/>
      <c r="J55" s="396"/>
    </row>
    <row r="56" spans="1:12" ht="42" customHeight="1" x14ac:dyDescent="0.2">
      <c r="A56" s="72" t="s">
        <v>7</v>
      </c>
      <c r="B56" s="69"/>
      <c r="C56" s="257">
        <v>0</v>
      </c>
      <c r="D56" s="395">
        <f>ROUND(C56,0)</f>
        <v>0</v>
      </c>
      <c r="E56" s="466" t="s">
        <v>229</v>
      </c>
      <c r="F56" s="470"/>
      <c r="G56" s="470"/>
      <c r="H56" s="470"/>
      <c r="I56" s="470"/>
      <c r="J56" s="471"/>
    </row>
    <row r="57" spans="1:12" ht="14.25" customHeight="1" x14ac:dyDescent="0.2">
      <c r="A57" s="72" t="s">
        <v>5</v>
      </c>
      <c r="B57" s="69"/>
      <c r="C57" s="352">
        <v>0</v>
      </c>
      <c r="D57" s="395">
        <f t="shared" ref="D57:D63" si="6">ROUND(C57,0)</f>
        <v>0</v>
      </c>
      <c r="E57" s="466" t="s">
        <v>228</v>
      </c>
      <c r="F57" s="470"/>
      <c r="G57" s="470"/>
      <c r="H57" s="470"/>
      <c r="I57" s="470"/>
      <c r="J57" s="471"/>
    </row>
    <row r="58" spans="1:12" ht="27.75" customHeight="1" x14ac:dyDescent="0.2">
      <c r="A58" s="72" t="s">
        <v>64</v>
      </c>
      <c r="B58" s="69"/>
      <c r="C58" s="352">
        <v>0</v>
      </c>
      <c r="D58" s="395">
        <f t="shared" si="6"/>
        <v>0</v>
      </c>
      <c r="E58" s="469" t="s">
        <v>125</v>
      </c>
      <c r="F58" s="470"/>
      <c r="G58" s="470"/>
      <c r="H58" s="470"/>
      <c r="I58" s="470"/>
      <c r="J58" s="471"/>
    </row>
    <row r="59" spans="1:12" ht="28.5" x14ac:dyDescent="0.2">
      <c r="A59" s="258" t="s">
        <v>6</v>
      </c>
      <c r="B59" s="69"/>
      <c r="C59" s="352"/>
      <c r="D59" s="395">
        <f t="shared" si="6"/>
        <v>0</v>
      </c>
      <c r="E59" s="466" t="s">
        <v>124</v>
      </c>
      <c r="F59" s="467"/>
      <c r="G59" s="467"/>
      <c r="H59" s="467"/>
      <c r="I59" s="467"/>
      <c r="J59" s="468"/>
    </row>
    <row r="60" spans="1:12" s="69" customFormat="1" ht="14.25" x14ac:dyDescent="0.2">
      <c r="A60" s="76" t="s">
        <v>63</v>
      </c>
      <c r="C60" s="352">
        <v>0</v>
      </c>
      <c r="D60" s="395">
        <f t="shared" si="6"/>
        <v>0</v>
      </c>
      <c r="E60" s="466" t="s">
        <v>181</v>
      </c>
      <c r="F60" s="467"/>
      <c r="G60" s="467"/>
      <c r="H60" s="467"/>
      <c r="I60" s="467"/>
      <c r="J60" s="468"/>
      <c r="K60" s="396"/>
      <c r="L60" s="396"/>
    </row>
    <row r="61" spans="1:12" s="69" customFormat="1" ht="14.25" x14ac:dyDescent="0.2">
      <c r="A61" s="76" t="s">
        <v>63</v>
      </c>
      <c r="C61" s="352">
        <v>0</v>
      </c>
      <c r="D61" s="395">
        <f t="shared" si="6"/>
        <v>0</v>
      </c>
      <c r="E61" s="429"/>
      <c r="F61" s="430"/>
      <c r="G61" s="430"/>
      <c r="H61" s="430"/>
      <c r="I61" s="430"/>
      <c r="J61" s="431"/>
      <c r="K61" s="396"/>
      <c r="L61" s="396"/>
    </row>
    <row r="62" spans="1:12" s="69" customFormat="1" ht="14.25" x14ac:dyDescent="0.2">
      <c r="A62" s="76" t="s">
        <v>63</v>
      </c>
      <c r="C62" s="352">
        <v>0</v>
      </c>
      <c r="D62" s="395">
        <f t="shared" si="6"/>
        <v>0</v>
      </c>
      <c r="E62" s="429"/>
      <c r="F62" s="430"/>
      <c r="G62" s="430"/>
      <c r="H62" s="430"/>
      <c r="I62" s="430"/>
      <c r="J62" s="431"/>
      <c r="K62" s="396"/>
      <c r="L62" s="396"/>
    </row>
    <row r="63" spans="1:12" ht="14.25" customHeight="1" x14ac:dyDescent="0.2">
      <c r="A63" s="76" t="s">
        <v>63</v>
      </c>
      <c r="B63" s="69"/>
      <c r="C63" s="352">
        <v>0</v>
      </c>
      <c r="D63" s="395">
        <f t="shared" si="6"/>
        <v>0</v>
      </c>
      <c r="E63" s="469"/>
      <c r="F63" s="470"/>
      <c r="G63" s="470"/>
      <c r="H63" s="470"/>
      <c r="I63" s="470"/>
      <c r="J63" s="471"/>
    </row>
    <row r="64" spans="1:12" x14ac:dyDescent="0.2">
      <c r="D64" s="396"/>
      <c r="E64" s="396"/>
      <c r="F64" s="396"/>
      <c r="G64" s="396"/>
      <c r="H64" s="396"/>
      <c r="I64" s="396"/>
      <c r="J64" s="396"/>
    </row>
    <row r="65" spans="1:10" ht="14.25" customHeight="1" x14ac:dyDescent="0.2">
      <c r="A65" s="399" t="s">
        <v>99</v>
      </c>
      <c r="B65" s="116"/>
      <c r="C65" s="120"/>
      <c r="D65" s="394"/>
      <c r="E65" s="432"/>
      <c r="F65" s="432"/>
      <c r="G65" s="432"/>
      <c r="H65" s="432"/>
      <c r="I65" s="432"/>
      <c r="J65" s="432"/>
    </row>
    <row r="66" spans="1:10" ht="39.75" customHeight="1" x14ac:dyDescent="0.2">
      <c r="A66" s="75" t="s">
        <v>62</v>
      </c>
      <c r="B66" s="69"/>
      <c r="C66" s="119">
        <v>0</v>
      </c>
      <c r="D66" s="117">
        <f>ROUND(C66,0)</f>
        <v>0</v>
      </c>
      <c r="E66" s="479" t="s">
        <v>230</v>
      </c>
      <c r="F66" s="480"/>
      <c r="G66" s="480"/>
      <c r="H66" s="480"/>
      <c r="I66" s="480"/>
      <c r="J66" s="481"/>
    </row>
    <row r="67" spans="1:10" ht="14.25" customHeight="1" x14ac:dyDescent="0.2">
      <c r="A67" s="75" t="s">
        <v>62</v>
      </c>
      <c r="B67" s="69"/>
      <c r="C67" s="119">
        <v>0</v>
      </c>
      <c r="D67" s="117">
        <f t="shared" ref="D67:D71" si="7">ROUND(C67,0)</f>
        <v>0</v>
      </c>
      <c r="E67" s="280"/>
      <c r="F67" s="281"/>
      <c r="G67" s="281"/>
      <c r="H67" s="281"/>
      <c r="I67" s="281"/>
      <c r="J67" s="282"/>
    </row>
    <row r="68" spans="1:10" ht="14.25" customHeight="1" x14ac:dyDescent="0.2">
      <c r="A68" s="75" t="s">
        <v>62</v>
      </c>
      <c r="B68" s="69"/>
      <c r="C68" s="119">
        <v>0</v>
      </c>
      <c r="D68" s="117">
        <f t="shared" si="7"/>
        <v>0</v>
      </c>
      <c r="E68" s="280"/>
      <c r="F68" s="281"/>
      <c r="G68" s="281"/>
      <c r="H68" s="281"/>
      <c r="I68" s="281"/>
      <c r="J68" s="282"/>
    </row>
    <row r="69" spans="1:10" ht="14.25" customHeight="1" x14ac:dyDescent="0.2">
      <c r="A69" s="75" t="s">
        <v>62</v>
      </c>
      <c r="B69" s="69"/>
      <c r="C69" s="119">
        <v>0</v>
      </c>
      <c r="D69" s="117">
        <f t="shared" si="7"/>
        <v>0</v>
      </c>
      <c r="E69" s="280"/>
      <c r="F69" s="281"/>
      <c r="G69" s="281"/>
      <c r="H69" s="281"/>
      <c r="I69" s="281"/>
      <c r="J69" s="282"/>
    </row>
    <row r="70" spans="1:10" ht="14.25" customHeight="1" x14ac:dyDescent="0.2">
      <c r="A70" s="75" t="s">
        <v>62</v>
      </c>
      <c r="B70" s="69"/>
      <c r="C70" s="119">
        <v>0</v>
      </c>
      <c r="D70" s="117">
        <f t="shared" si="7"/>
        <v>0</v>
      </c>
      <c r="E70" s="280"/>
      <c r="F70" s="281"/>
      <c r="G70" s="281"/>
      <c r="H70" s="281"/>
      <c r="I70" s="281"/>
      <c r="J70" s="282"/>
    </row>
    <row r="71" spans="1:10" ht="14.25" customHeight="1" x14ac:dyDescent="0.2">
      <c r="A71" s="75" t="s">
        <v>62</v>
      </c>
      <c r="B71" s="69"/>
      <c r="C71" s="119">
        <v>0</v>
      </c>
      <c r="D71" s="117">
        <f t="shared" si="7"/>
        <v>0</v>
      </c>
      <c r="E71" s="283"/>
      <c r="F71" s="284"/>
      <c r="G71" s="284"/>
      <c r="H71" s="284"/>
      <c r="I71" s="284"/>
      <c r="J71" s="285"/>
    </row>
    <row r="72" spans="1:10" ht="14.25" customHeight="1" x14ac:dyDescent="0.2">
      <c r="A72" s="23"/>
      <c r="C72" s="118"/>
      <c r="D72" s="118"/>
    </row>
    <row r="73" spans="1:10" ht="14.25" customHeight="1" x14ac:dyDescent="0.2">
      <c r="A73" s="24" t="s">
        <v>197</v>
      </c>
      <c r="C73" s="121">
        <f>ROUND(SUM(C18:C19)+SUM(D21:D26)+SUM(D34:D43)+SUM(D46:D53)+SUM(D56:D63)+SUM(D66:D71)+SUM(D28:D31),2)</f>
        <v>0</v>
      </c>
      <c r="D73" s="390"/>
    </row>
  </sheetData>
  <sheetProtection algorithmName="SHA-512" hashValue="DOYRj35i9HiHDaltkXvMC6kkQlHGWlsacU/3AwT7TDNv6QkSkp7rstIxOv6UQ2CcFfu4zPfVxETVcniDPQc96w==" saltValue="pfoqKmIdlue6RxVkUPKEsQ==" spinCount="100000" sheet="1" selectLockedCells="1"/>
  <protectedRanges>
    <protectedRange sqref="A21:A32 A50:A53 A40:A44 A66:A71" name="Other Budget Items"/>
    <protectedRange sqref="B5:D5" name="Organization Name"/>
    <protectedRange sqref="C73:D73 C12:D12 B21:D27 C28:D31 C66:D71" name="Budget Information"/>
    <protectedRange sqref="C34:D43" name="Budget Information_1"/>
    <protectedRange sqref="C46:D53" name="Budget Information_2"/>
    <protectedRange sqref="A60:A63" name="Other Budget Items_1"/>
    <protectedRange sqref="C56:D63" name="Budget Information_3"/>
    <protectedRange sqref="A59" name="Other Budget Items_2"/>
  </protectedRanges>
  <mergeCells count="24">
    <mergeCell ref="E66:J66"/>
    <mergeCell ref="E20:J20"/>
    <mergeCell ref="E17:J17"/>
    <mergeCell ref="E18:J18"/>
    <mergeCell ref="A7:I9"/>
    <mergeCell ref="E58:J58"/>
    <mergeCell ref="E59:J59"/>
    <mergeCell ref="E56:J56"/>
    <mergeCell ref="E63:J63"/>
    <mergeCell ref="E57:J57"/>
    <mergeCell ref="E21:J21"/>
    <mergeCell ref="E38:J38"/>
    <mergeCell ref="E34:J34"/>
    <mergeCell ref="E35:J35"/>
    <mergeCell ref="E36:J36"/>
    <mergeCell ref="E37:J37"/>
    <mergeCell ref="E60:J60"/>
    <mergeCell ref="E48:J48"/>
    <mergeCell ref="A1:I1"/>
    <mergeCell ref="A2:I2"/>
    <mergeCell ref="A3:I3"/>
    <mergeCell ref="B5:C5"/>
    <mergeCell ref="E39:J39"/>
    <mergeCell ref="E28:J28"/>
  </mergeCells>
  <conditionalFormatting sqref="C12 C73 B27:C27 B21:D26 B28:D31 C66:D71">
    <cfRule type="cellIs" dxfId="550" priority="8" stopIfTrue="1" operator="lessThanOrEqual">
      <formula>0</formula>
    </cfRule>
  </conditionalFormatting>
  <conditionalFormatting sqref="C29:D29">
    <cfRule type="cellIs" dxfId="549" priority="6" stopIfTrue="1" operator="lessThanOrEqual">
      <formula>0</formula>
    </cfRule>
  </conditionalFormatting>
  <conditionalFormatting sqref="C30:D30">
    <cfRule type="cellIs" dxfId="548" priority="5" stopIfTrue="1" operator="lessThanOrEqual">
      <formula>0</formula>
    </cfRule>
  </conditionalFormatting>
  <conditionalFormatting sqref="C31:D31">
    <cfRule type="cellIs" dxfId="547" priority="4" stopIfTrue="1" operator="lessThanOrEqual">
      <formula>0</formula>
    </cfRule>
  </conditionalFormatting>
  <conditionalFormatting sqref="C34:D43">
    <cfRule type="cellIs" dxfId="546" priority="3" stopIfTrue="1" operator="lessThanOrEqual">
      <formula>0</formula>
    </cfRule>
  </conditionalFormatting>
  <conditionalFormatting sqref="C46:D53">
    <cfRule type="cellIs" dxfId="545" priority="2" stopIfTrue="1" operator="lessThanOrEqual">
      <formula>0</formula>
    </cfRule>
  </conditionalFormatting>
  <conditionalFormatting sqref="C56:D63">
    <cfRule type="cellIs" dxfId="544" priority="1" stopIfTrue="1" operator="lessThanOrEqual">
      <formula>0</formula>
    </cfRule>
  </conditionalFormatting>
  <dataValidations count="2">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1:J26 E28:J31 E34:J43 E46:J53 E56:J63 E66:J71" xr:uid="{5B24AF1B-F243-49D4-BBE4-EED007D5317D}"/>
    <dataValidation allowBlank="1" showInputMessage="1" showErrorMessage="1" promptTitle="Grant Request" prompt="Enter the annual funding amount requested (up to $150,000)." sqref="C12" xr:uid="{0A13B3F5-8F23-4315-874B-63CAD08BBA58}"/>
  </dataValidations>
  <pageMargins left="1" right="1" top="1" bottom="1"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dimension ref="A1:P202"/>
  <sheetViews>
    <sheetView zoomScaleNormal="100" workbookViewId="0">
      <selection activeCell="K6" sqref="K6"/>
    </sheetView>
  </sheetViews>
  <sheetFormatPr defaultRowHeight="15" x14ac:dyDescent="0.25"/>
  <cols>
    <col min="1" max="1" width="10" customWidth="1"/>
    <col min="2" max="2" width="13.5703125" customWidth="1"/>
    <col min="4" max="4" width="11" customWidth="1"/>
    <col min="9" max="9" width="9.140625" customWidth="1"/>
    <col min="16" max="16" width="12.85546875" customWidth="1"/>
  </cols>
  <sheetData>
    <row r="1" spans="1:14" x14ac:dyDescent="0.25">
      <c r="A1" s="519" t="str">
        <f>[1]Personnel!A1</f>
        <v>N.C. Office Of Rural Health</v>
      </c>
      <c r="B1" s="519"/>
      <c r="C1" s="519"/>
      <c r="D1" s="519"/>
      <c r="E1" s="519"/>
      <c r="F1" s="519"/>
      <c r="G1" s="519"/>
      <c r="H1" s="519"/>
      <c r="I1" s="519"/>
      <c r="J1" s="519"/>
      <c r="K1" s="519"/>
      <c r="L1" s="519"/>
    </row>
    <row r="2" spans="1:14" x14ac:dyDescent="0.25">
      <c r="A2" s="519" t="str">
        <f>[2]Personnel!A2</f>
        <v>SFY 2023 Year _ Community Health Grant 07/01/2022 - 06/30/2023</v>
      </c>
      <c r="B2" s="519"/>
      <c r="C2" s="519"/>
      <c r="D2" s="519"/>
      <c r="E2" s="519"/>
      <c r="F2" s="519"/>
      <c r="G2" s="519"/>
      <c r="H2" s="519"/>
      <c r="I2" s="519"/>
      <c r="J2" s="519"/>
      <c r="K2" s="519"/>
      <c r="L2" s="519"/>
    </row>
    <row r="3" spans="1:14" ht="18" x14ac:dyDescent="0.25">
      <c r="A3" s="520" t="s">
        <v>132</v>
      </c>
      <c r="B3" s="520"/>
      <c r="C3" s="520"/>
      <c r="D3" s="520"/>
      <c r="E3" s="520"/>
      <c r="F3" s="520"/>
      <c r="G3" s="520"/>
      <c r="H3" s="520"/>
      <c r="I3" s="520"/>
      <c r="J3" s="520"/>
      <c r="K3" s="520"/>
      <c r="L3" s="520"/>
    </row>
    <row r="4" spans="1:14" x14ac:dyDescent="0.25">
      <c r="A4" s="261"/>
    </row>
    <row r="5" spans="1:14" x14ac:dyDescent="0.25">
      <c r="A5" s="519" t="s">
        <v>57</v>
      </c>
      <c r="B5" s="519"/>
      <c r="C5" s="521">
        <f>Personnel!B5</f>
        <v>0</v>
      </c>
      <c r="D5" s="522"/>
      <c r="E5" s="522"/>
      <c r="F5" s="522"/>
      <c r="G5" s="522"/>
      <c r="H5" s="523"/>
    </row>
    <row r="6" spans="1:14" x14ac:dyDescent="0.25">
      <c r="C6" s="410"/>
    </row>
    <row r="7" spans="1:14" x14ac:dyDescent="0.25">
      <c r="A7" s="18"/>
      <c r="B7" s="18"/>
      <c r="C7" s="18"/>
      <c r="D7" s="18"/>
      <c r="E7" s="18"/>
      <c r="F7" s="18"/>
      <c r="G7" s="18"/>
      <c r="H7" s="18"/>
      <c r="I7" s="18"/>
      <c r="J7" s="18"/>
      <c r="K7" s="18"/>
      <c r="L7" s="18"/>
      <c r="M7" s="18"/>
      <c r="N7" s="18"/>
    </row>
    <row r="8" spans="1:14" x14ac:dyDescent="0.25">
      <c r="A8" s="18"/>
      <c r="B8" s="18"/>
      <c r="C8" s="18"/>
      <c r="D8" s="18"/>
      <c r="E8" s="18"/>
      <c r="F8" s="18"/>
      <c r="G8" s="18"/>
      <c r="H8" s="18"/>
      <c r="I8" s="18"/>
      <c r="J8" s="18"/>
      <c r="K8" s="18"/>
      <c r="L8" s="18"/>
      <c r="M8" s="18"/>
      <c r="N8" s="18"/>
    </row>
    <row r="9" spans="1:14" x14ac:dyDescent="0.25">
      <c r="A9" s="18"/>
      <c r="B9" s="18"/>
      <c r="C9" s="18"/>
      <c r="D9" s="18"/>
      <c r="E9" s="18"/>
      <c r="F9" s="18"/>
      <c r="G9" s="18"/>
      <c r="H9" s="18"/>
      <c r="I9" s="18"/>
      <c r="J9" s="18"/>
      <c r="K9" s="18"/>
      <c r="L9" s="18"/>
      <c r="M9" s="18"/>
      <c r="N9" s="18"/>
    </row>
    <row r="10" spans="1:14" x14ac:dyDescent="0.25">
      <c r="A10" s="18"/>
      <c r="B10" s="18"/>
      <c r="C10" s="18"/>
      <c r="D10" s="18"/>
      <c r="E10" s="18"/>
      <c r="F10" s="18"/>
      <c r="G10" s="18"/>
      <c r="H10" s="18"/>
      <c r="I10" s="18"/>
      <c r="J10" s="18"/>
      <c r="K10" s="18"/>
      <c r="L10" s="18"/>
      <c r="M10" s="18"/>
      <c r="N10" s="18"/>
    </row>
    <row r="11" spans="1:14" x14ac:dyDescent="0.25">
      <c r="A11" s="18"/>
      <c r="B11" s="18"/>
      <c r="C11" s="18"/>
      <c r="D11" s="18"/>
      <c r="E11" s="18"/>
      <c r="F11" s="18"/>
      <c r="G11" s="18"/>
      <c r="H11" s="18"/>
      <c r="I11" s="18"/>
      <c r="J11" s="18"/>
      <c r="K11" s="18"/>
      <c r="L11" s="18"/>
      <c r="M11" s="18"/>
      <c r="N11" s="18"/>
    </row>
    <row r="12" spans="1:14" x14ac:dyDescent="0.25">
      <c r="A12" s="18"/>
      <c r="B12" s="18"/>
      <c r="C12" s="18"/>
      <c r="D12" s="18"/>
      <c r="E12" s="18"/>
      <c r="F12" s="18"/>
      <c r="G12" s="18"/>
      <c r="H12" s="18"/>
      <c r="I12" s="18"/>
      <c r="J12" s="18"/>
      <c r="K12" s="18"/>
      <c r="L12" s="18"/>
      <c r="M12" s="18"/>
      <c r="N12" s="18"/>
    </row>
    <row r="13" spans="1:14" x14ac:dyDescent="0.25">
      <c r="A13" s="18"/>
      <c r="B13" s="18"/>
      <c r="C13" s="18"/>
      <c r="D13" s="18"/>
      <c r="E13" s="18"/>
      <c r="F13" s="18"/>
      <c r="G13" s="18"/>
      <c r="H13" s="18"/>
      <c r="I13" s="18"/>
      <c r="J13" s="18"/>
      <c r="K13" s="18"/>
      <c r="L13" s="18"/>
      <c r="M13" s="18"/>
      <c r="N13" s="18"/>
    </row>
    <row r="14" spans="1:14" x14ac:dyDescent="0.25">
      <c r="A14" s="18"/>
      <c r="B14" s="18"/>
      <c r="C14" s="18"/>
      <c r="D14" s="18"/>
      <c r="E14" s="18"/>
      <c r="F14" s="18"/>
      <c r="G14" s="18"/>
      <c r="H14" s="18"/>
      <c r="I14" s="18"/>
      <c r="J14" s="18"/>
      <c r="K14" s="18"/>
      <c r="L14" s="18"/>
      <c r="M14" s="18"/>
      <c r="N14" s="18"/>
    </row>
    <row r="15" spans="1:14" x14ac:dyDescent="0.25">
      <c r="A15" s="18"/>
      <c r="B15" s="18"/>
      <c r="C15" s="18"/>
      <c r="D15" s="18"/>
      <c r="E15" s="18"/>
      <c r="F15" s="18"/>
      <c r="G15" s="18"/>
      <c r="H15" s="18"/>
      <c r="I15" s="18"/>
      <c r="J15" s="18"/>
      <c r="K15" s="18"/>
      <c r="L15" s="18"/>
      <c r="M15" s="18"/>
      <c r="N15" s="18"/>
    </row>
    <row r="16" spans="1:14" x14ac:dyDescent="0.25">
      <c r="A16" s="18"/>
      <c r="B16" s="18"/>
      <c r="C16" s="18"/>
      <c r="D16" s="18"/>
      <c r="E16" s="18"/>
      <c r="F16" s="18"/>
      <c r="G16" s="18"/>
      <c r="H16" s="18"/>
      <c r="I16" s="18"/>
      <c r="J16" s="18"/>
      <c r="K16" s="18"/>
      <c r="L16" s="18"/>
      <c r="M16" s="18"/>
      <c r="N16" s="18"/>
    </row>
    <row r="17" spans="1:16" x14ac:dyDescent="0.25">
      <c r="A17" s="18"/>
      <c r="B17" s="18"/>
      <c r="C17" s="18"/>
      <c r="D17" s="18"/>
      <c r="E17" s="18"/>
      <c r="F17" s="18"/>
      <c r="G17" s="18"/>
      <c r="H17" s="18"/>
      <c r="I17" s="18"/>
      <c r="J17" s="18"/>
      <c r="K17" s="18"/>
      <c r="L17" s="18"/>
      <c r="M17" s="18"/>
      <c r="N17" s="18"/>
    </row>
    <row r="18" spans="1:16" x14ac:dyDescent="0.25">
      <c r="A18" s="18"/>
      <c r="B18" s="18"/>
      <c r="C18" s="18"/>
      <c r="D18" s="18"/>
      <c r="E18" s="18"/>
      <c r="F18" s="18"/>
      <c r="G18" s="18"/>
      <c r="H18" s="18"/>
      <c r="I18" s="18"/>
      <c r="J18" s="18"/>
      <c r="K18" s="18"/>
      <c r="L18" s="18"/>
      <c r="M18" s="18"/>
      <c r="N18" s="18"/>
    </row>
    <row r="19" spans="1:16" x14ac:dyDescent="0.25">
      <c r="A19" s="18"/>
      <c r="B19" s="18"/>
      <c r="C19" s="18"/>
      <c r="D19" s="18"/>
      <c r="E19" s="18"/>
      <c r="F19" s="18"/>
      <c r="G19" s="18"/>
      <c r="H19" s="18"/>
      <c r="I19" s="18"/>
      <c r="J19" s="18"/>
      <c r="K19" s="18"/>
      <c r="L19" s="18"/>
      <c r="M19" s="18"/>
      <c r="N19" s="18"/>
    </row>
    <row r="20" spans="1:16" x14ac:dyDescent="0.25">
      <c r="A20" s="18"/>
      <c r="B20" s="18"/>
      <c r="C20" s="18"/>
      <c r="D20" s="18"/>
      <c r="E20" s="18"/>
      <c r="F20" s="18"/>
      <c r="G20" s="18"/>
      <c r="H20" s="18"/>
      <c r="I20" s="18"/>
      <c r="J20" s="18"/>
      <c r="K20" s="18"/>
      <c r="L20" s="18"/>
      <c r="M20" s="18"/>
      <c r="N20" s="18"/>
    </row>
    <row r="21" spans="1:16" ht="20.25" x14ac:dyDescent="0.3">
      <c r="A21" s="437" t="s">
        <v>97</v>
      </c>
      <c r="B21" s="18"/>
      <c r="C21" s="18"/>
      <c r="D21" s="18"/>
      <c r="E21" s="18"/>
      <c r="F21" s="18"/>
      <c r="G21" s="18"/>
      <c r="H21" s="18"/>
      <c r="I21" s="18"/>
      <c r="J21" s="18"/>
      <c r="K21" s="18"/>
      <c r="L21" s="18"/>
      <c r="M21" s="18"/>
      <c r="N21" s="18"/>
    </row>
    <row r="22" spans="1:16" x14ac:dyDescent="0.25">
      <c r="A22" s="438"/>
      <c r="B22" s="18"/>
      <c r="C22" s="18"/>
      <c r="D22" s="18"/>
      <c r="E22" s="18"/>
      <c r="F22" s="18"/>
      <c r="G22" s="18"/>
      <c r="H22" s="18"/>
      <c r="I22" s="18"/>
      <c r="J22" s="18"/>
      <c r="K22" s="18"/>
      <c r="L22" s="18"/>
      <c r="M22" s="18"/>
      <c r="N22" s="18"/>
    </row>
    <row r="23" spans="1:16" ht="15.75" x14ac:dyDescent="0.25">
      <c r="A23" s="321" t="s">
        <v>182</v>
      </c>
      <c r="B23" s="18"/>
      <c r="C23" s="18"/>
      <c r="D23" s="18"/>
      <c r="E23" s="18"/>
      <c r="F23" s="18"/>
      <c r="G23" s="18"/>
      <c r="H23" s="18"/>
      <c r="I23" s="18"/>
      <c r="J23" s="18"/>
      <c r="K23" s="18"/>
      <c r="L23" s="18"/>
      <c r="M23" s="18"/>
      <c r="N23" s="18"/>
    </row>
    <row r="24" spans="1:16" x14ac:dyDescent="0.25">
      <c r="A24" s="518" t="s">
        <v>183</v>
      </c>
      <c r="B24" s="517"/>
      <c r="C24" s="517"/>
      <c r="D24" s="517"/>
      <c r="E24" s="517"/>
      <c r="F24" s="517"/>
      <c r="G24" s="517"/>
      <c r="H24" s="517"/>
      <c r="I24" s="517"/>
      <c r="J24" s="517"/>
      <c r="K24" s="517"/>
      <c r="L24" s="517"/>
      <c r="M24" s="18"/>
      <c r="N24" s="18"/>
    </row>
    <row r="25" spans="1:16" x14ac:dyDescent="0.25">
      <c r="A25" s="439" t="s">
        <v>201</v>
      </c>
      <c r="B25" s="440"/>
      <c r="C25" s="440"/>
      <c r="D25" s="440"/>
      <c r="E25" s="440"/>
      <c r="F25" s="440"/>
      <c r="G25" s="440"/>
      <c r="H25" s="440"/>
      <c r="I25" s="440"/>
      <c r="J25" s="440"/>
      <c r="K25" s="440"/>
      <c r="L25" s="440"/>
      <c r="M25" s="440"/>
      <c r="N25" s="440"/>
      <c r="O25" s="400"/>
      <c r="P25" s="400"/>
    </row>
    <row r="26" spans="1:16" x14ac:dyDescent="0.25">
      <c r="A26" s="440"/>
      <c r="B26" s="440"/>
      <c r="C26" s="440"/>
      <c r="D26" s="440"/>
      <c r="E26" s="440"/>
      <c r="F26" s="440"/>
      <c r="G26" s="440"/>
      <c r="H26" s="440"/>
      <c r="I26" s="440"/>
      <c r="J26" s="440"/>
      <c r="K26" s="440"/>
      <c r="L26" s="440"/>
      <c r="M26" s="440"/>
      <c r="N26" s="440"/>
      <c r="O26" s="400"/>
      <c r="P26" s="400"/>
    </row>
    <row r="27" spans="1:16" x14ac:dyDescent="0.25">
      <c r="A27" s="440"/>
      <c r="B27" s="440"/>
      <c r="C27" s="440"/>
      <c r="D27" s="440"/>
      <c r="E27" s="440"/>
      <c r="F27" s="440"/>
      <c r="G27" s="440"/>
      <c r="H27" s="440"/>
      <c r="I27" s="440"/>
      <c r="J27" s="440"/>
      <c r="K27" s="440"/>
      <c r="L27" s="440"/>
      <c r="M27" s="440"/>
      <c r="N27" s="440"/>
      <c r="O27" s="400"/>
      <c r="P27" s="400"/>
    </row>
    <row r="28" spans="1:16" x14ac:dyDescent="0.25">
      <c r="A28" s="440"/>
      <c r="B28" s="440"/>
      <c r="C28" s="440"/>
      <c r="D28" s="440"/>
      <c r="E28" s="440"/>
      <c r="F28" s="440"/>
      <c r="G28" s="440"/>
      <c r="H28" s="440"/>
      <c r="I28" s="440"/>
      <c r="J28" s="440"/>
      <c r="K28" s="440"/>
      <c r="L28" s="440"/>
      <c r="M28" s="440"/>
      <c r="N28" s="440"/>
      <c r="O28" s="400"/>
      <c r="P28" s="400"/>
    </row>
    <row r="29" spans="1:16" x14ac:dyDescent="0.25">
      <c r="A29" s="440"/>
      <c r="B29" s="440"/>
      <c r="C29" s="440"/>
      <c r="D29" s="440"/>
      <c r="E29" s="440"/>
      <c r="F29" s="440"/>
      <c r="G29" s="440"/>
      <c r="H29" s="440"/>
      <c r="I29" s="440"/>
      <c r="J29" s="440"/>
      <c r="K29" s="440"/>
      <c r="L29" s="440"/>
      <c r="M29" s="440"/>
      <c r="N29" s="440"/>
      <c r="O29" s="400"/>
      <c r="P29" s="400"/>
    </row>
    <row r="30" spans="1:16" x14ac:dyDescent="0.25">
      <c r="A30" s="440"/>
      <c r="B30" s="440"/>
      <c r="C30" s="440"/>
      <c r="D30" s="440"/>
      <c r="E30" s="440"/>
      <c r="F30" s="440"/>
      <c r="G30" s="440"/>
      <c r="H30" s="440"/>
      <c r="I30" s="440"/>
      <c r="J30" s="440"/>
      <c r="K30" s="440"/>
      <c r="L30" s="440"/>
      <c r="M30" s="440"/>
      <c r="N30" s="440"/>
      <c r="O30" s="400"/>
      <c r="P30" s="400"/>
    </row>
    <row r="31" spans="1:16" x14ac:dyDescent="0.25">
      <c r="A31" s="440"/>
      <c r="B31" s="440"/>
      <c r="C31" s="440"/>
      <c r="D31" s="440"/>
      <c r="E31" s="440"/>
      <c r="F31" s="440"/>
      <c r="G31" s="440"/>
      <c r="H31" s="440"/>
      <c r="I31" s="440"/>
      <c r="J31" s="440"/>
      <c r="K31" s="440"/>
      <c r="L31" s="440"/>
      <c r="M31" s="440"/>
      <c r="N31" s="440"/>
      <c r="O31" s="400"/>
      <c r="P31" s="400"/>
    </row>
    <row r="32" spans="1:16" x14ac:dyDescent="0.25">
      <c r="A32" s="440"/>
      <c r="B32" s="440"/>
      <c r="C32" s="440"/>
      <c r="D32" s="440"/>
      <c r="E32" s="440"/>
      <c r="F32" s="440"/>
      <c r="G32" s="440"/>
      <c r="H32" s="440"/>
      <c r="I32" s="440"/>
      <c r="J32" s="440"/>
      <c r="K32" s="440"/>
      <c r="L32" s="440"/>
      <c r="M32" s="440"/>
      <c r="N32" s="440"/>
      <c r="O32" s="400"/>
      <c r="P32" s="400"/>
    </row>
    <row r="33" spans="1:16" x14ac:dyDescent="0.25">
      <c r="A33" s="440"/>
      <c r="B33" s="440"/>
      <c r="C33" s="440"/>
      <c r="D33" s="440"/>
      <c r="E33" s="440"/>
      <c r="F33" s="440"/>
      <c r="G33" s="440"/>
      <c r="H33" s="440"/>
      <c r="I33" s="440"/>
      <c r="J33" s="440"/>
      <c r="K33" s="440"/>
      <c r="L33" s="440"/>
      <c r="M33" s="440"/>
      <c r="N33" s="440"/>
      <c r="O33" s="400"/>
      <c r="P33" s="400"/>
    </row>
    <row r="34" spans="1:16" x14ac:dyDescent="0.25">
      <c r="A34" s="440"/>
      <c r="B34" s="440"/>
      <c r="C34" s="440"/>
      <c r="D34" s="440"/>
      <c r="E34" s="440"/>
      <c r="F34" s="440"/>
      <c r="G34" s="440"/>
      <c r="H34" s="440"/>
      <c r="I34" s="440"/>
      <c r="J34" s="440"/>
      <c r="K34" s="440"/>
      <c r="L34" s="440"/>
      <c r="M34" s="440"/>
      <c r="N34" s="440"/>
      <c r="O34" s="400"/>
      <c r="P34" s="400"/>
    </row>
    <row r="35" spans="1:16" x14ac:dyDescent="0.25">
      <c r="A35" s="440"/>
      <c r="B35" s="440"/>
      <c r="C35" s="440"/>
      <c r="D35" s="440"/>
      <c r="E35" s="440"/>
      <c r="F35" s="440"/>
      <c r="G35" s="440"/>
      <c r="H35" s="440"/>
      <c r="I35" s="440"/>
      <c r="J35" s="440"/>
      <c r="K35" s="440"/>
      <c r="L35" s="440"/>
      <c r="M35" s="440"/>
      <c r="N35" s="440"/>
      <c r="O35" s="400"/>
      <c r="P35" s="400"/>
    </row>
    <row r="36" spans="1:16" x14ac:dyDescent="0.25">
      <c r="A36" s="440"/>
      <c r="B36" s="440"/>
      <c r="C36" s="440"/>
      <c r="D36" s="440"/>
      <c r="E36" s="440"/>
      <c r="F36" s="440"/>
      <c r="G36" s="440"/>
      <c r="H36" s="440"/>
      <c r="I36" s="440"/>
      <c r="J36" s="440"/>
      <c r="K36" s="440"/>
      <c r="L36" s="440"/>
      <c r="M36" s="440"/>
      <c r="N36" s="440"/>
      <c r="O36" s="400"/>
      <c r="P36" s="400"/>
    </row>
    <row r="37" spans="1:16" x14ac:dyDescent="0.25">
      <c r="A37" s="440"/>
      <c r="B37" s="440"/>
      <c r="C37" s="440"/>
      <c r="D37" s="440"/>
      <c r="E37" s="440"/>
      <c r="F37" s="440"/>
      <c r="G37" s="440"/>
      <c r="H37" s="440"/>
      <c r="I37" s="440"/>
      <c r="J37" s="440"/>
      <c r="K37" s="440"/>
      <c r="L37" s="440"/>
      <c r="M37" s="440"/>
      <c r="N37" s="440"/>
      <c r="O37" s="400"/>
      <c r="P37" s="400"/>
    </row>
    <row r="38" spans="1:16" x14ac:dyDescent="0.25">
      <c r="A38" s="18"/>
      <c r="B38" s="18"/>
      <c r="C38" s="18"/>
      <c r="D38" s="18"/>
      <c r="E38" s="18"/>
      <c r="F38" s="18"/>
      <c r="G38" s="18"/>
      <c r="H38" s="18"/>
      <c r="I38" s="18"/>
      <c r="J38" s="18"/>
      <c r="K38" s="18"/>
      <c r="L38" s="18"/>
      <c r="M38" s="18"/>
      <c r="N38" s="18"/>
    </row>
    <row r="39" spans="1:16" ht="15.75" x14ac:dyDescent="0.25">
      <c r="A39" s="441" t="s">
        <v>184</v>
      </c>
      <c r="B39" s="18"/>
      <c r="C39" s="18"/>
      <c r="D39" s="18"/>
      <c r="E39" s="18"/>
      <c r="F39" s="18"/>
      <c r="G39" s="18"/>
      <c r="H39" s="18"/>
      <c r="I39" s="18"/>
      <c r="J39" s="18"/>
      <c r="K39" s="18"/>
      <c r="L39" s="18"/>
      <c r="M39" s="18"/>
      <c r="N39" s="18"/>
    </row>
    <row r="40" spans="1:16" x14ac:dyDescent="0.25">
      <c r="A40" s="514" t="s">
        <v>185</v>
      </c>
      <c r="B40" s="513"/>
      <c r="C40" s="513"/>
      <c r="D40" s="513"/>
      <c r="E40" s="513"/>
      <c r="F40" s="513"/>
      <c r="G40" s="513"/>
      <c r="H40" s="513"/>
      <c r="I40" s="513"/>
      <c r="J40" s="513"/>
      <c r="K40" s="513"/>
      <c r="L40" s="513"/>
      <c r="M40" s="18"/>
      <c r="N40" s="18"/>
    </row>
    <row r="41" spans="1:16" ht="29.25" customHeight="1" x14ac:dyDescent="0.25">
      <c r="A41" s="514"/>
      <c r="B41" s="513"/>
      <c r="C41" s="513"/>
      <c r="D41" s="513"/>
      <c r="E41" s="513"/>
      <c r="F41" s="513"/>
      <c r="G41" s="513"/>
      <c r="H41" s="513"/>
      <c r="I41" s="513"/>
      <c r="J41" s="513"/>
      <c r="K41" s="513"/>
      <c r="L41" s="513"/>
      <c r="M41" s="18"/>
      <c r="N41" s="18"/>
    </row>
    <row r="42" spans="1:16" x14ac:dyDescent="0.25">
      <c r="A42" s="439" t="s">
        <v>202</v>
      </c>
      <c r="B42" s="440"/>
      <c r="C42" s="440"/>
      <c r="D42" s="440"/>
      <c r="E42" s="440"/>
      <c r="F42" s="440"/>
      <c r="G42" s="440"/>
      <c r="H42" s="440"/>
      <c r="I42" s="440"/>
      <c r="J42" s="440"/>
      <c r="K42" s="440"/>
      <c r="L42" s="440"/>
      <c r="M42" s="440"/>
      <c r="N42" s="440"/>
      <c r="O42" s="400"/>
      <c r="P42" s="400"/>
    </row>
    <row r="43" spans="1:16" x14ac:dyDescent="0.25">
      <c r="A43" s="442" t="s">
        <v>186</v>
      </c>
      <c r="B43" s="440"/>
      <c r="C43" s="440"/>
      <c r="D43" s="440"/>
      <c r="E43" s="440"/>
      <c r="F43" s="440"/>
      <c r="G43" s="440"/>
      <c r="H43" s="440"/>
      <c r="I43" s="440"/>
      <c r="J43" s="440"/>
      <c r="K43" s="440"/>
      <c r="L43" s="440"/>
      <c r="M43" s="440"/>
      <c r="N43" s="440"/>
      <c r="O43" s="400"/>
      <c r="P43" s="400"/>
    </row>
    <row r="44" spans="1:16" x14ac:dyDescent="0.25">
      <c r="A44" s="440"/>
      <c r="B44" s="440"/>
      <c r="C44" s="440"/>
      <c r="D44" s="440"/>
      <c r="E44" s="440"/>
      <c r="F44" s="440"/>
      <c r="G44" s="440"/>
      <c r="H44" s="440"/>
      <c r="I44" s="440"/>
      <c r="J44" s="440"/>
      <c r="K44" s="440"/>
      <c r="L44" s="440"/>
      <c r="M44" s="440"/>
      <c r="N44" s="440"/>
      <c r="O44" s="400"/>
      <c r="P44" s="400"/>
    </row>
    <row r="45" spans="1:16" x14ac:dyDescent="0.25">
      <c r="A45" s="440"/>
      <c r="B45" s="440"/>
      <c r="C45" s="440"/>
      <c r="D45" s="440"/>
      <c r="E45" s="440"/>
      <c r="F45" s="440"/>
      <c r="G45" s="440"/>
      <c r="H45" s="440"/>
      <c r="I45" s="440"/>
      <c r="J45" s="440"/>
      <c r="K45" s="440"/>
      <c r="L45" s="440"/>
      <c r="M45" s="440"/>
      <c r="N45" s="440"/>
      <c r="O45" s="400"/>
      <c r="P45" s="400"/>
    </row>
    <row r="46" spans="1:16" x14ac:dyDescent="0.25">
      <c r="A46" s="440"/>
      <c r="B46" s="440"/>
      <c r="C46" s="440"/>
      <c r="D46" s="440"/>
      <c r="E46" s="440"/>
      <c r="F46" s="440"/>
      <c r="G46" s="440"/>
      <c r="H46" s="440"/>
      <c r="I46" s="440"/>
      <c r="J46" s="440"/>
      <c r="K46" s="440"/>
      <c r="L46" s="440"/>
      <c r="M46" s="440"/>
      <c r="N46" s="440"/>
      <c r="O46" s="400"/>
      <c r="P46" s="400"/>
    </row>
    <row r="47" spans="1:16" x14ac:dyDescent="0.25">
      <c r="A47" s="440"/>
      <c r="B47" s="440"/>
      <c r="C47" s="440"/>
      <c r="D47" s="440"/>
      <c r="E47" s="440"/>
      <c r="F47" s="440"/>
      <c r="G47" s="440"/>
      <c r="H47" s="440"/>
      <c r="I47" s="440"/>
      <c r="J47" s="440"/>
      <c r="K47" s="440"/>
      <c r="L47" s="440"/>
      <c r="M47" s="440"/>
      <c r="N47" s="440"/>
      <c r="O47" s="400"/>
      <c r="P47" s="400"/>
    </row>
    <row r="48" spans="1:16" x14ac:dyDescent="0.25">
      <c r="A48" s="440"/>
      <c r="B48" s="440"/>
      <c r="C48" s="440"/>
      <c r="D48" s="440"/>
      <c r="E48" s="440"/>
      <c r="F48" s="440"/>
      <c r="G48" s="440"/>
      <c r="H48" s="440"/>
      <c r="I48" s="440"/>
      <c r="J48" s="440"/>
      <c r="K48" s="440"/>
      <c r="L48" s="440"/>
      <c r="M48" s="440"/>
      <c r="N48" s="440"/>
      <c r="O48" s="400"/>
      <c r="P48" s="400"/>
    </row>
    <row r="49" spans="1:16" x14ac:dyDescent="0.25">
      <c r="A49" s="440"/>
      <c r="B49" s="440"/>
      <c r="C49" s="440"/>
      <c r="D49" s="440"/>
      <c r="E49" s="440"/>
      <c r="F49" s="440"/>
      <c r="G49" s="440"/>
      <c r="H49" s="440"/>
      <c r="I49" s="440"/>
      <c r="J49" s="440"/>
      <c r="K49" s="440"/>
      <c r="L49" s="440"/>
      <c r="M49" s="440"/>
      <c r="N49" s="440"/>
      <c r="O49" s="400"/>
      <c r="P49" s="400"/>
    </row>
    <row r="50" spans="1:16" x14ac:dyDescent="0.25">
      <c r="A50" s="440"/>
      <c r="B50" s="440"/>
      <c r="C50" s="440"/>
      <c r="D50" s="440"/>
      <c r="E50" s="440"/>
      <c r="F50" s="440"/>
      <c r="G50" s="440"/>
      <c r="H50" s="440"/>
      <c r="I50" s="440"/>
      <c r="J50" s="440"/>
      <c r="K50" s="440"/>
      <c r="L50" s="440"/>
      <c r="M50" s="440"/>
      <c r="N50" s="440"/>
      <c r="O50" s="400"/>
      <c r="P50" s="400"/>
    </row>
    <row r="51" spans="1:16" x14ac:dyDescent="0.25">
      <c r="A51" s="440"/>
      <c r="B51" s="440"/>
      <c r="C51" s="440"/>
      <c r="D51" s="440"/>
      <c r="E51" s="440"/>
      <c r="F51" s="440"/>
      <c r="G51" s="440"/>
      <c r="H51" s="440"/>
      <c r="I51" s="440"/>
      <c r="J51" s="440"/>
      <c r="K51" s="440"/>
      <c r="L51" s="440"/>
      <c r="M51" s="440"/>
      <c r="N51" s="440"/>
      <c r="O51" s="400"/>
      <c r="P51" s="400"/>
    </row>
    <row r="52" spans="1:16" x14ac:dyDescent="0.25">
      <c r="A52" s="440"/>
      <c r="B52" s="440"/>
      <c r="C52" s="440"/>
      <c r="D52" s="440"/>
      <c r="E52" s="440"/>
      <c r="F52" s="440"/>
      <c r="G52" s="440"/>
      <c r="H52" s="440"/>
      <c r="I52" s="440"/>
      <c r="J52" s="440"/>
      <c r="K52" s="440"/>
      <c r="L52" s="440"/>
      <c r="M52" s="440"/>
      <c r="N52" s="440"/>
      <c r="O52" s="400"/>
      <c r="P52" s="400"/>
    </row>
    <row r="53" spans="1:16" x14ac:dyDescent="0.25">
      <c r="A53" s="440"/>
      <c r="B53" s="440"/>
      <c r="C53" s="440"/>
      <c r="D53" s="440"/>
      <c r="E53" s="440"/>
      <c r="F53" s="440"/>
      <c r="G53" s="440"/>
      <c r="H53" s="440"/>
      <c r="I53" s="440"/>
      <c r="J53" s="440"/>
      <c r="K53" s="440"/>
      <c r="L53" s="440"/>
      <c r="M53" s="440"/>
      <c r="N53" s="440"/>
      <c r="O53" s="400"/>
      <c r="P53" s="400"/>
    </row>
    <row r="54" spans="1:16" x14ac:dyDescent="0.25">
      <c r="A54" s="440"/>
      <c r="B54" s="440"/>
      <c r="C54" s="440"/>
      <c r="D54" s="440"/>
      <c r="E54" s="440"/>
      <c r="F54" s="440"/>
      <c r="G54" s="440"/>
      <c r="H54" s="440"/>
      <c r="I54" s="440"/>
      <c r="J54" s="440"/>
      <c r="K54" s="440"/>
      <c r="L54" s="440"/>
      <c r="M54" s="440"/>
      <c r="N54" s="440"/>
      <c r="O54" s="400"/>
      <c r="P54" s="400"/>
    </row>
    <row r="55" spans="1:16" x14ac:dyDescent="0.25">
      <c r="A55" s="440"/>
      <c r="B55" s="440"/>
      <c r="C55" s="440"/>
      <c r="D55" s="440"/>
      <c r="E55" s="440"/>
      <c r="F55" s="440"/>
      <c r="G55" s="440"/>
      <c r="H55" s="440"/>
      <c r="I55" s="440"/>
      <c r="J55" s="440"/>
      <c r="K55" s="440"/>
      <c r="L55" s="440"/>
      <c r="M55" s="440"/>
      <c r="N55" s="440"/>
      <c r="O55" s="400"/>
      <c r="P55" s="400"/>
    </row>
    <row r="56" spans="1:16" x14ac:dyDescent="0.25">
      <c r="A56" s="440"/>
      <c r="B56" s="440"/>
      <c r="C56" s="440"/>
      <c r="D56" s="440"/>
      <c r="E56" s="440"/>
      <c r="F56" s="440"/>
      <c r="G56" s="440"/>
      <c r="H56" s="440"/>
      <c r="I56" s="440"/>
      <c r="J56" s="440"/>
      <c r="K56" s="440"/>
      <c r="L56" s="440"/>
      <c r="M56" s="440"/>
      <c r="N56" s="440"/>
      <c r="O56" s="400"/>
      <c r="P56" s="400"/>
    </row>
    <row r="57" spans="1:16" ht="15.75" x14ac:dyDescent="0.25">
      <c r="A57" s="441" t="s">
        <v>134</v>
      </c>
      <c r="B57" s="18"/>
      <c r="C57" s="18"/>
      <c r="D57" s="18"/>
      <c r="E57" s="18"/>
      <c r="F57" s="18"/>
      <c r="G57" s="18"/>
      <c r="H57" s="18"/>
      <c r="I57" s="18"/>
      <c r="J57" s="18"/>
      <c r="K57" s="18"/>
      <c r="L57" s="18"/>
      <c r="M57" s="18"/>
      <c r="N57" s="18"/>
    </row>
    <row r="58" spans="1:16" x14ac:dyDescent="0.25">
      <c r="A58" s="513" t="s">
        <v>149</v>
      </c>
      <c r="B58" s="513"/>
      <c r="C58" s="513"/>
      <c r="D58" s="513"/>
      <c r="E58" s="513"/>
      <c r="F58" s="513"/>
      <c r="G58" s="513"/>
      <c r="H58" s="513"/>
      <c r="I58" s="513"/>
      <c r="J58" s="513"/>
      <c r="K58" s="513"/>
      <c r="L58" s="513"/>
      <c r="M58" s="18"/>
      <c r="N58" s="18"/>
    </row>
    <row r="59" spans="1:16" ht="15" customHeight="1" x14ac:dyDescent="0.25">
      <c r="A59" s="513"/>
      <c r="B59" s="513"/>
      <c r="C59" s="513"/>
      <c r="D59" s="513"/>
      <c r="E59" s="513"/>
      <c r="F59" s="513"/>
      <c r="G59" s="513"/>
      <c r="H59" s="513"/>
      <c r="I59" s="513"/>
      <c r="J59" s="513"/>
      <c r="K59" s="513"/>
      <c r="L59" s="513"/>
      <c r="M59" s="440"/>
      <c r="N59" s="440"/>
      <c r="O59" s="400"/>
      <c r="P59" s="400"/>
    </row>
    <row r="60" spans="1:16" x14ac:dyDescent="0.25">
      <c r="A60" s="439" t="s">
        <v>187</v>
      </c>
      <c r="B60" s="440"/>
      <c r="C60" s="440"/>
      <c r="D60" s="440"/>
      <c r="E60" s="440"/>
      <c r="F60" s="440"/>
      <c r="G60" s="440"/>
      <c r="H60" s="440"/>
      <c r="I60" s="440"/>
      <c r="J60" s="440"/>
      <c r="K60" s="440"/>
      <c r="L60" s="440"/>
      <c r="M60" s="440"/>
      <c r="N60" s="440"/>
      <c r="O60" s="400"/>
      <c r="P60" s="400"/>
    </row>
    <row r="61" spans="1:16" x14ac:dyDescent="0.25">
      <c r="A61" s="440"/>
      <c r="B61" s="440"/>
      <c r="C61" s="440"/>
      <c r="D61" s="440"/>
      <c r="E61" s="440"/>
      <c r="F61" s="440"/>
      <c r="G61" s="440"/>
      <c r="H61" s="440"/>
      <c r="I61" s="440"/>
      <c r="J61" s="440"/>
      <c r="K61" s="440"/>
      <c r="L61" s="440"/>
      <c r="M61" s="440"/>
      <c r="N61" s="440"/>
      <c r="O61" s="400"/>
      <c r="P61" s="400"/>
    </row>
    <row r="62" spans="1:16" x14ac:dyDescent="0.25">
      <c r="A62" s="440"/>
      <c r="B62" s="440"/>
      <c r="C62" s="440"/>
      <c r="D62" s="440"/>
      <c r="E62" s="440"/>
      <c r="F62" s="440"/>
      <c r="G62" s="440"/>
      <c r="H62" s="440"/>
      <c r="I62" s="440"/>
      <c r="J62" s="440"/>
      <c r="K62" s="440"/>
      <c r="L62" s="440"/>
      <c r="M62" s="440"/>
      <c r="N62" s="440"/>
      <c r="O62" s="400"/>
      <c r="P62" s="400"/>
    </row>
    <row r="63" spans="1:16" x14ac:dyDescent="0.25">
      <c r="A63" s="440"/>
      <c r="B63" s="440"/>
      <c r="C63" s="440"/>
      <c r="D63" s="440"/>
      <c r="E63" s="440"/>
      <c r="F63" s="440"/>
      <c r="G63" s="440"/>
      <c r="H63" s="440"/>
      <c r="I63" s="440"/>
      <c r="J63" s="440"/>
      <c r="K63" s="440"/>
      <c r="L63" s="440"/>
      <c r="M63" s="440"/>
      <c r="N63" s="440"/>
      <c r="O63" s="400"/>
      <c r="P63" s="400"/>
    </row>
    <row r="64" spans="1:16" x14ac:dyDescent="0.25">
      <c r="A64" s="440"/>
      <c r="B64" s="440"/>
      <c r="C64" s="440"/>
      <c r="D64" s="440"/>
      <c r="E64" s="440"/>
      <c r="F64" s="440"/>
      <c r="G64" s="440"/>
      <c r="H64" s="440"/>
      <c r="I64" s="440"/>
      <c r="J64" s="440"/>
      <c r="K64" s="440"/>
      <c r="L64" s="440"/>
      <c r="M64" s="440"/>
      <c r="N64" s="440"/>
      <c r="O64" s="400"/>
      <c r="P64" s="400"/>
    </row>
    <row r="65" spans="1:16" x14ac:dyDescent="0.25">
      <c r="A65" s="440"/>
      <c r="B65" s="440"/>
      <c r="C65" s="440"/>
      <c r="D65" s="440"/>
      <c r="E65" s="440"/>
      <c r="F65" s="440"/>
      <c r="G65" s="440"/>
      <c r="H65" s="440"/>
      <c r="I65" s="440"/>
      <c r="J65" s="440"/>
      <c r="K65" s="440"/>
      <c r="L65" s="440"/>
      <c r="M65" s="440"/>
      <c r="N65" s="440"/>
      <c r="O65" s="400"/>
      <c r="P65" s="400"/>
    </row>
    <row r="66" spans="1:16" x14ac:dyDescent="0.25">
      <c r="A66" s="440"/>
      <c r="B66" s="440"/>
      <c r="C66" s="440"/>
      <c r="D66" s="440"/>
      <c r="E66" s="440"/>
      <c r="F66" s="440"/>
      <c r="G66" s="440"/>
      <c r="H66" s="440"/>
      <c r="I66" s="440"/>
      <c r="J66" s="440"/>
      <c r="K66" s="440"/>
      <c r="L66" s="440"/>
      <c r="M66" s="440"/>
      <c r="N66" s="440"/>
      <c r="O66" s="400"/>
      <c r="P66" s="400"/>
    </row>
    <row r="67" spans="1:16" x14ac:dyDescent="0.25">
      <c r="A67" s="440"/>
      <c r="B67" s="440"/>
      <c r="C67" s="440"/>
      <c r="D67" s="440"/>
      <c r="E67" s="440"/>
      <c r="F67" s="440"/>
      <c r="G67" s="440"/>
      <c r="H67" s="440"/>
      <c r="I67" s="440"/>
      <c r="J67" s="440"/>
      <c r="K67" s="440"/>
      <c r="L67" s="440"/>
      <c r="M67" s="440"/>
      <c r="N67" s="440"/>
      <c r="O67" s="400"/>
      <c r="P67" s="400"/>
    </row>
    <row r="68" spans="1:16" x14ac:dyDescent="0.25">
      <c r="A68" s="440"/>
      <c r="B68" s="440"/>
      <c r="C68" s="440"/>
      <c r="D68" s="440"/>
      <c r="E68" s="440"/>
      <c r="F68" s="440"/>
      <c r="G68" s="440"/>
      <c r="H68" s="440"/>
      <c r="I68" s="440"/>
      <c r="J68" s="440"/>
      <c r="K68" s="440"/>
      <c r="L68" s="440"/>
      <c r="M68" s="440"/>
      <c r="N68" s="440"/>
      <c r="O68" s="400"/>
      <c r="P68" s="400"/>
    </row>
    <row r="69" spans="1:16" x14ac:dyDescent="0.25">
      <c r="A69" s="440"/>
      <c r="B69" s="440"/>
      <c r="C69" s="440"/>
      <c r="D69" s="440"/>
      <c r="E69" s="440"/>
      <c r="F69" s="440"/>
      <c r="G69" s="440"/>
      <c r="H69" s="440"/>
      <c r="I69" s="440"/>
      <c r="J69" s="440"/>
      <c r="K69" s="440"/>
      <c r="L69" s="440"/>
      <c r="M69" s="440"/>
      <c r="N69" s="440"/>
      <c r="O69" s="400"/>
      <c r="P69" s="400"/>
    </row>
    <row r="70" spans="1:16" x14ac:dyDescent="0.25">
      <c r="A70" s="440"/>
      <c r="B70" s="440"/>
      <c r="C70" s="440"/>
      <c r="D70" s="440"/>
      <c r="E70" s="440"/>
      <c r="F70" s="440"/>
      <c r="G70" s="440"/>
      <c r="H70" s="440"/>
      <c r="I70" s="440"/>
      <c r="J70" s="440"/>
      <c r="K70" s="440"/>
      <c r="L70" s="440"/>
      <c r="M70" s="440"/>
      <c r="N70" s="440"/>
      <c r="O70" s="400"/>
      <c r="P70" s="400"/>
    </row>
    <row r="71" spans="1:16" x14ac:dyDescent="0.25">
      <c r="A71" s="440"/>
      <c r="B71" s="440"/>
      <c r="C71" s="440"/>
      <c r="D71" s="440"/>
      <c r="E71" s="440"/>
      <c r="F71" s="440"/>
      <c r="G71" s="440"/>
      <c r="H71" s="440"/>
      <c r="I71" s="440"/>
      <c r="J71" s="440"/>
      <c r="K71" s="440"/>
      <c r="L71" s="440"/>
      <c r="M71" s="440"/>
      <c r="N71" s="440"/>
      <c r="O71" s="400"/>
      <c r="P71" s="400"/>
    </row>
    <row r="72" spans="1:16" x14ac:dyDescent="0.25">
      <c r="A72" s="440"/>
      <c r="B72" s="440"/>
      <c r="C72" s="440"/>
      <c r="D72" s="440"/>
      <c r="E72" s="440"/>
      <c r="F72" s="440"/>
      <c r="G72" s="440"/>
      <c r="H72" s="440"/>
      <c r="I72" s="440"/>
      <c r="J72" s="440"/>
      <c r="K72" s="440"/>
      <c r="L72" s="440"/>
      <c r="M72" s="440"/>
      <c r="N72" s="440"/>
      <c r="O72" s="400"/>
      <c r="P72" s="400"/>
    </row>
    <row r="73" spans="1:16" x14ac:dyDescent="0.25">
      <c r="A73" s="18"/>
      <c r="B73" s="18"/>
      <c r="C73" s="18"/>
      <c r="D73" s="18"/>
      <c r="E73" s="18"/>
      <c r="F73" s="18"/>
      <c r="G73" s="18"/>
      <c r="H73" s="18"/>
      <c r="I73" s="18"/>
      <c r="J73" s="18"/>
      <c r="K73" s="18"/>
      <c r="L73" s="18"/>
      <c r="M73" s="18"/>
      <c r="N73" s="18"/>
    </row>
    <row r="74" spans="1:16" ht="15.75" x14ac:dyDescent="0.25">
      <c r="A74" s="441" t="s">
        <v>135</v>
      </c>
      <c r="B74" s="18"/>
      <c r="C74" s="18"/>
      <c r="D74" s="18"/>
      <c r="E74" s="18"/>
      <c r="F74" s="18"/>
      <c r="G74" s="18"/>
      <c r="H74" s="18"/>
      <c r="I74" s="18"/>
      <c r="J74" s="18"/>
      <c r="K74" s="18"/>
      <c r="L74" s="18"/>
      <c r="M74" s="18"/>
      <c r="N74" s="18"/>
    </row>
    <row r="75" spans="1:16" x14ac:dyDescent="0.25">
      <c r="A75" s="514" t="s">
        <v>136</v>
      </c>
      <c r="B75" s="513"/>
      <c r="C75" s="513"/>
      <c r="D75" s="513"/>
      <c r="E75" s="513"/>
      <c r="F75" s="513"/>
      <c r="G75" s="513"/>
      <c r="H75" s="513"/>
      <c r="I75" s="513"/>
      <c r="J75" s="513"/>
      <c r="K75" s="513"/>
      <c r="L75" s="513"/>
      <c r="M75" s="18"/>
      <c r="N75" s="18"/>
    </row>
    <row r="76" spans="1:16" x14ac:dyDescent="0.25">
      <c r="A76" s="439" t="s">
        <v>203</v>
      </c>
      <c r="B76" s="18"/>
      <c r="C76" s="18"/>
      <c r="D76" s="18"/>
      <c r="E76" s="18"/>
      <c r="F76" s="18"/>
      <c r="G76" s="18"/>
      <c r="H76" s="18"/>
      <c r="I76" s="18"/>
      <c r="J76" s="18"/>
      <c r="K76" s="18"/>
      <c r="L76" s="18"/>
      <c r="M76" s="18"/>
      <c r="N76" s="18"/>
    </row>
    <row r="77" spans="1:16" x14ac:dyDescent="0.25">
      <c r="A77" s="443" t="s">
        <v>188</v>
      </c>
      <c r="B77" s="18"/>
      <c r="C77" s="18"/>
      <c r="D77" s="18"/>
      <c r="E77" s="18"/>
      <c r="F77" s="18"/>
      <c r="G77" s="18"/>
      <c r="H77" s="18"/>
      <c r="I77" s="18"/>
      <c r="J77" s="18"/>
      <c r="K77" s="18"/>
      <c r="L77" s="18"/>
      <c r="M77" s="18"/>
      <c r="N77" s="18"/>
    </row>
    <row r="78" spans="1:16" x14ac:dyDescent="0.25">
      <c r="A78" s="443"/>
      <c r="B78" s="18"/>
      <c r="C78" s="18"/>
      <c r="D78" s="18"/>
      <c r="E78" s="18"/>
      <c r="F78" s="18"/>
      <c r="G78" s="18"/>
      <c r="H78" s="18"/>
      <c r="I78" s="18"/>
      <c r="J78" s="18"/>
      <c r="K78" s="18"/>
      <c r="L78" s="18"/>
      <c r="M78" s="18"/>
      <c r="N78" s="18"/>
    </row>
    <row r="79" spans="1:16" x14ac:dyDescent="0.25">
      <c r="A79" s="443"/>
      <c r="B79" s="18"/>
      <c r="C79" s="18"/>
      <c r="D79" s="18"/>
      <c r="E79" s="18"/>
      <c r="F79" s="18"/>
      <c r="G79" s="18"/>
      <c r="H79" s="18"/>
      <c r="I79" s="18"/>
      <c r="J79" s="18"/>
      <c r="K79" s="18"/>
      <c r="L79" s="18"/>
      <c r="M79" s="18"/>
      <c r="N79" s="18"/>
    </row>
    <row r="80" spans="1:16" x14ac:dyDescent="0.25">
      <c r="A80" s="443"/>
      <c r="B80" s="18"/>
      <c r="C80" s="18"/>
      <c r="D80" s="18"/>
      <c r="E80" s="18"/>
      <c r="F80" s="18"/>
      <c r="G80" s="18"/>
      <c r="H80" s="18"/>
      <c r="I80" s="18"/>
      <c r="J80" s="18"/>
      <c r="K80" s="18"/>
      <c r="L80" s="18"/>
      <c r="M80" s="18"/>
      <c r="N80" s="18"/>
    </row>
    <row r="81" spans="1:16" x14ac:dyDescent="0.25">
      <c r="A81" s="443"/>
      <c r="B81" s="18"/>
      <c r="C81" s="18"/>
      <c r="D81" s="18"/>
      <c r="E81" s="18"/>
      <c r="F81" s="18"/>
      <c r="G81" s="18"/>
      <c r="H81" s="18"/>
      <c r="I81" s="18"/>
      <c r="J81" s="18"/>
      <c r="K81" s="18"/>
      <c r="L81" s="18"/>
      <c r="M81" s="18"/>
      <c r="N81" s="18"/>
    </row>
    <row r="82" spans="1:16" x14ac:dyDescent="0.25">
      <c r="A82" s="443"/>
      <c r="B82" s="18"/>
      <c r="C82" s="18"/>
      <c r="D82" s="18"/>
      <c r="E82" s="18"/>
      <c r="F82" s="18"/>
      <c r="G82" s="18"/>
      <c r="H82" s="18"/>
      <c r="I82" s="18"/>
      <c r="J82" s="18"/>
      <c r="K82" s="18"/>
      <c r="L82" s="18"/>
      <c r="M82" s="18"/>
      <c r="N82" s="18"/>
    </row>
    <row r="83" spans="1:16" x14ac:dyDescent="0.25">
      <c r="A83" s="443"/>
      <c r="B83" s="18"/>
      <c r="C83" s="18"/>
      <c r="D83" s="18"/>
      <c r="E83" s="18"/>
      <c r="F83" s="18"/>
      <c r="G83" s="18"/>
      <c r="H83" s="18"/>
      <c r="I83" s="18"/>
      <c r="J83" s="18"/>
      <c r="K83" s="18"/>
      <c r="L83" s="18"/>
      <c r="M83" s="18"/>
      <c r="N83" s="18"/>
    </row>
    <row r="84" spans="1:16" x14ac:dyDescent="0.25">
      <c r="A84" s="443"/>
      <c r="B84" s="18"/>
      <c r="C84" s="18"/>
      <c r="D84" s="18"/>
      <c r="E84" s="18"/>
      <c r="F84" s="18"/>
      <c r="G84" s="18"/>
      <c r="H84" s="18"/>
      <c r="I84" s="18"/>
      <c r="J84" s="18"/>
      <c r="K84" s="18"/>
      <c r="L84" s="18"/>
      <c r="M84" s="18"/>
      <c r="N84" s="18"/>
    </row>
    <row r="85" spans="1:16" x14ac:dyDescent="0.25">
      <c r="A85" s="18"/>
      <c r="B85" s="18"/>
      <c r="C85" s="18"/>
      <c r="D85" s="18"/>
      <c r="E85" s="18"/>
      <c r="F85" s="18"/>
      <c r="G85" s="18"/>
      <c r="H85" s="18"/>
      <c r="I85" s="18"/>
      <c r="J85" s="18"/>
      <c r="K85" s="18"/>
      <c r="L85" s="18"/>
      <c r="M85" s="18"/>
      <c r="N85" s="18"/>
    </row>
    <row r="86" spans="1:16" x14ac:dyDescent="0.25">
      <c r="A86" s="18"/>
      <c r="B86" s="18"/>
      <c r="C86" s="18"/>
      <c r="D86" s="18"/>
      <c r="E86" s="18"/>
      <c r="F86" s="18"/>
      <c r="G86" s="18"/>
      <c r="H86" s="18"/>
      <c r="I86" s="18"/>
      <c r="J86" s="18"/>
      <c r="K86" s="18"/>
      <c r="L86" s="18"/>
      <c r="M86" s="18"/>
      <c r="N86" s="18"/>
    </row>
    <row r="87" spans="1:16" x14ac:dyDescent="0.25">
      <c r="A87" s="18"/>
      <c r="B87" s="18"/>
      <c r="C87" s="18"/>
      <c r="D87" s="18"/>
      <c r="E87" s="18"/>
      <c r="F87" s="18"/>
      <c r="G87" s="18"/>
      <c r="H87" s="18"/>
      <c r="I87" s="18"/>
      <c r="J87" s="18"/>
      <c r="K87" s="18"/>
      <c r="L87" s="18"/>
      <c r="M87" s="18"/>
      <c r="N87" s="18"/>
    </row>
    <row r="88" spans="1:16" x14ac:dyDescent="0.25">
      <c r="A88" s="18"/>
      <c r="B88" s="18"/>
      <c r="C88" s="18"/>
      <c r="D88" s="18"/>
      <c r="E88" s="18"/>
      <c r="F88" s="18"/>
      <c r="G88" s="18"/>
      <c r="H88" s="18"/>
      <c r="I88" s="18"/>
      <c r="J88" s="18"/>
      <c r="K88" s="18"/>
      <c r="L88" s="18"/>
      <c r="M88" s="18"/>
      <c r="N88" s="18"/>
    </row>
    <row r="89" spans="1:16" x14ac:dyDescent="0.25">
      <c r="A89" s="18"/>
      <c r="B89" s="18"/>
      <c r="C89" s="18"/>
      <c r="D89" s="18"/>
      <c r="E89" s="18"/>
      <c r="F89" s="18"/>
      <c r="G89" s="18"/>
      <c r="H89" s="18"/>
      <c r="I89" s="18"/>
      <c r="J89" s="18"/>
      <c r="K89" s="18"/>
      <c r="L89" s="18"/>
      <c r="M89" s="18"/>
      <c r="N89" s="18"/>
    </row>
    <row r="90" spans="1:16" ht="15.75" x14ac:dyDescent="0.25">
      <c r="A90" s="441" t="s">
        <v>98</v>
      </c>
      <c r="B90" s="18"/>
      <c r="C90" s="18"/>
      <c r="D90" s="18"/>
      <c r="E90" s="18"/>
      <c r="F90" s="18"/>
      <c r="G90" s="18"/>
      <c r="H90" s="18"/>
      <c r="I90" s="18"/>
      <c r="J90" s="18"/>
      <c r="K90" s="18"/>
      <c r="L90" s="18"/>
      <c r="M90" s="18"/>
      <c r="N90" s="18"/>
    </row>
    <row r="91" spans="1:16" x14ac:dyDescent="0.25">
      <c r="A91" s="514" t="s">
        <v>150</v>
      </c>
      <c r="B91" s="513"/>
      <c r="C91" s="513"/>
      <c r="D91" s="513"/>
      <c r="E91" s="513"/>
      <c r="F91" s="513"/>
      <c r="G91" s="513"/>
      <c r="H91" s="513"/>
      <c r="I91" s="513"/>
      <c r="J91" s="513"/>
      <c r="K91" s="513"/>
      <c r="L91" s="513"/>
      <c r="M91" s="18"/>
      <c r="N91" s="18"/>
    </row>
    <row r="92" spans="1:16" x14ac:dyDescent="0.25">
      <c r="A92" s="514"/>
      <c r="B92" s="513"/>
      <c r="C92" s="513"/>
      <c r="D92" s="513"/>
      <c r="E92" s="513"/>
      <c r="F92" s="513"/>
      <c r="G92" s="513"/>
      <c r="H92" s="513"/>
      <c r="I92" s="513"/>
      <c r="J92" s="513"/>
      <c r="K92" s="513"/>
      <c r="L92" s="513"/>
      <c r="M92" s="18"/>
      <c r="N92" s="18"/>
    </row>
    <row r="93" spans="1:16" x14ac:dyDescent="0.25">
      <c r="A93" s="514"/>
      <c r="B93" s="513"/>
      <c r="C93" s="513"/>
      <c r="D93" s="513"/>
      <c r="E93" s="513"/>
      <c r="F93" s="513"/>
      <c r="G93" s="513"/>
      <c r="H93" s="513"/>
      <c r="I93" s="513"/>
      <c r="J93" s="513"/>
      <c r="K93" s="513"/>
      <c r="L93" s="513"/>
      <c r="M93" s="18"/>
      <c r="N93" s="18"/>
    </row>
    <row r="94" spans="1:16" x14ac:dyDescent="0.25">
      <c r="A94" s="439" t="s">
        <v>204</v>
      </c>
      <c r="B94" s="440"/>
      <c r="C94" s="440"/>
      <c r="D94" s="440"/>
      <c r="E94" s="440"/>
      <c r="F94" s="440"/>
      <c r="G94" s="440"/>
      <c r="H94" s="440"/>
      <c r="I94" s="440"/>
      <c r="J94" s="440"/>
      <c r="K94" s="440"/>
      <c r="L94" s="440"/>
      <c r="M94" s="440"/>
      <c r="N94" s="440"/>
      <c r="O94" s="400"/>
      <c r="P94" s="400"/>
    </row>
    <row r="95" spans="1:16" x14ac:dyDescent="0.25">
      <c r="A95" s="439" t="s">
        <v>189</v>
      </c>
      <c r="B95" s="440"/>
      <c r="C95" s="440"/>
      <c r="D95" s="440"/>
      <c r="E95" s="440"/>
      <c r="F95" s="440"/>
      <c r="G95" s="440"/>
      <c r="H95" s="440"/>
      <c r="I95" s="440"/>
      <c r="J95" s="440"/>
      <c r="K95" s="440"/>
      <c r="L95" s="440"/>
      <c r="M95" s="440"/>
      <c r="N95" s="440"/>
      <c r="O95" s="400"/>
      <c r="P95" s="400"/>
    </row>
    <row r="96" spans="1:16" x14ac:dyDescent="0.25">
      <c r="A96" s="439" t="s">
        <v>205</v>
      </c>
      <c r="B96" s="440"/>
      <c r="C96" s="440"/>
      <c r="D96" s="440"/>
      <c r="E96" s="440"/>
      <c r="F96" s="440"/>
      <c r="G96" s="440"/>
      <c r="H96" s="440"/>
      <c r="I96" s="440"/>
      <c r="J96" s="440"/>
      <c r="K96" s="440"/>
      <c r="L96" s="440"/>
      <c r="M96" s="440"/>
      <c r="N96" s="440"/>
      <c r="O96" s="400"/>
      <c r="P96" s="400"/>
    </row>
    <row r="97" spans="1:16" x14ac:dyDescent="0.25">
      <c r="A97" s="439" t="s">
        <v>206</v>
      </c>
      <c r="B97" s="440"/>
      <c r="C97" s="440"/>
      <c r="D97" s="440"/>
      <c r="E97" s="440"/>
      <c r="F97" s="440"/>
      <c r="G97" s="440"/>
      <c r="H97" s="440"/>
      <c r="I97" s="440"/>
      <c r="J97" s="440"/>
      <c r="K97" s="440"/>
      <c r="L97" s="440"/>
      <c r="M97" s="440"/>
      <c r="N97" s="440"/>
      <c r="O97" s="400"/>
      <c r="P97" s="400"/>
    </row>
    <row r="98" spans="1:16" x14ac:dyDescent="0.25">
      <c r="A98" s="440"/>
      <c r="B98" s="440"/>
      <c r="C98" s="440"/>
      <c r="D98" s="440"/>
      <c r="E98" s="440"/>
      <c r="F98" s="440"/>
      <c r="G98" s="440"/>
      <c r="H98" s="440"/>
      <c r="I98" s="440"/>
      <c r="J98" s="440"/>
      <c r="K98" s="440"/>
      <c r="L98" s="440"/>
      <c r="M98" s="440"/>
      <c r="N98" s="440"/>
      <c r="O98" s="400"/>
      <c r="P98" s="400"/>
    </row>
    <row r="99" spans="1:16" x14ac:dyDescent="0.25">
      <c r="A99" s="440"/>
      <c r="B99" s="440"/>
      <c r="C99" s="440"/>
      <c r="D99" s="440"/>
      <c r="E99" s="440"/>
      <c r="F99" s="440"/>
      <c r="G99" s="440"/>
      <c r="H99" s="440"/>
      <c r="I99" s="440"/>
      <c r="J99" s="440"/>
      <c r="K99" s="440"/>
      <c r="L99" s="440"/>
      <c r="M99" s="440"/>
      <c r="N99" s="440"/>
      <c r="O99" s="400"/>
      <c r="P99" s="400"/>
    </row>
    <row r="100" spans="1:16" x14ac:dyDescent="0.25">
      <c r="A100" s="440"/>
      <c r="B100" s="440"/>
      <c r="C100" s="440"/>
      <c r="D100" s="440"/>
      <c r="E100" s="440"/>
      <c r="F100" s="440"/>
      <c r="G100" s="440"/>
      <c r="H100" s="440"/>
      <c r="I100" s="440"/>
      <c r="J100" s="440"/>
      <c r="K100" s="440"/>
      <c r="L100" s="440"/>
      <c r="M100" s="440"/>
      <c r="N100" s="440"/>
      <c r="O100" s="400"/>
      <c r="P100" s="400"/>
    </row>
    <row r="101" spans="1:16" x14ac:dyDescent="0.25">
      <c r="A101" s="440"/>
      <c r="B101" s="440"/>
      <c r="C101" s="440"/>
      <c r="D101" s="440"/>
      <c r="E101" s="440"/>
      <c r="F101" s="440"/>
      <c r="G101" s="440"/>
      <c r="H101" s="440"/>
      <c r="I101" s="440"/>
      <c r="J101" s="440"/>
      <c r="K101" s="440"/>
      <c r="L101" s="440"/>
      <c r="M101" s="440"/>
      <c r="N101" s="440"/>
      <c r="O101" s="400"/>
      <c r="P101" s="400"/>
    </row>
    <row r="102" spans="1:16" x14ac:dyDescent="0.25">
      <c r="A102" s="440"/>
      <c r="B102" s="440"/>
      <c r="C102" s="440"/>
      <c r="D102" s="440"/>
      <c r="E102" s="440"/>
      <c r="F102" s="440"/>
      <c r="G102" s="440"/>
      <c r="H102" s="440"/>
      <c r="I102" s="440"/>
      <c r="J102" s="440"/>
      <c r="K102" s="440"/>
      <c r="L102" s="440"/>
      <c r="M102" s="440"/>
      <c r="N102" s="440"/>
      <c r="O102" s="400"/>
      <c r="P102" s="400"/>
    </row>
    <row r="103" spans="1:16" x14ac:dyDescent="0.25">
      <c r="A103" s="440"/>
      <c r="B103" s="440"/>
      <c r="C103" s="440"/>
      <c r="D103" s="440"/>
      <c r="E103" s="440"/>
      <c r="F103" s="440"/>
      <c r="G103" s="440"/>
      <c r="H103" s="440"/>
      <c r="I103" s="440"/>
      <c r="J103" s="440"/>
      <c r="K103" s="440"/>
      <c r="L103" s="440"/>
      <c r="M103" s="440"/>
      <c r="N103" s="440"/>
      <c r="O103" s="400"/>
      <c r="P103" s="400"/>
    </row>
    <row r="104" spans="1:16" x14ac:dyDescent="0.25">
      <c r="A104" s="440"/>
      <c r="B104" s="440"/>
      <c r="C104" s="440"/>
      <c r="D104" s="440"/>
      <c r="E104" s="440"/>
      <c r="F104" s="440"/>
      <c r="G104" s="440"/>
      <c r="H104" s="440"/>
      <c r="I104" s="440"/>
      <c r="J104" s="440"/>
      <c r="K104" s="440"/>
      <c r="L104" s="440"/>
      <c r="M104" s="440"/>
      <c r="N104" s="440"/>
      <c r="O104" s="400"/>
      <c r="P104" s="400"/>
    </row>
    <row r="105" spans="1:16" x14ac:dyDescent="0.25">
      <c r="A105" s="440"/>
      <c r="B105" s="440"/>
      <c r="C105" s="440"/>
      <c r="D105" s="440"/>
      <c r="E105" s="440"/>
      <c r="F105" s="440"/>
      <c r="G105" s="440"/>
      <c r="H105" s="440"/>
      <c r="I105" s="440"/>
      <c r="J105" s="440"/>
      <c r="K105" s="440"/>
      <c r="L105" s="440"/>
      <c r="M105" s="440"/>
      <c r="N105" s="440"/>
      <c r="O105" s="400"/>
      <c r="P105" s="400"/>
    </row>
    <row r="106" spans="1:16" x14ac:dyDescent="0.25">
      <c r="A106" s="440"/>
      <c r="B106" s="440"/>
      <c r="C106" s="440"/>
      <c r="D106" s="440"/>
      <c r="E106" s="440"/>
      <c r="F106" s="440"/>
      <c r="G106" s="440"/>
      <c r="H106" s="440"/>
      <c r="I106" s="440"/>
      <c r="J106" s="440"/>
      <c r="K106" s="440"/>
      <c r="L106" s="440"/>
      <c r="M106" s="440"/>
      <c r="N106" s="440"/>
      <c r="O106" s="400"/>
      <c r="P106" s="400"/>
    </row>
    <row r="107" spans="1:16" x14ac:dyDescent="0.25">
      <c r="A107" s="440"/>
      <c r="B107" s="440"/>
      <c r="C107" s="440"/>
      <c r="D107" s="440"/>
      <c r="E107" s="440"/>
      <c r="F107" s="440"/>
      <c r="G107" s="440"/>
      <c r="H107" s="440"/>
      <c r="I107" s="440"/>
      <c r="J107" s="440"/>
      <c r="K107" s="440"/>
      <c r="L107" s="440"/>
      <c r="M107" s="440"/>
      <c r="N107" s="440"/>
      <c r="O107" s="400"/>
      <c r="P107" s="400"/>
    </row>
    <row r="108" spans="1:16" x14ac:dyDescent="0.25">
      <c r="A108" s="440"/>
      <c r="B108" s="440"/>
      <c r="C108" s="440"/>
      <c r="D108" s="440"/>
      <c r="E108" s="440"/>
      <c r="F108" s="440"/>
      <c r="G108" s="440"/>
      <c r="H108" s="440"/>
      <c r="I108" s="440"/>
      <c r="J108" s="440"/>
      <c r="K108" s="440"/>
      <c r="L108" s="440"/>
      <c r="M108" s="440"/>
      <c r="N108" s="440"/>
      <c r="O108" s="400"/>
      <c r="P108" s="400"/>
    </row>
    <row r="109" spans="1:16" x14ac:dyDescent="0.25">
      <c r="A109" s="18"/>
      <c r="B109" s="18"/>
      <c r="C109" s="18"/>
      <c r="D109" s="18"/>
      <c r="E109" s="18"/>
      <c r="F109" s="18"/>
      <c r="G109" s="18"/>
      <c r="H109" s="18"/>
      <c r="I109" s="18"/>
      <c r="J109" s="18"/>
      <c r="K109" s="18"/>
      <c r="L109" s="18"/>
      <c r="M109" s="18"/>
      <c r="N109" s="18"/>
    </row>
    <row r="110" spans="1:16" ht="15.75" x14ac:dyDescent="0.25">
      <c r="A110" s="444" t="s">
        <v>190</v>
      </c>
      <c r="B110" s="18"/>
      <c r="C110" s="18"/>
      <c r="D110" s="18"/>
      <c r="E110" s="18"/>
      <c r="F110" s="18"/>
      <c r="G110" s="18"/>
      <c r="H110" s="18"/>
      <c r="I110" s="18"/>
      <c r="J110" s="18"/>
      <c r="K110" s="18"/>
      <c r="L110" s="18"/>
      <c r="M110" s="18"/>
      <c r="N110" s="18"/>
    </row>
    <row r="111" spans="1:16" x14ac:dyDescent="0.25">
      <c r="A111" s="515" t="s">
        <v>207</v>
      </c>
      <c r="B111" s="516"/>
      <c r="C111" s="516"/>
      <c r="D111" s="516"/>
      <c r="E111" s="516"/>
      <c r="F111" s="516"/>
      <c r="G111" s="516"/>
      <c r="H111" s="516"/>
      <c r="I111" s="516"/>
      <c r="J111" s="516"/>
      <c r="K111" s="516"/>
      <c r="L111" s="516"/>
      <c r="M111" s="445"/>
      <c r="N111" s="445"/>
      <c r="O111" s="262"/>
      <c r="P111" s="262"/>
    </row>
    <row r="112" spans="1:16" ht="30.75" customHeight="1" x14ac:dyDescent="0.25">
      <c r="A112" s="515"/>
      <c r="B112" s="516"/>
      <c r="C112" s="516"/>
      <c r="D112" s="516"/>
      <c r="E112" s="516"/>
      <c r="F112" s="516"/>
      <c r="G112" s="516"/>
      <c r="H112" s="516"/>
      <c r="I112" s="516"/>
      <c r="J112" s="516"/>
      <c r="K112" s="516"/>
      <c r="L112" s="516"/>
      <c r="M112" s="445"/>
      <c r="N112" s="445"/>
      <c r="O112" s="262"/>
      <c r="P112" s="262"/>
    </row>
    <row r="113" spans="1:16" x14ac:dyDescent="0.25">
      <c r="A113" s="439" t="s">
        <v>208</v>
      </c>
      <c r="B113" s="446"/>
      <c r="C113" s="446"/>
      <c r="D113" s="446"/>
      <c r="E113" s="446"/>
      <c r="F113" s="446"/>
      <c r="G113" s="446"/>
      <c r="H113" s="446"/>
      <c r="I113" s="446"/>
      <c r="J113" s="446"/>
      <c r="K113" s="446"/>
      <c r="L113" s="446"/>
      <c r="M113" s="446"/>
      <c r="N113" s="446"/>
      <c r="O113" s="401"/>
      <c r="P113" s="401"/>
    </row>
    <row r="114" spans="1:16" x14ac:dyDescent="0.25">
      <c r="A114" s="439" t="s">
        <v>211</v>
      </c>
      <c r="B114" s="446"/>
      <c r="C114" s="446"/>
      <c r="D114" s="446"/>
      <c r="E114" s="446"/>
      <c r="F114" s="446"/>
      <c r="G114" s="446"/>
      <c r="H114" s="446"/>
      <c r="I114" s="446"/>
      <c r="J114" s="446"/>
      <c r="K114" s="446"/>
      <c r="L114" s="446"/>
      <c r="M114" s="446"/>
      <c r="N114" s="446"/>
      <c r="O114" s="401"/>
      <c r="P114" s="401"/>
    </row>
    <row r="115" spans="1:16" x14ac:dyDescent="0.25">
      <c r="A115" s="439" t="s">
        <v>191</v>
      </c>
      <c r="B115" s="446"/>
      <c r="C115" s="446"/>
      <c r="D115" s="446"/>
      <c r="E115" s="446"/>
      <c r="F115" s="446"/>
      <c r="G115" s="446"/>
      <c r="H115" s="446"/>
      <c r="I115" s="446"/>
      <c r="J115" s="446"/>
      <c r="K115" s="446"/>
      <c r="L115" s="446"/>
      <c r="M115" s="446"/>
      <c r="N115" s="446"/>
      <c r="O115" s="401"/>
      <c r="P115" s="401"/>
    </row>
    <row r="116" spans="1:16" x14ac:dyDescent="0.25">
      <c r="A116" s="439" t="s">
        <v>209</v>
      </c>
      <c r="B116" s="446"/>
      <c r="C116" s="446"/>
      <c r="D116" s="446"/>
      <c r="E116" s="446"/>
      <c r="F116" s="446"/>
      <c r="G116" s="446"/>
      <c r="H116" s="446"/>
      <c r="I116" s="446"/>
      <c r="J116" s="446"/>
      <c r="K116" s="446"/>
      <c r="L116" s="446"/>
      <c r="M116" s="446"/>
      <c r="N116" s="446"/>
      <c r="O116" s="401"/>
      <c r="P116" s="401"/>
    </row>
    <row r="117" spans="1:16" x14ac:dyDescent="0.25">
      <c r="A117" s="439" t="s">
        <v>210</v>
      </c>
      <c r="B117" s="446"/>
      <c r="C117" s="446"/>
      <c r="D117" s="446"/>
      <c r="E117" s="446"/>
      <c r="F117" s="446"/>
      <c r="G117" s="446"/>
      <c r="H117" s="446"/>
      <c r="I117" s="446"/>
      <c r="J117" s="446"/>
      <c r="K117" s="446"/>
      <c r="L117" s="446"/>
      <c r="M117" s="446"/>
      <c r="N117" s="446"/>
      <c r="O117" s="401"/>
      <c r="P117" s="401"/>
    </row>
    <row r="118" spans="1:16" x14ac:dyDescent="0.25">
      <c r="A118" s="446"/>
      <c r="B118" s="446"/>
      <c r="C118" s="446"/>
      <c r="D118" s="446"/>
      <c r="E118" s="446"/>
      <c r="F118" s="446"/>
      <c r="G118" s="446"/>
      <c r="H118" s="446"/>
      <c r="I118" s="446"/>
      <c r="J118" s="446"/>
      <c r="K118" s="446"/>
      <c r="L118" s="446"/>
      <c r="M118" s="446"/>
      <c r="N118" s="446"/>
      <c r="O118" s="401"/>
      <c r="P118" s="401"/>
    </row>
    <row r="119" spans="1:16" x14ac:dyDescent="0.25">
      <c r="A119" s="446"/>
      <c r="B119" s="446"/>
      <c r="C119" s="446"/>
      <c r="D119" s="446"/>
      <c r="E119" s="446"/>
      <c r="F119" s="446"/>
      <c r="G119" s="446"/>
      <c r="H119" s="446"/>
      <c r="I119" s="446"/>
      <c r="J119" s="446"/>
      <c r="K119" s="446"/>
      <c r="L119" s="446"/>
      <c r="M119" s="446"/>
      <c r="N119" s="446"/>
      <c r="O119" s="401"/>
      <c r="P119" s="401"/>
    </row>
    <row r="120" spans="1:16" x14ac:dyDescent="0.25">
      <c r="A120" s="446"/>
      <c r="B120" s="446"/>
      <c r="C120" s="446"/>
      <c r="D120" s="446"/>
      <c r="E120" s="446"/>
      <c r="F120" s="446"/>
      <c r="G120" s="446"/>
      <c r="H120" s="446"/>
      <c r="I120" s="446"/>
      <c r="J120" s="446"/>
      <c r="K120" s="446"/>
      <c r="L120" s="446"/>
      <c r="M120" s="446"/>
      <c r="N120" s="446"/>
      <c r="O120" s="401"/>
      <c r="P120" s="401"/>
    </row>
    <row r="121" spans="1:16" x14ac:dyDescent="0.25">
      <c r="A121" s="446"/>
      <c r="B121" s="446"/>
      <c r="C121" s="446"/>
      <c r="D121" s="446"/>
      <c r="E121" s="446"/>
      <c r="F121" s="446"/>
      <c r="G121" s="446"/>
      <c r="H121" s="446"/>
      <c r="I121" s="446"/>
      <c r="J121" s="446"/>
      <c r="K121" s="446"/>
      <c r="L121" s="446"/>
      <c r="M121" s="446"/>
      <c r="N121" s="446"/>
      <c r="O121" s="401"/>
      <c r="P121" s="401"/>
    </row>
    <row r="122" spans="1:16" x14ac:dyDescent="0.25">
      <c r="A122" s="446"/>
      <c r="B122" s="446"/>
      <c r="C122" s="446"/>
      <c r="D122" s="446"/>
      <c r="E122" s="446"/>
      <c r="F122" s="446"/>
      <c r="G122" s="446"/>
      <c r="H122" s="446"/>
      <c r="I122" s="446"/>
      <c r="J122" s="446"/>
      <c r="K122" s="446"/>
      <c r="L122" s="446"/>
      <c r="M122" s="446"/>
      <c r="N122" s="446"/>
      <c r="O122" s="401"/>
      <c r="P122" s="401"/>
    </row>
    <row r="123" spans="1:16" x14ac:dyDescent="0.25">
      <c r="A123" s="446"/>
      <c r="B123" s="446"/>
      <c r="C123" s="446"/>
      <c r="D123" s="446"/>
      <c r="E123" s="446"/>
      <c r="F123" s="446"/>
      <c r="G123" s="446"/>
      <c r="H123" s="446"/>
      <c r="I123" s="446"/>
      <c r="J123" s="446"/>
      <c r="K123" s="446"/>
      <c r="L123" s="446"/>
      <c r="M123" s="446"/>
      <c r="N123" s="446"/>
      <c r="O123" s="401"/>
      <c r="P123" s="401"/>
    </row>
    <row r="124" spans="1:16" x14ac:dyDescent="0.25">
      <c r="A124" s="446"/>
      <c r="B124" s="446"/>
      <c r="C124" s="446"/>
      <c r="D124" s="446"/>
      <c r="E124" s="446"/>
      <c r="F124" s="446"/>
      <c r="G124" s="446"/>
      <c r="H124" s="446"/>
      <c r="I124" s="446"/>
      <c r="J124" s="446"/>
      <c r="K124" s="446"/>
      <c r="L124" s="446"/>
      <c r="M124" s="446"/>
      <c r="N124" s="446"/>
      <c r="O124" s="401"/>
      <c r="P124" s="401"/>
    </row>
    <row r="125" spans="1:16" x14ac:dyDescent="0.25">
      <c r="A125" s="446"/>
      <c r="B125" s="446"/>
      <c r="C125" s="446"/>
      <c r="D125" s="446"/>
      <c r="E125" s="446"/>
      <c r="F125" s="446"/>
      <c r="G125" s="446"/>
      <c r="H125" s="446"/>
      <c r="I125" s="446"/>
      <c r="J125" s="446"/>
      <c r="K125" s="446"/>
      <c r="L125" s="446"/>
      <c r="M125" s="446"/>
      <c r="N125" s="446"/>
      <c r="O125" s="401"/>
      <c r="P125" s="401"/>
    </row>
    <row r="126" spans="1:16" x14ac:dyDescent="0.25">
      <c r="A126" s="446"/>
      <c r="B126" s="446"/>
      <c r="C126" s="446"/>
      <c r="D126" s="446"/>
      <c r="E126" s="446"/>
      <c r="F126" s="446"/>
      <c r="G126" s="446"/>
      <c r="H126" s="446"/>
      <c r="I126" s="446"/>
      <c r="J126" s="446"/>
      <c r="K126" s="446"/>
      <c r="L126" s="446"/>
      <c r="M126" s="446"/>
      <c r="N126" s="446"/>
      <c r="O126" s="401"/>
      <c r="P126" s="401"/>
    </row>
    <row r="127" spans="1:16" x14ac:dyDescent="0.25">
      <c r="A127" s="446"/>
      <c r="B127" s="446"/>
      <c r="C127" s="446"/>
      <c r="D127" s="446"/>
      <c r="E127" s="446"/>
      <c r="F127" s="446"/>
      <c r="G127" s="446"/>
      <c r="H127" s="446"/>
      <c r="I127" s="446"/>
      <c r="J127" s="446"/>
      <c r="K127" s="446"/>
      <c r="L127" s="446"/>
      <c r="M127" s="446"/>
      <c r="N127" s="446"/>
      <c r="O127" s="401"/>
      <c r="P127" s="401"/>
    </row>
    <row r="128" spans="1:16" x14ac:dyDescent="0.25">
      <c r="A128" s="446"/>
      <c r="B128" s="446"/>
      <c r="C128" s="446"/>
      <c r="D128" s="446"/>
      <c r="E128" s="446"/>
      <c r="F128" s="446"/>
      <c r="G128" s="446"/>
      <c r="H128" s="446"/>
      <c r="I128" s="446"/>
      <c r="J128" s="446"/>
      <c r="K128" s="446"/>
      <c r="L128" s="446"/>
      <c r="M128" s="446"/>
      <c r="N128" s="446"/>
      <c r="O128" s="401"/>
      <c r="P128" s="401"/>
    </row>
    <row r="129" spans="1:16" x14ac:dyDescent="0.25">
      <c r="A129" s="446"/>
      <c r="B129" s="446"/>
      <c r="C129" s="446"/>
      <c r="D129" s="446"/>
      <c r="E129" s="446"/>
      <c r="F129" s="446"/>
      <c r="G129" s="446"/>
      <c r="H129" s="446"/>
      <c r="I129" s="446"/>
      <c r="J129" s="446"/>
      <c r="K129" s="446"/>
      <c r="L129" s="446"/>
      <c r="M129" s="446"/>
      <c r="N129" s="446"/>
      <c r="O129" s="401"/>
      <c r="P129" s="401"/>
    </row>
    <row r="130" spans="1:16" x14ac:dyDescent="0.25">
      <c r="A130" s="446"/>
      <c r="B130" s="446"/>
      <c r="C130" s="446"/>
      <c r="D130" s="446"/>
      <c r="E130" s="446"/>
      <c r="F130" s="446"/>
      <c r="G130" s="446"/>
      <c r="H130" s="446"/>
      <c r="I130" s="446"/>
      <c r="J130" s="446"/>
      <c r="K130" s="446"/>
      <c r="L130" s="446"/>
      <c r="M130" s="446"/>
      <c r="N130" s="446"/>
      <c r="O130" s="401"/>
      <c r="P130" s="401"/>
    </row>
    <row r="131" spans="1:16" x14ac:dyDescent="0.25">
      <c r="A131" s="18"/>
      <c r="B131" s="18"/>
      <c r="C131" s="18"/>
      <c r="D131" s="18"/>
      <c r="E131" s="18"/>
      <c r="F131" s="18"/>
      <c r="G131" s="18"/>
      <c r="H131" s="18"/>
      <c r="I131" s="18"/>
      <c r="J131" s="18"/>
      <c r="K131" s="18"/>
      <c r="L131" s="18"/>
      <c r="M131" s="18"/>
      <c r="N131" s="18"/>
    </row>
    <row r="132" spans="1:16" ht="15.75" x14ac:dyDescent="0.25">
      <c r="A132" s="441" t="s">
        <v>192</v>
      </c>
      <c r="B132" s="18"/>
      <c r="C132" s="18"/>
      <c r="D132" s="18"/>
      <c r="E132" s="18"/>
      <c r="F132" s="18"/>
      <c r="G132" s="18"/>
      <c r="H132" s="18"/>
      <c r="I132" s="18"/>
      <c r="J132" s="18"/>
      <c r="K132" s="18"/>
      <c r="L132" s="18"/>
      <c r="M132" s="18"/>
      <c r="N132" s="18"/>
    </row>
    <row r="133" spans="1:16" ht="92.25" customHeight="1" x14ac:dyDescent="0.25">
      <c r="A133" s="513" t="s">
        <v>212</v>
      </c>
      <c r="B133" s="513"/>
      <c r="C133" s="513"/>
      <c r="D133" s="513"/>
      <c r="E133" s="513"/>
      <c r="F133" s="513"/>
      <c r="G133" s="513"/>
      <c r="H133" s="513"/>
      <c r="I133" s="513"/>
      <c r="J133" s="513"/>
      <c r="K133" s="513"/>
      <c r="L133" s="513"/>
      <c r="M133" s="18"/>
      <c r="N133" s="18"/>
    </row>
    <row r="134" spans="1:16" ht="60.75" customHeight="1" x14ac:dyDescent="0.25">
      <c r="A134" s="513" t="s">
        <v>213</v>
      </c>
      <c r="B134" s="513"/>
      <c r="C134" s="513"/>
      <c r="D134" s="513"/>
      <c r="E134" s="513"/>
      <c r="F134" s="513"/>
      <c r="G134" s="513"/>
      <c r="H134" s="513"/>
      <c r="I134" s="513"/>
      <c r="J134" s="513"/>
      <c r="K134" s="513"/>
      <c r="L134" s="513"/>
      <c r="M134" s="18"/>
      <c r="N134" s="18"/>
    </row>
    <row r="135" spans="1:16" ht="75" customHeight="1" x14ac:dyDescent="0.25">
      <c r="A135" s="513" t="s">
        <v>214</v>
      </c>
      <c r="B135" s="513"/>
      <c r="C135" s="513"/>
      <c r="D135" s="513"/>
      <c r="E135" s="513"/>
      <c r="F135" s="513"/>
      <c r="G135" s="513"/>
      <c r="H135" s="513"/>
      <c r="I135" s="513"/>
      <c r="J135" s="513"/>
      <c r="K135" s="513"/>
      <c r="L135" s="513"/>
      <c r="M135" s="18"/>
      <c r="N135" s="18"/>
    </row>
    <row r="136" spans="1:16" ht="47.25" customHeight="1" x14ac:dyDescent="0.25">
      <c r="A136" s="513" t="s">
        <v>215</v>
      </c>
      <c r="B136" s="513"/>
      <c r="C136" s="513"/>
      <c r="D136" s="513"/>
      <c r="E136" s="513"/>
      <c r="F136" s="513"/>
      <c r="G136" s="513"/>
      <c r="H136" s="513"/>
      <c r="I136" s="513"/>
      <c r="J136" s="513"/>
      <c r="K136" s="513"/>
      <c r="L136" s="513"/>
      <c r="M136" s="18"/>
      <c r="N136" s="18"/>
    </row>
    <row r="137" spans="1:16" x14ac:dyDescent="0.25">
      <c r="A137" s="513"/>
      <c r="B137" s="513"/>
      <c r="C137" s="513"/>
      <c r="D137" s="513"/>
      <c r="E137" s="513"/>
      <c r="F137" s="513"/>
      <c r="G137" s="513"/>
      <c r="H137" s="513"/>
      <c r="I137" s="513"/>
      <c r="J137" s="513"/>
      <c r="K137" s="513"/>
      <c r="L137" s="513"/>
      <c r="M137" s="18"/>
      <c r="N137" s="18"/>
    </row>
    <row r="138" spans="1:16" ht="2.25" customHeight="1" x14ac:dyDescent="0.25">
      <c r="A138" s="513"/>
      <c r="B138" s="513"/>
      <c r="C138" s="513"/>
      <c r="D138" s="513"/>
      <c r="E138" s="513"/>
      <c r="F138" s="513"/>
      <c r="G138" s="513"/>
      <c r="H138" s="513"/>
      <c r="I138" s="513"/>
      <c r="J138" s="513"/>
      <c r="K138" s="513"/>
      <c r="L138" s="513"/>
      <c r="M138" s="18"/>
      <c r="N138" s="18"/>
    </row>
    <row r="139" spans="1:16" ht="13.5" customHeight="1" x14ac:dyDescent="0.25">
      <c r="A139" s="447"/>
      <c r="B139" s="448"/>
      <c r="C139" s="448"/>
      <c r="D139" s="448"/>
      <c r="E139" s="448"/>
      <c r="F139" s="448"/>
      <c r="G139" s="448"/>
      <c r="H139" s="448"/>
      <c r="I139" s="448"/>
      <c r="J139" s="448"/>
      <c r="K139" s="448"/>
      <c r="L139" s="448"/>
      <c r="M139" s="18"/>
      <c r="N139" s="18"/>
    </row>
    <row r="140" spans="1:16" ht="15" customHeight="1" x14ac:dyDescent="0.25">
      <c r="A140" s="440"/>
      <c r="B140" s="440"/>
      <c r="C140" s="440"/>
      <c r="D140" s="440"/>
      <c r="E140" s="440"/>
      <c r="F140" s="440"/>
      <c r="G140" s="440"/>
      <c r="H140" s="440"/>
      <c r="I140" s="440"/>
      <c r="J140" s="440"/>
      <c r="K140" s="440"/>
      <c r="L140" s="440"/>
      <c r="M140" s="440"/>
      <c r="N140" s="440"/>
      <c r="O140" s="400"/>
      <c r="P140" s="400"/>
    </row>
    <row r="141" spans="1:16" x14ac:dyDescent="0.25">
      <c r="A141" s="440"/>
      <c r="B141" s="440"/>
      <c r="C141" s="440"/>
      <c r="D141" s="440"/>
      <c r="E141" s="440"/>
      <c r="F141" s="440"/>
      <c r="G141" s="440"/>
      <c r="H141" s="440"/>
      <c r="I141" s="440"/>
      <c r="J141" s="440"/>
      <c r="K141" s="440"/>
      <c r="L141" s="440"/>
      <c r="M141" s="440"/>
      <c r="N141" s="440"/>
      <c r="O141" s="400"/>
      <c r="P141" s="400"/>
    </row>
    <row r="142" spans="1:16" x14ac:dyDescent="0.25">
      <c r="A142" s="440"/>
      <c r="B142" s="440"/>
      <c r="C142" s="440"/>
      <c r="D142" s="440"/>
      <c r="E142" s="440"/>
      <c r="F142" s="440"/>
      <c r="G142" s="440"/>
      <c r="H142" s="440"/>
      <c r="I142" s="440"/>
      <c r="J142" s="440"/>
      <c r="K142" s="440"/>
      <c r="L142" s="440"/>
      <c r="M142" s="440"/>
      <c r="N142" s="440"/>
      <c r="O142" s="400"/>
      <c r="P142" s="400"/>
    </row>
    <row r="143" spans="1:16" x14ac:dyDescent="0.25">
      <c r="A143" s="440"/>
      <c r="B143" s="440"/>
      <c r="C143" s="440"/>
      <c r="D143" s="440"/>
      <c r="E143" s="440"/>
      <c r="F143" s="440"/>
      <c r="G143" s="440"/>
      <c r="H143" s="440"/>
      <c r="I143" s="440"/>
      <c r="J143" s="440"/>
      <c r="K143" s="440"/>
      <c r="L143" s="440"/>
      <c r="M143" s="440"/>
      <c r="N143" s="440"/>
      <c r="O143" s="400"/>
      <c r="P143" s="400"/>
    </row>
    <row r="144" spans="1:16" x14ac:dyDescent="0.25">
      <c r="A144" s="440"/>
      <c r="B144" s="440"/>
      <c r="C144" s="440"/>
      <c r="D144" s="440"/>
      <c r="E144" s="440"/>
      <c r="F144" s="440"/>
      <c r="G144" s="440"/>
      <c r="H144" s="440"/>
      <c r="I144" s="440"/>
      <c r="J144" s="440"/>
      <c r="K144" s="440"/>
      <c r="L144" s="440"/>
      <c r="M144" s="440"/>
      <c r="N144" s="440"/>
      <c r="O144" s="400"/>
      <c r="P144" s="400"/>
    </row>
    <row r="145" spans="1:16" x14ac:dyDescent="0.25">
      <c r="A145" s="440"/>
      <c r="B145" s="440"/>
      <c r="C145" s="440"/>
      <c r="D145" s="440"/>
      <c r="E145" s="440"/>
      <c r="F145" s="440"/>
      <c r="G145" s="440"/>
      <c r="H145" s="440"/>
      <c r="I145" s="440"/>
      <c r="J145" s="440"/>
      <c r="K145" s="440"/>
      <c r="L145" s="440"/>
      <c r="M145" s="440"/>
      <c r="N145" s="440"/>
      <c r="O145" s="400"/>
      <c r="P145" s="400"/>
    </row>
    <row r="146" spans="1:16" x14ac:dyDescent="0.25">
      <c r="A146" s="440"/>
      <c r="B146" s="440"/>
      <c r="C146" s="440"/>
      <c r="D146" s="440"/>
      <c r="E146" s="440"/>
      <c r="F146" s="440"/>
      <c r="G146" s="440"/>
      <c r="H146" s="440"/>
      <c r="I146" s="440"/>
      <c r="J146" s="440"/>
      <c r="K146" s="440"/>
      <c r="L146" s="440"/>
      <c r="M146" s="440"/>
      <c r="N146" s="440"/>
      <c r="O146" s="400"/>
      <c r="P146" s="400"/>
    </row>
    <row r="147" spans="1:16" x14ac:dyDescent="0.25">
      <c r="A147" s="440"/>
      <c r="B147" s="440"/>
      <c r="C147" s="440"/>
      <c r="D147" s="440"/>
      <c r="E147" s="440"/>
      <c r="F147" s="440"/>
      <c r="G147" s="440"/>
      <c r="H147" s="440"/>
      <c r="I147" s="440"/>
      <c r="J147" s="440"/>
      <c r="K147" s="440"/>
      <c r="L147" s="440"/>
      <c r="M147" s="440"/>
      <c r="N147" s="440"/>
      <c r="O147" s="400"/>
      <c r="P147" s="400"/>
    </row>
    <row r="148" spans="1:16" x14ac:dyDescent="0.25">
      <c r="A148" s="440"/>
      <c r="B148" s="440"/>
      <c r="C148" s="440"/>
      <c r="D148" s="440"/>
      <c r="E148" s="440"/>
      <c r="F148" s="440"/>
      <c r="G148" s="440"/>
      <c r="H148" s="440"/>
      <c r="I148" s="440"/>
      <c r="J148" s="440"/>
      <c r="K148" s="440"/>
      <c r="L148" s="440"/>
      <c r="M148" s="440"/>
      <c r="N148" s="440"/>
      <c r="O148" s="400"/>
      <c r="P148" s="400"/>
    </row>
    <row r="149" spans="1:16" x14ac:dyDescent="0.25">
      <c r="A149" s="440"/>
      <c r="B149" s="440"/>
      <c r="C149" s="440"/>
      <c r="D149" s="440"/>
      <c r="E149" s="440"/>
      <c r="F149" s="440"/>
      <c r="G149" s="440"/>
      <c r="H149" s="440"/>
      <c r="I149" s="440"/>
      <c r="J149" s="440"/>
      <c r="K149" s="440"/>
      <c r="L149" s="440"/>
      <c r="M149" s="440"/>
      <c r="N149" s="440"/>
      <c r="O149" s="400"/>
      <c r="P149" s="400"/>
    </row>
    <row r="150" spans="1:16" x14ac:dyDescent="0.25">
      <c r="A150" s="440"/>
      <c r="B150" s="440"/>
      <c r="C150" s="440"/>
      <c r="D150" s="440"/>
      <c r="E150" s="440"/>
      <c r="F150" s="440"/>
      <c r="G150" s="440"/>
      <c r="H150" s="440"/>
      <c r="I150" s="440"/>
      <c r="J150" s="440"/>
      <c r="K150" s="440"/>
      <c r="L150" s="440"/>
      <c r="M150" s="440"/>
      <c r="N150" s="440"/>
      <c r="O150" s="400"/>
      <c r="P150" s="400"/>
    </row>
    <row r="151" spans="1:16" x14ac:dyDescent="0.25">
      <c r="A151" s="440"/>
      <c r="B151" s="440"/>
      <c r="C151" s="440"/>
      <c r="D151" s="440"/>
      <c r="E151" s="440"/>
      <c r="F151" s="440"/>
      <c r="G151" s="440"/>
      <c r="H151" s="440"/>
      <c r="I151" s="440"/>
      <c r="J151" s="440"/>
      <c r="K151" s="440"/>
      <c r="L151" s="440"/>
      <c r="M151" s="440"/>
      <c r="N151" s="440"/>
      <c r="O151" s="400"/>
      <c r="P151" s="400"/>
    </row>
    <row r="152" spans="1:16" x14ac:dyDescent="0.25">
      <c r="A152" s="440"/>
      <c r="B152" s="440"/>
      <c r="C152" s="440"/>
      <c r="D152" s="440"/>
      <c r="E152" s="440"/>
      <c r="F152" s="440"/>
      <c r="G152" s="440"/>
      <c r="H152" s="440"/>
      <c r="I152" s="440"/>
      <c r="J152" s="440"/>
      <c r="K152" s="440"/>
      <c r="L152" s="440"/>
      <c r="M152" s="440"/>
      <c r="N152" s="440"/>
      <c r="O152" s="400"/>
      <c r="P152" s="400"/>
    </row>
    <row r="153" spans="1:16" x14ac:dyDescent="0.25">
      <c r="A153" s="18"/>
      <c r="B153" s="18"/>
      <c r="C153" s="18"/>
      <c r="D153" s="18"/>
      <c r="E153" s="18"/>
      <c r="F153" s="18"/>
      <c r="G153" s="18"/>
      <c r="H153" s="18"/>
      <c r="I153" s="18"/>
      <c r="J153" s="18"/>
      <c r="K153" s="18"/>
      <c r="L153" s="18"/>
      <c r="M153" s="18"/>
      <c r="N153" s="18"/>
    </row>
    <row r="154" spans="1:16" x14ac:dyDescent="0.25">
      <c r="A154" s="449"/>
      <c r="B154" s="18"/>
      <c r="C154" s="18"/>
      <c r="D154" s="18"/>
      <c r="E154" s="18"/>
      <c r="F154" s="18"/>
      <c r="G154" s="18"/>
      <c r="H154" s="18"/>
      <c r="I154" s="18"/>
      <c r="J154" s="18"/>
      <c r="K154" s="18"/>
      <c r="L154" s="18"/>
      <c r="M154" s="18"/>
      <c r="N154" s="18"/>
    </row>
    <row r="155" spans="1:16" x14ac:dyDescent="0.25">
      <c r="A155" s="517"/>
      <c r="B155" s="517"/>
      <c r="C155" s="517"/>
      <c r="D155" s="517"/>
      <c r="E155" s="517"/>
      <c r="F155" s="517"/>
      <c r="G155" s="517"/>
      <c r="H155" s="517"/>
      <c r="I155" s="517"/>
      <c r="J155" s="517"/>
      <c r="K155" s="517"/>
      <c r="L155" s="517"/>
      <c r="M155" s="18"/>
      <c r="N155" s="18"/>
    </row>
    <row r="156" spans="1:16" x14ac:dyDescent="0.25">
      <c r="A156" s="450"/>
      <c r="B156" s="450"/>
      <c r="C156" s="450"/>
      <c r="D156" s="450"/>
      <c r="E156" s="450"/>
      <c r="F156" s="450"/>
      <c r="G156" s="450"/>
      <c r="H156" s="450"/>
      <c r="I156" s="450"/>
      <c r="J156" s="450"/>
      <c r="K156" s="450"/>
      <c r="L156" s="450"/>
      <c r="M156" s="450"/>
      <c r="N156" s="450"/>
      <c r="O156" s="402"/>
      <c r="P156" s="402"/>
    </row>
    <row r="157" spans="1:16" x14ac:dyDescent="0.25">
      <c r="A157" s="450"/>
      <c r="B157" s="450"/>
      <c r="C157" s="450"/>
      <c r="D157" s="450"/>
      <c r="E157" s="450"/>
      <c r="F157" s="450"/>
      <c r="G157" s="450"/>
      <c r="H157" s="450"/>
      <c r="I157" s="450"/>
      <c r="J157" s="450"/>
      <c r="K157" s="450"/>
      <c r="L157" s="450"/>
      <c r="M157" s="450"/>
      <c r="N157" s="450"/>
      <c r="O157" s="402"/>
      <c r="P157" s="402"/>
    </row>
    <row r="158" spans="1:16" x14ac:dyDescent="0.25">
      <c r="A158" s="450"/>
      <c r="B158" s="450"/>
      <c r="C158" s="450"/>
      <c r="D158" s="450"/>
      <c r="E158" s="450"/>
      <c r="F158" s="450"/>
      <c r="G158" s="450"/>
      <c r="H158" s="450"/>
      <c r="I158" s="450"/>
      <c r="J158" s="450"/>
      <c r="K158" s="450"/>
      <c r="L158" s="450"/>
      <c r="M158" s="450"/>
      <c r="N158" s="450"/>
      <c r="O158" s="402"/>
      <c r="P158" s="402"/>
    </row>
    <row r="159" spans="1:16" x14ac:dyDescent="0.25">
      <c r="A159" s="450"/>
      <c r="B159" s="450"/>
      <c r="C159" s="450"/>
      <c r="D159" s="450"/>
      <c r="E159" s="450"/>
      <c r="F159" s="450"/>
      <c r="G159" s="450"/>
      <c r="H159" s="450"/>
      <c r="I159" s="450"/>
      <c r="J159" s="450"/>
      <c r="K159" s="450"/>
      <c r="L159" s="450"/>
      <c r="M159" s="450"/>
      <c r="N159" s="450"/>
      <c r="O159" s="402"/>
      <c r="P159" s="402"/>
    </row>
    <row r="160" spans="1:16" x14ac:dyDescent="0.25">
      <c r="A160" s="450"/>
      <c r="B160" s="450"/>
      <c r="C160" s="450"/>
      <c r="D160" s="450"/>
      <c r="E160" s="450"/>
      <c r="F160" s="450"/>
      <c r="G160" s="450"/>
      <c r="H160" s="450"/>
      <c r="I160" s="450"/>
      <c r="J160" s="450"/>
      <c r="K160" s="450"/>
      <c r="L160" s="450"/>
      <c r="M160" s="450"/>
      <c r="N160" s="450"/>
      <c r="O160" s="402"/>
      <c r="P160" s="402"/>
    </row>
    <row r="161" spans="1:16" x14ac:dyDescent="0.25">
      <c r="A161" s="450"/>
      <c r="B161" s="450"/>
      <c r="C161" s="450"/>
      <c r="D161" s="450"/>
      <c r="E161" s="450"/>
      <c r="F161" s="450"/>
      <c r="G161" s="450"/>
      <c r="H161" s="450"/>
      <c r="I161" s="450"/>
      <c r="J161" s="450"/>
      <c r="K161" s="450"/>
      <c r="L161" s="450"/>
      <c r="M161" s="450"/>
      <c r="N161" s="450"/>
      <c r="O161" s="402"/>
      <c r="P161" s="402"/>
    </row>
    <row r="162" spans="1:16" x14ac:dyDescent="0.25">
      <c r="A162" s="18"/>
      <c r="B162" s="18"/>
      <c r="C162" s="18"/>
      <c r="D162" s="18"/>
      <c r="E162" s="18"/>
      <c r="F162" s="18"/>
      <c r="G162" s="18"/>
      <c r="H162" s="18"/>
      <c r="I162" s="18"/>
      <c r="J162" s="18"/>
      <c r="K162" s="18"/>
      <c r="L162" s="18"/>
      <c r="M162" s="18"/>
      <c r="N162" s="18"/>
    </row>
    <row r="163" spans="1:16" x14ac:dyDescent="0.25">
      <c r="A163" s="18"/>
      <c r="B163" s="18"/>
      <c r="C163" s="18"/>
      <c r="D163" s="18"/>
      <c r="E163" s="18"/>
      <c r="F163" s="18"/>
      <c r="G163" s="18"/>
      <c r="H163" s="18"/>
      <c r="I163" s="18"/>
      <c r="J163" s="18"/>
      <c r="K163" s="18"/>
      <c r="L163" s="18"/>
      <c r="M163" s="18"/>
      <c r="N163" s="18"/>
    </row>
    <row r="164" spans="1:16" ht="15.75" x14ac:dyDescent="0.25">
      <c r="A164" s="441" t="s">
        <v>99</v>
      </c>
      <c r="B164" s="18"/>
      <c r="C164" s="18"/>
      <c r="D164" s="18"/>
      <c r="E164" s="18"/>
      <c r="F164" s="18"/>
      <c r="G164" s="18"/>
      <c r="H164" s="18"/>
      <c r="I164" s="18"/>
      <c r="J164" s="18"/>
      <c r="K164" s="18"/>
      <c r="L164" s="18"/>
      <c r="M164" s="18"/>
      <c r="N164" s="18"/>
    </row>
    <row r="165" spans="1:16" ht="31.5" customHeight="1" x14ac:dyDescent="0.25">
      <c r="A165" s="513" t="s">
        <v>158</v>
      </c>
      <c r="B165" s="513"/>
      <c r="C165" s="513"/>
      <c r="D165" s="513"/>
      <c r="E165" s="513"/>
      <c r="F165" s="513"/>
      <c r="G165" s="513"/>
      <c r="H165" s="513"/>
      <c r="I165" s="513"/>
      <c r="J165" s="513"/>
      <c r="K165" s="513"/>
      <c r="L165" s="513"/>
      <c r="M165" s="18"/>
      <c r="N165" s="18"/>
    </row>
    <row r="166" spans="1:16" x14ac:dyDescent="0.25">
      <c r="A166" s="439" t="s">
        <v>216</v>
      </c>
      <c r="B166" s="446"/>
      <c r="C166" s="446"/>
      <c r="D166" s="446"/>
      <c r="E166" s="446"/>
      <c r="F166" s="446"/>
      <c r="G166" s="446"/>
      <c r="H166" s="446"/>
      <c r="I166" s="446"/>
      <c r="J166" s="446"/>
      <c r="K166" s="446"/>
      <c r="L166" s="446"/>
      <c r="M166" s="446"/>
      <c r="N166" s="446"/>
      <c r="O166" s="401"/>
      <c r="P166" s="401"/>
    </row>
    <row r="167" spans="1:16" x14ac:dyDescent="0.25">
      <c r="A167" s="451" t="s">
        <v>193</v>
      </c>
      <c r="B167" s="446"/>
      <c r="C167" s="446"/>
      <c r="D167" s="446"/>
      <c r="E167" s="446"/>
      <c r="F167" s="446"/>
      <c r="G167" s="446"/>
      <c r="H167" s="446"/>
      <c r="I167" s="446"/>
      <c r="J167" s="446"/>
      <c r="K167" s="446"/>
      <c r="L167" s="446"/>
      <c r="M167" s="446"/>
      <c r="N167" s="446"/>
      <c r="O167" s="401"/>
      <c r="P167" s="401"/>
    </row>
    <row r="168" spans="1:16" x14ac:dyDescent="0.25">
      <c r="A168" s="446"/>
      <c r="B168" s="446"/>
      <c r="C168" s="446"/>
      <c r="D168" s="446"/>
      <c r="E168" s="446"/>
      <c r="F168" s="446"/>
      <c r="G168" s="446"/>
      <c r="H168" s="446"/>
      <c r="I168" s="446"/>
      <c r="J168" s="446"/>
      <c r="K168" s="446"/>
      <c r="L168" s="446"/>
      <c r="M168" s="446"/>
      <c r="N168" s="446"/>
      <c r="O168" s="401"/>
      <c r="P168" s="401"/>
    </row>
    <row r="169" spans="1:16" x14ac:dyDescent="0.25">
      <c r="A169" s="446"/>
      <c r="B169" s="446"/>
      <c r="C169" s="446"/>
      <c r="D169" s="446"/>
      <c r="E169" s="446"/>
      <c r="F169" s="446"/>
      <c r="G169" s="446"/>
      <c r="H169" s="446"/>
      <c r="I169" s="446"/>
      <c r="J169" s="446"/>
      <c r="K169" s="446"/>
      <c r="L169" s="446"/>
      <c r="M169" s="446"/>
      <c r="N169" s="446"/>
      <c r="O169" s="401"/>
      <c r="P169" s="401"/>
    </row>
    <row r="170" spans="1:16" x14ac:dyDescent="0.25">
      <c r="A170" s="446"/>
      <c r="B170" s="446"/>
      <c r="C170" s="446"/>
      <c r="D170" s="446"/>
      <c r="E170" s="446"/>
      <c r="F170" s="446"/>
      <c r="G170" s="446"/>
      <c r="H170" s="446"/>
      <c r="I170" s="446"/>
      <c r="J170" s="446"/>
      <c r="K170" s="446"/>
      <c r="L170" s="446"/>
      <c r="M170" s="446"/>
      <c r="N170" s="446"/>
      <c r="O170" s="401"/>
      <c r="P170" s="401"/>
    </row>
    <row r="171" spans="1:16" x14ac:dyDescent="0.25">
      <c r="A171" s="446"/>
      <c r="B171" s="446"/>
      <c r="C171" s="446"/>
      <c r="D171" s="446"/>
      <c r="E171" s="446"/>
      <c r="F171" s="446"/>
      <c r="G171" s="446"/>
      <c r="H171" s="446"/>
      <c r="I171" s="446"/>
      <c r="J171" s="446"/>
      <c r="K171" s="446"/>
      <c r="L171" s="446"/>
      <c r="M171" s="446"/>
      <c r="N171" s="446"/>
      <c r="O171" s="401"/>
      <c r="P171" s="401"/>
    </row>
    <row r="172" spans="1:16" x14ac:dyDescent="0.25">
      <c r="A172" s="446"/>
      <c r="B172" s="446"/>
      <c r="C172" s="446"/>
      <c r="D172" s="446"/>
      <c r="E172" s="446"/>
      <c r="F172" s="446"/>
      <c r="G172" s="446"/>
      <c r="H172" s="446"/>
      <c r="I172" s="446"/>
      <c r="J172" s="446"/>
      <c r="K172" s="446"/>
      <c r="L172" s="446"/>
      <c r="M172" s="446"/>
      <c r="N172" s="446"/>
      <c r="O172" s="401"/>
      <c r="P172" s="401"/>
    </row>
    <row r="173" spans="1:16" x14ac:dyDescent="0.25">
      <c r="A173" s="446"/>
      <c r="B173" s="446"/>
      <c r="C173" s="446"/>
      <c r="D173" s="446"/>
      <c r="E173" s="446"/>
      <c r="F173" s="446"/>
      <c r="G173" s="446"/>
      <c r="H173" s="446"/>
      <c r="I173" s="446"/>
      <c r="J173" s="446"/>
      <c r="K173" s="446"/>
      <c r="L173" s="446"/>
      <c r="M173" s="446"/>
      <c r="N173" s="446"/>
      <c r="O173" s="401"/>
      <c r="P173" s="401"/>
    </row>
    <row r="174" spans="1:16" x14ac:dyDescent="0.25">
      <c r="A174" s="446"/>
      <c r="B174" s="446"/>
      <c r="C174" s="446"/>
      <c r="D174" s="446"/>
      <c r="E174" s="446"/>
      <c r="F174" s="446"/>
      <c r="G174" s="446"/>
      <c r="H174" s="446"/>
      <c r="I174" s="446"/>
      <c r="J174" s="446"/>
      <c r="K174" s="446"/>
      <c r="L174" s="446"/>
      <c r="M174" s="446"/>
      <c r="N174" s="446"/>
      <c r="O174" s="401"/>
      <c r="P174" s="401"/>
    </row>
    <row r="175" spans="1:16" x14ac:dyDescent="0.25">
      <c r="A175" s="446"/>
      <c r="B175" s="446"/>
      <c r="C175" s="446"/>
      <c r="D175" s="446"/>
      <c r="E175" s="446"/>
      <c r="F175" s="446"/>
      <c r="G175" s="446"/>
      <c r="H175" s="446"/>
      <c r="I175" s="446"/>
      <c r="J175" s="446"/>
      <c r="K175" s="446"/>
      <c r="L175" s="446"/>
      <c r="M175" s="446"/>
      <c r="N175" s="446"/>
      <c r="O175" s="401"/>
      <c r="P175" s="401"/>
    </row>
    <row r="176" spans="1:16" x14ac:dyDescent="0.25">
      <c r="A176" s="446"/>
      <c r="B176" s="446"/>
      <c r="C176" s="446"/>
      <c r="D176" s="446"/>
      <c r="E176" s="446"/>
      <c r="F176" s="446"/>
      <c r="G176" s="446"/>
      <c r="H176" s="446"/>
      <c r="I176" s="446"/>
      <c r="J176" s="446"/>
      <c r="K176" s="446"/>
      <c r="L176" s="446"/>
      <c r="M176" s="446"/>
      <c r="N176" s="446"/>
      <c r="O176" s="401"/>
      <c r="P176" s="401"/>
    </row>
    <row r="177" spans="1:16" x14ac:dyDescent="0.25">
      <c r="A177" s="446"/>
      <c r="B177" s="446"/>
      <c r="C177" s="446"/>
      <c r="D177" s="446"/>
      <c r="E177" s="446"/>
      <c r="F177" s="446"/>
      <c r="G177" s="446"/>
      <c r="H177" s="446"/>
      <c r="I177" s="446"/>
      <c r="J177" s="446"/>
      <c r="K177" s="446"/>
      <c r="L177" s="446"/>
      <c r="M177" s="446"/>
      <c r="N177" s="446"/>
      <c r="O177" s="401"/>
      <c r="P177" s="401"/>
    </row>
    <row r="178" spans="1:16" x14ac:dyDescent="0.25">
      <c r="A178" s="446"/>
      <c r="B178" s="446"/>
      <c r="C178" s="446"/>
      <c r="D178" s="446"/>
      <c r="E178" s="446"/>
      <c r="F178" s="446"/>
      <c r="G178" s="446"/>
      <c r="H178" s="446"/>
      <c r="I178" s="446"/>
      <c r="J178" s="446"/>
      <c r="K178" s="446"/>
      <c r="L178" s="446"/>
      <c r="M178" s="446"/>
      <c r="N178" s="446"/>
      <c r="O178" s="401"/>
      <c r="P178" s="401"/>
    </row>
    <row r="179" spans="1:16" x14ac:dyDescent="0.25">
      <c r="A179" s="18"/>
      <c r="B179" s="18"/>
      <c r="C179" s="18"/>
      <c r="D179" s="18"/>
      <c r="E179" s="18"/>
      <c r="F179" s="18"/>
      <c r="G179" s="18"/>
      <c r="H179" s="18"/>
      <c r="I179" s="18"/>
      <c r="J179" s="18"/>
      <c r="K179" s="18"/>
      <c r="L179" s="18"/>
      <c r="M179" s="18"/>
      <c r="N179" s="18"/>
    </row>
    <row r="180" spans="1:16" x14ac:dyDescent="0.25">
      <c r="A180" s="18"/>
      <c r="B180" s="18"/>
      <c r="C180" s="18"/>
      <c r="D180" s="18"/>
      <c r="E180" s="18"/>
      <c r="F180" s="18"/>
      <c r="G180" s="18"/>
      <c r="H180" s="18"/>
      <c r="I180" s="18"/>
      <c r="J180" s="18"/>
      <c r="K180" s="18"/>
      <c r="L180" s="18"/>
      <c r="M180" s="18"/>
      <c r="N180" s="18"/>
    </row>
    <row r="181" spans="1:16" ht="18" x14ac:dyDescent="0.25">
      <c r="A181" s="403" t="s">
        <v>148</v>
      </c>
      <c r="B181" s="269"/>
      <c r="C181" s="269"/>
      <c r="D181" s="269"/>
      <c r="E181" s="269"/>
      <c r="F181" s="269"/>
      <c r="G181" s="269"/>
      <c r="H181" s="269"/>
      <c r="I181" s="269"/>
      <c r="J181" s="269"/>
      <c r="K181" s="269"/>
      <c r="L181" s="270"/>
    </row>
    <row r="182" spans="1:16" x14ac:dyDescent="0.25">
      <c r="A182" s="271"/>
      <c r="B182" s="404"/>
      <c r="C182" s="404"/>
      <c r="D182" s="404"/>
      <c r="E182" s="404"/>
      <c r="F182" s="404"/>
      <c r="G182" s="404"/>
      <c r="H182" s="404"/>
      <c r="I182" s="404"/>
      <c r="J182" s="404"/>
      <c r="K182" s="404"/>
      <c r="L182" s="272"/>
    </row>
    <row r="183" spans="1:16" x14ac:dyDescent="0.25">
      <c r="A183" s="273" t="s">
        <v>151</v>
      </c>
      <c r="B183" s="404"/>
      <c r="C183" s="404"/>
      <c r="D183" s="404"/>
      <c r="E183" s="404"/>
      <c r="F183" s="404"/>
      <c r="G183" s="404"/>
      <c r="H183" s="404"/>
      <c r="I183" s="404"/>
      <c r="J183" s="404"/>
      <c r="K183" s="404"/>
      <c r="L183" s="272"/>
    </row>
    <row r="184" spans="1:16" x14ac:dyDescent="0.25">
      <c r="A184" s="274" t="s">
        <v>194</v>
      </c>
      <c r="B184" s="404"/>
      <c r="C184" s="404"/>
      <c r="D184" s="404"/>
      <c r="E184" s="404"/>
      <c r="F184" s="404"/>
      <c r="G184" s="404"/>
      <c r="H184" s="404"/>
      <c r="I184" s="404"/>
      <c r="J184" s="404"/>
      <c r="K184" s="404"/>
      <c r="L184" s="272"/>
    </row>
    <row r="185" spans="1:16" x14ac:dyDescent="0.25">
      <c r="A185" s="274"/>
      <c r="B185" s="404"/>
      <c r="C185" s="404"/>
      <c r="D185" s="404"/>
      <c r="E185" s="404"/>
      <c r="F185" s="404"/>
      <c r="G185" s="404"/>
      <c r="H185" s="404"/>
      <c r="I185" s="404"/>
      <c r="J185" s="404"/>
      <c r="K185" s="404"/>
      <c r="L185" s="272"/>
    </row>
    <row r="186" spans="1:16" x14ac:dyDescent="0.25">
      <c r="A186" s="275" t="s">
        <v>152</v>
      </c>
      <c r="B186" s="404"/>
      <c r="C186" s="404"/>
      <c r="D186" s="404"/>
      <c r="E186" s="404"/>
      <c r="F186" s="404"/>
      <c r="G186" s="404"/>
      <c r="H186" s="404"/>
      <c r="I186" s="404"/>
      <c r="J186" s="404"/>
      <c r="K186" s="404"/>
      <c r="L186" s="272"/>
    </row>
    <row r="187" spans="1:16" ht="30.75" customHeight="1" x14ac:dyDescent="0.25">
      <c r="A187" s="503" t="s">
        <v>153</v>
      </c>
      <c r="B187" s="504"/>
      <c r="C187" s="504"/>
      <c r="D187" s="504"/>
      <c r="E187" s="504"/>
      <c r="F187" s="504"/>
      <c r="G187" s="504"/>
      <c r="H187" s="504"/>
      <c r="I187" s="504"/>
      <c r="J187" s="504"/>
      <c r="K187" s="504"/>
      <c r="L187" s="505"/>
    </row>
    <row r="188" spans="1:16" x14ac:dyDescent="0.25">
      <c r="A188" s="506" t="s">
        <v>154</v>
      </c>
      <c r="B188" s="507"/>
      <c r="C188" s="507"/>
      <c r="D188" s="507"/>
      <c r="E188" s="507"/>
      <c r="F188" s="507"/>
      <c r="G188" s="507"/>
      <c r="H188" s="507"/>
      <c r="I188" s="507"/>
      <c r="J188" s="507"/>
      <c r="K188" s="507"/>
      <c r="L188" s="508"/>
    </row>
    <row r="189" spans="1:16" x14ac:dyDescent="0.25">
      <c r="A189" s="397"/>
      <c r="B189" s="405"/>
      <c r="C189" s="405"/>
      <c r="D189" s="405"/>
      <c r="E189" s="405"/>
      <c r="F189" s="405"/>
      <c r="G189" s="405"/>
      <c r="H189" s="405"/>
      <c r="I189" s="405"/>
      <c r="J189" s="405"/>
      <c r="K189" s="405"/>
      <c r="L189" s="398"/>
    </row>
    <row r="190" spans="1:16" x14ac:dyDescent="0.25">
      <c r="A190" s="271"/>
      <c r="B190" s="406" t="s">
        <v>218</v>
      </c>
      <c r="C190" s="404"/>
      <c r="D190" s="406" t="s">
        <v>217</v>
      </c>
      <c r="E190" s="404"/>
      <c r="F190" s="404"/>
      <c r="G190" s="404"/>
      <c r="H190" s="404"/>
      <c r="I190" s="404"/>
      <c r="J190" s="404"/>
      <c r="K190" s="404"/>
      <c r="L190" s="272"/>
    </row>
    <row r="191" spans="1:16" x14ac:dyDescent="0.25">
      <c r="A191" s="274" t="s">
        <v>137</v>
      </c>
      <c r="B191" s="407">
        <v>9</v>
      </c>
      <c r="C191" s="404"/>
      <c r="D191" s="407">
        <v>9</v>
      </c>
      <c r="E191" s="404"/>
      <c r="F191" s="404"/>
      <c r="G191" s="404"/>
      <c r="H191" s="404"/>
      <c r="I191" s="404"/>
      <c r="J191" s="404"/>
      <c r="K191" s="404"/>
      <c r="L191" s="272"/>
    </row>
    <row r="192" spans="1:16" x14ac:dyDescent="0.25">
      <c r="A192" s="274" t="s">
        <v>138</v>
      </c>
      <c r="B192" s="407">
        <v>11.8</v>
      </c>
      <c r="C192" s="404"/>
      <c r="D192" s="407">
        <v>11.8</v>
      </c>
      <c r="E192" s="404"/>
      <c r="F192" s="404"/>
      <c r="G192" s="404"/>
      <c r="H192" s="404"/>
      <c r="I192" s="404"/>
      <c r="J192" s="404"/>
      <c r="K192" s="404"/>
      <c r="L192" s="272"/>
    </row>
    <row r="193" spans="1:12" x14ac:dyDescent="0.25">
      <c r="A193" s="276" t="s">
        <v>139</v>
      </c>
      <c r="B193" s="268">
        <v>20.5</v>
      </c>
      <c r="C193" s="404"/>
      <c r="D193" s="268">
        <v>23.3</v>
      </c>
      <c r="E193" s="404"/>
      <c r="F193" s="404"/>
      <c r="G193" s="404"/>
      <c r="H193" s="404"/>
      <c r="I193" s="404"/>
      <c r="J193" s="404"/>
      <c r="K193" s="404"/>
      <c r="L193" s="272"/>
    </row>
    <row r="194" spans="1:12" x14ac:dyDescent="0.25">
      <c r="A194" s="271" t="s">
        <v>96</v>
      </c>
      <c r="B194" s="408">
        <f>SUM(B191:B193)</f>
        <v>41.3</v>
      </c>
      <c r="C194" s="404"/>
      <c r="D194" s="407">
        <f>SUM(D191:D193)</f>
        <v>44.1</v>
      </c>
      <c r="E194" s="404"/>
      <c r="F194" s="404"/>
      <c r="G194" s="404"/>
      <c r="H194" s="404"/>
      <c r="I194" s="404"/>
      <c r="J194" s="404"/>
      <c r="K194" s="404"/>
      <c r="L194" s="272"/>
    </row>
    <row r="195" spans="1:12" x14ac:dyDescent="0.25">
      <c r="A195" s="274"/>
      <c r="B195" s="404"/>
      <c r="C195" s="404"/>
      <c r="D195" s="404"/>
      <c r="E195" s="404"/>
      <c r="F195" s="404"/>
      <c r="G195" s="404"/>
      <c r="H195" s="404"/>
      <c r="I195" s="404"/>
      <c r="J195" s="404"/>
      <c r="K195" s="404"/>
      <c r="L195" s="272"/>
    </row>
    <row r="196" spans="1:12" x14ac:dyDescent="0.25">
      <c r="A196" s="277" t="s">
        <v>140</v>
      </c>
      <c r="B196" s="409">
        <v>78.900000000000006</v>
      </c>
      <c r="C196" s="404" t="s">
        <v>147</v>
      </c>
      <c r="D196" s="409">
        <v>93.2</v>
      </c>
      <c r="E196" s="404" t="s">
        <v>147</v>
      </c>
      <c r="F196" s="404"/>
      <c r="G196" s="404"/>
      <c r="H196" s="404"/>
      <c r="I196" s="404"/>
      <c r="J196" s="404"/>
      <c r="K196" s="404"/>
      <c r="L196" s="272"/>
    </row>
    <row r="197" spans="1:12" x14ac:dyDescent="0.25">
      <c r="A197" s="274" t="s">
        <v>46</v>
      </c>
      <c r="B197" s="407">
        <f>B194+B196</f>
        <v>120.2</v>
      </c>
      <c r="C197" s="404"/>
      <c r="D197" s="407">
        <f>D194+D196</f>
        <v>137.30000000000001</v>
      </c>
      <c r="E197" s="404"/>
      <c r="F197" s="404"/>
      <c r="G197" s="404"/>
      <c r="H197" s="404"/>
      <c r="I197" s="404"/>
      <c r="J197" s="404"/>
      <c r="K197" s="404"/>
      <c r="L197" s="272"/>
    </row>
    <row r="198" spans="1:12" x14ac:dyDescent="0.25">
      <c r="A198" s="274"/>
      <c r="B198" s="404"/>
      <c r="C198" s="404"/>
      <c r="D198" s="404"/>
      <c r="E198" s="404"/>
      <c r="F198" s="404"/>
      <c r="G198" s="404"/>
      <c r="H198" s="404"/>
      <c r="I198" s="404"/>
      <c r="J198" s="404"/>
      <c r="K198" s="404"/>
      <c r="L198" s="272"/>
    </row>
    <row r="199" spans="1:12" x14ac:dyDescent="0.25">
      <c r="A199" s="274" t="s">
        <v>141</v>
      </c>
      <c r="B199" s="509" t="s">
        <v>142</v>
      </c>
      <c r="C199" s="509"/>
      <c r="D199" s="509"/>
      <c r="E199" s="509"/>
      <c r="F199" s="509"/>
      <c r="G199" s="509"/>
      <c r="H199" s="509"/>
      <c r="I199" s="509"/>
      <c r="J199" s="509"/>
      <c r="K199" s="509"/>
      <c r="L199" s="510"/>
    </row>
    <row r="200" spans="1:12" ht="27.75" customHeight="1" x14ac:dyDescent="0.25">
      <c r="A200" s="274" t="s">
        <v>143</v>
      </c>
      <c r="B200" s="504" t="s">
        <v>144</v>
      </c>
      <c r="C200" s="504"/>
      <c r="D200" s="504"/>
      <c r="E200" s="504"/>
      <c r="F200" s="504"/>
      <c r="G200" s="504"/>
      <c r="H200" s="504"/>
      <c r="I200" s="504"/>
      <c r="J200" s="504"/>
      <c r="K200" s="504"/>
      <c r="L200" s="505"/>
    </row>
    <row r="201" spans="1:12" ht="28.5" customHeight="1" x14ac:dyDescent="0.25">
      <c r="A201" s="276" t="s">
        <v>145</v>
      </c>
      <c r="B201" s="511" t="s">
        <v>146</v>
      </c>
      <c r="C201" s="511"/>
      <c r="D201" s="511"/>
      <c r="E201" s="511"/>
      <c r="F201" s="511"/>
      <c r="G201" s="511"/>
      <c r="H201" s="511"/>
      <c r="I201" s="511"/>
      <c r="J201" s="511"/>
      <c r="K201" s="511"/>
      <c r="L201" s="512"/>
    </row>
    <row r="202" spans="1:12" x14ac:dyDescent="0.25">
      <c r="A202" s="264"/>
    </row>
  </sheetData>
  <mergeCells count="23">
    <mergeCell ref="A24:L24"/>
    <mergeCell ref="A1:L1"/>
    <mergeCell ref="A2:L2"/>
    <mergeCell ref="A3:L3"/>
    <mergeCell ref="A5:B5"/>
    <mergeCell ref="C5:H5"/>
    <mergeCell ref="A165:L165"/>
    <mergeCell ref="A40:L41"/>
    <mergeCell ref="A58:L59"/>
    <mergeCell ref="A75:L75"/>
    <mergeCell ref="A91:L93"/>
    <mergeCell ref="A111:L112"/>
    <mergeCell ref="A133:L133"/>
    <mergeCell ref="A134:L134"/>
    <mergeCell ref="A135:L135"/>
    <mergeCell ref="A136:L136"/>
    <mergeCell ref="A137:L138"/>
    <mergeCell ref="A155:L155"/>
    <mergeCell ref="A187:L187"/>
    <mergeCell ref="A188:L188"/>
    <mergeCell ref="B199:L199"/>
    <mergeCell ref="B200:L200"/>
    <mergeCell ref="B201:L201"/>
  </mergeCells>
  <pageMargins left="0.7" right="0.7" top="0.75" bottom="0.75" header="0.3" footer="0.3"/>
  <pageSetup scale="51" orientation="portrait" r:id="rId1"/>
  <rowBreaks count="1" manualBreakCount="1">
    <brk id="8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pageSetUpPr fitToPage="1"/>
  </sheetPr>
  <dimension ref="A1:Q76"/>
  <sheetViews>
    <sheetView zoomScale="90" zoomScaleNormal="90" workbookViewId="0">
      <pane xSplit="2" ySplit="7" topLeftCell="C59" activePane="bottomRight" state="frozen"/>
      <selection activeCell="B5" sqref="B5"/>
      <selection pane="topRight" activeCell="B5" sqref="B5"/>
      <selection pane="bottomLeft" activeCell="B5" sqref="B5"/>
      <selection pane="bottomRight" activeCell="A72" sqref="A72"/>
    </sheetView>
  </sheetViews>
  <sheetFormatPr defaultColWidth="8.7109375" defaultRowHeight="14.25" x14ac:dyDescent="0.2"/>
  <cols>
    <col min="1" max="1" width="46.85546875" style="124" customWidth="1"/>
    <col min="2" max="2" width="14.28515625" style="124" customWidth="1"/>
    <col min="3" max="4" width="15.140625" style="124" customWidth="1"/>
    <col min="5" max="5" width="15" style="124" customWidth="1"/>
    <col min="6" max="6" width="16.140625" style="124" customWidth="1"/>
    <col min="7" max="7" width="15.42578125" style="124" customWidth="1"/>
    <col min="8" max="8" width="16.85546875" style="124" customWidth="1"/>
    <col min="9" max="9" width="16.140625" style="124" customWidth="1"/>
    <col min="10" max="10" width="17" style="124" customWidth="1"/>
    <col min="11" max="11" width="16.5703125" style="124" customWidth="1"/>
    <col min="12" max="12" width="15.7109375" style="124" customWidth="1"/>
    <col min="13" max="13" width="15.42578125" style="124" customWidth="1"/>
    <col min="14" max="14" width="15.140625" style="124" customWidth="1"/>
    <col min="15" max="15" width="16.5703125" style="124" customWidth="1"/>
    <col min="16" max="16" width="17.5703125" style="124" customWidth="1"/>
    <col min="17" max="17" width="15.5703125" style="124" customWidth="1"/>
    <col min="18" max="16384" width="8.7109375" style="124"/>
  </cols>
  <sheetData>
    <row r="1" spans="1:17" s="122" customFormat="1" ht="15.75" x14ac:dyDescent="0.25">
      <c r="A1" s="524" t="s">
        <v>111</v>
      </c>
      <c r="B1" s="524"/>
      <c r="C1" s="524"/>
      <c r="D1" s="524"/>
      <c r="E1" s="524"/>
      <c r="F1" s="524"/>
      <c r="G1" s="524"/>
      <c r="H1" s="524"/>
      <c r="I1" s="524"/>
      <c r="J1" s="524"/>
      <c r="K1" s="524"/>
      <c r="L1" s="524"/>
      <c r="M1" s="524"/>
      <c r="N1" s="524"/>
      <c r="O1" s="524"/>
      <c r="P1" s="524"/>
      <c r="Q1" s="524"/>
    </row>
    <row r="2" spans="1:17" s="122" customFormat="1" ht="15.75" x14ac:dyDescent="0.25">
      <c r="A2" s="524" t="str">
        <f>'Line Item Budget'!A2:C2</f>
        <v>SFY 2023 Year _ Community Health Grant 07/01/2022 - 06/30/2023</v>
      </c>
      <c r="B2" s="524"/>
      <c r="C2" s="524"/>
      <c r="D2" s="524"/>
      <c r="E2" s="524"/>
      <c r="F2" s="524"/>
      <c r="G2" s="524"/>
      <c r="H2" s="524"/>
      <c r="I2" s="524"/>
      <c r="J2" s="524"/>
      <c r="K2" s="524"/>
      <c r="L2" s="524"/>
      <c r="M2" s="524"/>
      <c r="N2" s="524"/>
      <c r="O2" s="524"/>
      <c r="P2" s="524"/>
      <c r="Q2" s="524"/>
    </row>
    <row r="3" spans="1:17" s="122" customFormat="1" ht="15.75" x14ac:dyDescent="0.25">
      <c r="A3" s="524" t="s">
        <v>38</v>
      </c>
      <c r="B3" s="524"/>
      <c r="C3" s="524"/>
      <c r="D3" s="524"/>
      <c r="E3" s="524"/>
      <c r="F3" s="524"/>
      <c r="G3" s="524"/>
      <c r="H3" s="524"/>
      <c r="I3" s="524"/>
      <c r="J3" s="524"/>
      <c r="K3" s="524"/>
      <c r="L3" s="524"/>
      <c r="M3" s="524"/>
      <c r="N3" s="524"/>
      <c r="O3" s="524"/>
      <c r="P3" s="524"/>
      <c r="Q3" s="524"/>
    </row>
    <row r="4" spans="1:17" ht="15" x14ac:dyDescent="0.25">
      <c r="A4" s="278" t="s">
        <v>115</v>
      </c>
      <c r="B4" s="171"/>
      <c r="C4" s="540"/>
      <c r="D4" s="540"/>
      <c r="E4" s="540"/>
      <c r="F4" s="540"/>
      <c r="G4" s="279" t="s">
        <v>37</v>
      </c>
      <c r="H4" s="541"/>
      <c r="I4" s="541"/>
      <c r="J4" s="541"/>
      <c r="K4" s="541"/>
      <c r="L4" s="533" t="s">
        <v>155</v>
      </c>
      <c r="M4" s="533"/>
      <c r="N4" s="534"/>
      <c r="O4" s="534"/>
      <c r="P4" s="534"/>
      <c r="Q4" s="534"/>
    </row>
    <row r="5" spans="1:17" ht="15" x14ac:dyDescent="0.25">
      <c r="A5" s="278" t="s">
        <v>131</v>
      </c>
      <c r="B5" s="286">
        <f>Personnel!B5</f>
        <v>0</v>
      </c>
      <c r="C5" s="236"/>
      <c r="D5" s="236"/>
      <c r="E5" s="236"/>
      <c r="F5" s="236"/>
      <c r="G5" s="542" t="s">
        <v>36</v>
      </c>
      <c r="H5" s="542"/>
      <c r="I5" s="541"/>
      <c r="J5" s="541"/>
      <c r="K5" s="541"/>
      <c r="L5" s="533"/>
      <c r="M5" s="533"/>
      <c r="N5" s="535"/>
      <c r="O5" s="535"/>
      <c r="P5" s="535"/>
      <c r="Q5" s="535"/>
    </row>
    <row r="6" spans="1:17" ht="15.75" thickBot="1" x14ac:dyDescent="0.3">
      <c r="A6" s="125"/>
      <c r="B6" s="123"/>
      <c r="C6" s="123"/>
      <c r="D6" s="123"/>
      <c r="E6" s="123"/>
      <c r="F6" s="123"/>
      <c r="G6" s="123"/>
      <c r="H6" s="123"/>
      <c r="I6" s="123"/>
      <c r="J6" s="123"/>
      <c r="K6" s="123"/>
      <c r="L6" s="123"/>
      <c r="M6" s="123"/>
      <c r="N6" s="123"/>
      <c r="O6" s="123"/>
      <c r="P6" s="123"/>
    </row>
    <row r="7" spans="1:17" ht="48.75" customHeight="1" thickTop="1" x14ac:dyDescent="0.25">
      <c r="A7" s="237" t="s">
        <v>35</v>
      </c>
      <c r="B7" s="210" t="s">
        <v>34</v>
      </c>
      <c r="C7" s="126" t="s">
        <v>33</v>
      </c>
      <c r="D7" s="126" t="s">
        <v>32</v>
      </c>
      <c r="E7" s="126" t="s">
        <v>31</v>
      </c>
      <c r="F7" s="127" t="s">
        <v>30</v>
      </c>
      <c r="G7" s="128" t="s">
        <v>29</v>
      </c>
      <c r="H7" s="128" t="s">
        <v>28</v>
      </c>
      <c r="I7" s="128" t="s">
        <v>27</v>
      </c>
      <c r="J7" s="128" t="s">
        <v>26</v>
      </c>
      <c r="K7" s="128" t="s">
        <v>25</v>
      </c>
      <c r="L7" s="128" t="s">
        <v>24</v>
      </c>
      <c r="M7" s="128" t="s">
        <v>23</v>
      </c>
      <c r="N7" s="175" t="s">
        <v>22</v>
      </c>
      <c r="O7" s="196" t="s">
        <v>21</v>
      </c>
      <c r="P7" s="208" t="s">
        <v>20</v>
      </c>
      <c r="Q7" s="129" t="s">
        <v>19</v>
      </c>
    </row>
    <row r="8" spans="1:17" ht="15" x14ac:dyDescent="0.25">
      <c r="A8" s="130" t="s">
        <v>18</v>
      </c>
      <c r="B8" s="189"/>
      <c r="C8" s="131"/>
      <c r="D8" s="131"/>
      <c r="E8" s="131"/>
      <c r="F8" s="131"/>
      <c r="G8" s="131"/>
      <c r="H8" s="131"/>
      <c r="I8" s="131"/>
      <c r="J8" s="131"/>
      <c r="K8" s="131"/>
      <c r="L8" s="131"/>
      <c r="M8" s="131"/>
      <c r="N8" s="176"/>
      <c r="O8" s="189"/>
      <c r="P8" s="189"/>
      <c r="Q8" s="132"/>
    </row>
    <row r="9" spans="1:17" x14ac:dyDescent="0.2">
      <c r="A9" s="238" t="s">
        <v>17</v>
      </c>
      <c r="B9" s="211">
        <f>'Line Item Budget'!C18</f>
        <v>0</v>
      </c>
      <c r="C9" s="168">
        <f>July!D25</f>
        <v>0</v>
      </c>
      <c r="D9" s="168">
        <f>August!D25</f>
        <v>0</v>
      </c>
      <c r="E9" s="168">
        <f>September!D25</f>
        <v>0</v>
      </c>
      <c r="F9" s="168">
        <f>October!D25</f>
        <v>0</v>
      </c>
      <c r="G9" s="168">
        <f>November!D25</f>
        <v>0</v>
      </c>
      <c r="H9" s="168">
        <f>December!D25</f>
        <v>0</v>
      </c>
      <c r="I9" s="168">
        <f>January!D25</f>
        <v>0</v>
      </c>
      <c r="J9" s="168">
        <f>February!D25</f>
        <v>0</v>
      </c>
      <c r="K9" s="168">
        <f>March!D25</f>
        <v>0</v>
      </c>
      <c r="L9" s="168">
        <f>April!D25</f>
        <v>0</v>
      </c>
      <c r="M9" s="168">
        <f>May!D25</f>
        <v>0</v>
      </c>
      <c r="N9" s="177">
        <f>June!D25</f>
        <v>0</v>
      </c>
      <c r="O9" s="197">
        <f>SUM(C9:N9)</f>
        <v>0</v>
      </c>
      <c r="P9" s="209">
        <f>B9-O9</f>
        <v>0</v>
      </c>
      <c r="Q9" s="133" t="e">
        <f>O9/B9</f>
        <v>#DIV/0!</v>
      </c>
    </row>
    <row r="10" spans="1:17" x14ac:dyDescent="0.2">
      <c r="A10" s="238" t="s">
        <v>16</v>
      </c>
      <c r="B10" s="211">
        <f>'Line Item Budget'!C19</f>
        <v>0</v>
      </c>
      <c r="C10" s="168">
        <f>July!D39</f>
        <v>0</v>
      </c>
      <c r="D10" s="168">
        <f>August!D39</f>
        <v>0</v>
      </c>
      <c r="E10" s="168">
        <f>September!D39</f>
        <v>0</v>
      </c>
      <c r="F10" s="168">
        <f>October!D39</f>
        <v>0</v>
      </c>
      <c r="G10" s="168">
        <f>November!D39</f>
        <v>0</v>
      </c>
      <c r="H10" s="168">
        <f>December!D39</f>
        <v>0</v>
      </c>
      <c r="I10" s="168">
        <f>January!D39</f>
        <v>0</v>
      </c>
      <c r="J10" s="168">
        <f>February!D39</f>
        <v>0</v>
      </c>
      <c r="K10" s="168">
        <f>March!D39</f>
        <v>0</v>
      </c>
      <c r="L10" s="168">
        <f>April!D39</f>
        <v>0</v>
      </c>
      <c r="M10" s="168">
        <f>May!D39</f>
        <v>0</v>
      </c>
      <c r="N10" s="177">
        <f>June!D39</f>
        <v>0</v>
      </c>
      <c r="O10" s="197">
        <f>SUM(C10:N10)</f>
        <v>0</v>
      </c>
      <c r="P10" s="209">
        <f>B10-O10</f>
        <v>0</v>
      </c>
      <c r="Q10" s="133" t="e">
        <f>O10/B10</f>
        <v>#DIV/0!</v>
      </c>
    </row>
    <row r="11" spans="1:17" x14ac:dyDescent="0.2">
      <c r="A11" s="238"/>
      <c r="B11" s="211"/>
      <c r="C11" s="168"/>
      <c r="D11" s="168"/>
      <c r="E11" s="168"/>
      <c r="F11" s="168"/>
      <c r="G11" s="168"/>
      <c r="H11" s="168"/>
      <c r="I11" s="168"/>
      <c r="J11" s="168"/>
      <c r="K11" s="168"/>
      <c r="L11" s="168"/>
      <c r="M11" s="168"/>
      <c r="N11" s="177"/>
      <c r="O11" s="197"/>
      <c r="P11" s="209"/>
      <c r="Q11" s="133"/>
    </row>
    <row r="12" spans="1:17" ht="15" x14ac:dyDescent="0.25">
      <c r="A12" s="239" t="s">
        <v>15</v>
      </c>
      <c r="B12" s="211"/>
      <c r="C12" s="168"/>
      <c r="D12" s="168"/>
      <c r="E12" s="168"/>
      <c r="F12" s="168"/>
      <c r="G12" s="169"/>
      <c r="H12" s="169"/>
      <c r="I12" s="169"/>
      <c r="J12" s="169"/>
      <c r="K12" s="169"/>
      <c r="L12" s="169"/>
      <c r="M12" s="169"/>
      <c r="N12" s="178"/>
      <c r="O12" s="197"/>
      <c r="P12" s="209"/>
      <c r="Q12" s="133"/>
    </row>
    <row r="13" spans="1:17" x14ac:dyDescent="0.2">
      <c r="A13" s="238" t="str">
        <f>'Line Item Budget'!A21</f>
        <v>Contractor 1 (define)</v>
      </c>
      <c r="B13" s="211">
        <f>'Line Item Budget'!D21</f>
        <v>0</v>
      </c>
      <c r="C13" s="168">
        <f>July!E42+July!F42</f>
        <v>0</v>
      </c>
      <c r="D13" s="168">
        <f>August!E42+August!F42</f>
        <v>0</v>
      </c>
      <c r="E13" s="168">
        <f>September!E42+September!F42</f>
        <v>0</v>
      </c>
      <c r="F13" s="168">
        <f>October!E42+October!F42</f>
        <v>0</v>
      </c>
      <c r="G13" s="168">
        <f>November!E42+November!F42</f>
        <v>0</v>
      </c>
      <c r="H13" s="168">
        <f>December!E42+December!F42</f>
        <v>0</v>
      </c>
      <c r="I13" s="168">
        <f>January!E42+January!F42</f>
        <v>0</v>
      </c>
      <c r="J13" s="168">
        <f>February!E42+February!F42</f>
        <v>0</v>
      </c>
      <c r="K13" s="168">
        <f>March!E42+March!F42</f>
        <v>0</v>
      </c>
      <c r="L13" s="168">
        <f>April!E42+April!F42</f>
        <v>0</v>
      </c>
      <c r="M13" s="168">
        <f>May!E42+May!F42</f>
        <v>0</v>
      </c>
      <c r="N13" s="177">
        <f>June!E42+June!F42</f>
        <v>0</v>
      </c>
      <c r="O13" s="197">
        <f t="shared" ref="O13:O18" si="0">SUM(C13:N13)</f>
        <v>0</v>
      </c>
      <c r="P13" s="209">
        <f t="shared" ref="P13:P18" si="1">B13-O13</f>
        <v>0</v>
      </c>
      <c r="Q13" s="133" t="e">
        <f t="shared" ref="Q13:Q25" si="2">O13/B13</f>
        <v>#DIV/0!</v>
      </c>
    </row>
    <row r="14" spans="1:17" x14ac:dyDescent="0.2">
      <c r="A14" s="238" t="str">
        <f>'Line Item Budget'!A22</f>
        <v>Contractor 2 (define)</v>
      </c>
      <c r="B14" s="211">
        <f>'Line Item Budget'!D22</f>
        <v>0</v>
      </c>
      <c r="C14" s="168">
        <f>July!E43+July!F43</f>
        <v>0</v>
      </c>
      <c r="D14" s="168">
        <f>August!E43+August!F43</f>
        <v>0</v>
      </c>
      <c r="E14" s="168">
        <f>September!E43+September!F43</f>
        <v>0</v>
      </c>
      <c r="F14" s="168">
        <f>October!E43+October!F43</f>
        <v>0</v>
      </c>
      <c r="G14" s="168">
        <f>November!E43+November!F43</f>
        <v>0</v>
      </c>
      <c r="H14" s="168">
        <f>December!E43+December!F43</f>
        <v>0</v>
      </c>
      <c r="I14" s="168">
        <f>January!E43+January!F43</f>
        <v>0</v>
      </c>
      <c r="J14" s="168">
        <f>February!E43+February!F43</f>
        <v>0</v>
      </c>
      <c r="K14" s="168">
        <f>March!E43+March!F43</f>
        <v>0</v>
      </c>
      <c r="L14" s="168">
        <f>April!E43+April!F43</f>
        <v>0</v>
      </c>
      <c r="M14" s="168">
        <f>May!E43+May!F43</f>
        <v>0</v>
      </c>
      <c r="N14" s="177">
        <f>June!E43+June!F43</f>
        <v>0</v>
      </c>
      <c r="O14" s="197">
        <f t="shared" si="0"/>
        <v>0</v>
      </c>
      <c r="P14" s="209">
        <f t="shared" si="1"/>
        <v>0</v>
      </c>
      <c r="Q14" s="133" t="e">
        <f t="shared" si="2"/>
        <v>#DIV/0!</v>
      </c>
    </row>
    <row r="15" spans="1:17" x14ac:dyDescent="0.2">
      <c r="A15" s="238" t="str">
        <f>'Line Item Budget'!A23</f>
        <v>Contractor 3 (define)</v>
      </c>
      <c r="B15" s="211">
        <f>'Line Item Budget'!D23</f>
        <v>0</v>
      </c>
      <c r="C15" s="168">
        <f>July!E44+July!F44</f>
        <v>0</v>
      </c>
      <c r="D15" s="168">
        <f>August!E44+August!F44</f>
        <v>0</v>
      </c>
      <c r="E15" s="168">
        <f>September!E44+September!F44</f>
        <v>0</v>
      </c>
      <c r="F15" s="168">
        <f>October!E44+October!F44</f>
        <v>0</v>
      </c>
      <c r="G15" s="168">
        <f>November!E44+November!F44</f>
        <v>0</v>
      </c>
      <c r="H15" s="168">
        <f>December!E44+December!F44</f>
        <v>0</v>
      </c>
      <c r="I15" s="168">
        <f>January!E44+January!F44</f>
        <v>0</v>
      </c>
      <c r="J15" s="168">
        <f>February!E44+February!F44</f>
        <v>0</v>
      </c>
      <c r="K15" s="168">
        <f>March!E44+March!F44</f>
        <v>0</v>
      </c>
      <c r="L15" s="168">
        <f>April!E44+April!F44</f>
        <v>0</v>
      </c>
      <c r="M15" s="168">
        <f>May!E44+May!F44</f>
        <v>0</v>
      </c>
      <c r="N15" s="177">
        <f>June!E44+June!F44</f>
        <v>0</v>
      </c>
      <c r="O15" s="197">
        <f t="shared" si="0"/>
        <v>0</v>
      </c>
      <c r="P15" s="209">
        <f t="shared" si="1"/>
        <v>0</v>
      </c>
      <c r="Q15" s="133" t="e">
        <f t="shared" si="2"/>
        <v>#DIV/0!</v>
      </c>
    </row>
    <row r="16" spans="1:17" x14ac:dyDescent="0.2">
      <c r="A16" s="238" t="str">
        <f>'Line Item Budget'!A24</f>
        <v>Contractor 4 (define)</v>
      </c>
      <c r="B16" s="211">
        <f>'Line Item Budget'!D24</f>
        <v>0</v>
      </c>
      <c r="C16" s="168">
        <f>July!E45+July!F45</f>
        <v>0</v>
      </c>
      <c r="D16" s="168">
        <f>August!E45+August!F45</f>
        <v>0</v>
      </c>
      <c r="E16" s="168">
        <f>September!E45+September!F45</f>
        <v>0</v>
      </c>
      <c r="F16" s="168">
        <f>October!E45+October!F45</f>
        <v>0</v>
      </c>
      <c r="G16" s="168">
        <f>November!E45+November!F45</f>
        <v>0</v>
      </c>
      <c r="H16" s="168">
        <f>December!E45+December!F45</f>
        <v>0</v>
      </c>
      <c r="I16" s="168">
        <f>January!E45+January!F45</f>
        <v>0</v>
      </c>
      <c r="J16" s="168">
        <f>February!E45+February!F45</f>
        <v>0</v>
      </c>
      <c r="K16" s="168">
        <f>March!E45+March!F45</f>
        <v>0</v>
      </c>
      <c r="L16" s="168">
        <f>April!E45+April!F45</f>
        <v>0</v>
      </c>
      <c r="M16" s="168">
        <f>May!E45+May!F45</f>
        <v>0</v>
      </c>
      <c r="N16" s="177">
        <f>June!E45+June!F45</f>
        <v>0</v>
      </c>
      <c r="O16" s="197">
        <f t="shared" si="0"/>
        <v>0</v>
      </c>
      <c r="P16" s="209">
        <f t="shared" si="1"/>
        <v>0</v>
      </c>
      <c r="Q16" s="133" t="e">
        <f t="shared" si="2"/>
        <v>#DIV/0!</v>
      </c>
    </row>
    <row r="17" spans="1:17" x14ac:dyDescent="0.2">
      <c r="A17" s="238" t="str">
        <f>'Line Item Budget'!A25</f>
        <v>Contractor 5 (define)</v>
      </c>
      <c r="B17" s="211">
        <f>'Line Item Budget'!D25</f>
        <v>0</v>
      </c>
      <c r="C17" s="168">
        <f>July!E46+July!F46</f>
        <v>0</v>
      </c>
      <c r="D17" s="168">
        <f>August!E46+August!F46</f>
        <v>0</v>
      </c>
      <c r="E17" s="168">
        <f>September!E46+September!F46</f>
        <v>0</v>
      </c>
      <c r="F17" s="168">
        <f>October!E46+October!F46</f>
        <v>0</v>
      </c>
      <c r="G17" s="168">
        <f>November!E46+November!F46</f>
        <v>0</v>
      </c>
      <c r="H17" s="168">
        <f>December!E46+December!F46</f>
        <v>0</v>
      </c>
      <c r="I17" s="168">
        <f>January!E46+January!F46</f>
        <v>0</v>
      </c>
      <c r="J17" s="168">
        <f>February!E46+February!F46</f>
        <v>0</v>
      </c>
      <c r="K17" s="168">
        <f>March!E46+March!F46</f>
        <v>0</v>
      </c>
      <c r="L17" s="168">
        <f>April!E46+April!F46</f>
        <v>0</v>
      </c>
      <c r="M17" s="168">
        <f>May!E46+May!F46</f>
        <v>0</v>
      </c>
      <c r="N17" s="177">
        <f>June!E46+June!F46</f>
        <v>0</v>
      </c>
      <c r="O17" s="197">
        <f t="shared" si="0"/>
        <v>0</v>
      </c>
      <c r="P17" s="209">
        <f t="shared" si="1"/>
        <v>0</v>
      </c>
      <c r="Q17" s="133" t="e">
        <f t="shared" si="2"/>
        <v>#DIV/0!</v>
      </c>
    </row>
    <row r="18" spans="1:17" x14ac:dyDescent="0.2">
      <c r="A18" s="238" t="str">
        <f>'Line Item Budget'!A26</f>
        <v>Contractor 6 (define)</v>
      </c>
      <c r="B18" s="211">
        <f>'Line Item Budget'!D26</f>
        <v>0</v>
      </c>
      <c r="C18" s="168">
        <f>July!E47+July!F47</f>
        <v>0</v>
      </c>
      <c r="D18" s="168">
        <f>August!E47+August!F47</f>
        <v>0</v>
      </c>
      <c r="E18" s="168">
        <f>September!E47+September!F47</f>
        <v>0</v>
      </c>
      <c r="F18" s="168">
        <f>October!E47+October!F47</f>
        <v>0</v>
      </c>
      <c r="G18" s="168">
        <f>November!E47+November!F47</f>
        <v>0</v>
      </c>
      <c r="H18" s="168">
        <f>December!E47+December!F47</f>
        <v>0</v>
      </c>
      <c r="I18" s="168">
        <f>January!E47+January!F47</f>
        <v>0</v>
      </c>
      <c r="J18" s="168">
        <f>February!E47+February!F47</f>
        <v>0</v>
      </c>
      <c r="K18" s="168">
        <f>March!E47+March!F47</f>
        <v>0</v>
      </c>
      <c r="L18" s="168">
        <f>April!E47+April!F47</f>
        <v>0</v>
      </c>
      <c r="M18" s="168">
        <f>May!E47+May!F47</f>
        <v>0</v>
      </c>
      <c r="N18" s="177">
        <f>June!E47+June!F47</f>
        <v>0</v>
      </c>
      <c r="O18" s="197">
        <f t="shared" si="0"/>
        <v>0</v>
      </c>
      <c r="P18" s="209">
        <f t="shared" si="1"/>
        <v>0</v>
      </c>
      <c r="Q18" s="133" t="e">
        <f t="shared" si="2"/>
        <v>#DIV/0!</v>
      </c>
    </row>
    <row r="19" spans="1:17" x14ac:dyDescent="0.2">
      <c r="A19" s="238"/>
      <c r="B19" s="211"/>
      <c r="C19" s="168"/>
      <c r="D19" s="168"/>
      <c r="E19" s="168"/>
      <c r="F19" s="168"/>
      <c r="G19" s="168"/>
      <c r="H19" s="168"/>
      <c r="I19" s="168"/>
      <c r="J19" s="168"/>
      <c r="K19" s="168"/>
      <c r="L19" s="168"/>
      <c r="M19" s="168"/>
      <c r="N19" s="177"/>
      <c r="O19" s="197"/>
      <c r="P19" s="209"/>
      <c r="Q19" s="133"/>
    </row>
    <row r="20" spans="1:17" ht="15" x14ac:dyDescent="0.25">
      <c r="A20" s="135" t="s">
        <v>3</v>
      </c>
      <c r="B20" s="211"/>
      <c r="C20" s="168"/>
      <c r="D20" s="168"/>
      <c r="E20" s="168"/>
      <c r="F20" s="168"/>
      <c r="G20" s="169"/>
      <c r="H20" s="169"/>
      <c r="I20" s="169"/>
      <c r="J20" s="169"/>
      <c r="K20" s="169"/>
      <c r="L20" s="169"/>
      <c r="M20" s="169"/>
      <c r="N20" s="178"/>
      <c r="O20" s="197"/>
      <c r="P20" s="209"/>
      <c r="Q20" s="133"/>
    </row>
    <row r="21" spans="1:17" x14ac:dyDescent="0.2">
      <c r="A21" s="238" t="str">
        <f>'Line Item Budget'!A28</f>
        <v>Subcontract 1 (define)</v>
      </c>
      <c r="B21" s="211">
        <f>'Line Item Budget'!D28</f>
        <v>0</v>
      </c>
      <c r="C21" s="168">
        <f>July!E49+July!F49</f>
        <v>0</v>
      </c>
      <c r="D21" s="168">
        <f>August!E49+August!F49</f>
        <v>0</v>
      </c>
      <c r="E21" s="168">
        <f>September!E49+September!F49</f>
        <v>0</v>
      </c>
      <c r="F21" s="168">
        <f>October!E49+October!F49</f>
        <v>0</v>
      </c>
      <c r="G21" s="169">
        <f>November!E49+November!F49</f>
        <v>0</v>
      </c>
      <c r="H21" s="169">
        <f>December!E49+December!F49</f>
        <v>0</v>
      </c>
      <c r="I21" s="169">
        <f>January!E49+January!F49</f>
        <v>0</v>
      </c>
      <c r="J21" s="169">
        <f>February!E49+February!F49</f>
        <v>0</v>
      </c>
      <c r="K21" s="169">
        <f>March!E49+March!F49</f>
        <v>0</v>
      </c>
      <c r="L21" s="169">
        <f>April!E49+April!F49</f>
        <v>0</v>
      </c>
      <c r="M21" s="169">
        <f>May!E49+May!F49</f>
        <v>0</v>
      </c>
      <c r="N21" s="178">
        <f>June!E49+June!F49</f>
        <v>0</v>
      </c>
      <c r="O21" s="197">
        <f>SUM(C21:N21)</f>
        <v>0</v>
      </c>
      <c r="P21" s="209">
        <f>B21-O21</f>
        <v>0</v>
      </c>
      <c r="Q21" s="133" t="e">
        <f>O21/B21</f>
        <v>#DIV/0!</v>
      </c>
    </row>
    <row r="22" spans="1:17" x14ac:dyDescent="0.2">
      <c r="A22" s="238" t="str">
        <f>'Line Item Budget'!A29</f>
        <v>Subcontract 2 (define)</v>
      </c>
      <c r="B22" s="211">
        <f>'Line Item Budget'!D29</f>
        <v>0</v>
      </c>
      <c r="C22" s="168">
        <f>July!E50+July!F50</f>
        <v>0</v>
      </c>
      <c r="D22" s="168">
        <f>August!E50+August!F50</f>
        <v>0</v>
      </c>
      <c r="E22" s="168">
        <f>September!E50+September!F50</f>
        <v>0</v>
      </c>
      <c r="F22" s="168">
        <f>October!E50+October!F50</f>
        <v>0</v>
      </c>
      <c r="G22" s="169">
        <f>November!E50+November!F50</f>
        <v>0</v>
      </c>
      <c r="H22" s="169">
        <f>December!E50+December!F50</f>
        <v>0</v>
      </c>
      <c r="I22" s="169">
        <f>January!E50+January!F50</f>
        <v>0</v>
      </c>
      <c r="J22" s="169">
        <f>February!E50+February!F50</f>
        <v>0</v>
      </c>
      <c r="K22" s="169">
        <f>March!E50+March!F50</f>
        <v>0</v>
      </c>
      <c r="L22" s="169">
        <f>April!E50+April!F50</f>
        <v>0</v>
      </c>
      <c r="M22" s="169">
        <f>May!E50+May!F50</f>
        <v>0</v>
      </c>
      <c r="N22" s="178">
        <f>June!E50+June!F50</f>
        <v>0</v>
      </c>
      <c r="O22" s="197">
        <f>SUM(C22:N22)</f>
        <v>0</v>
      </c>
      <c r="P22" s="209">
        <f>B22-O22</f>
        <v>0</v>
      </c>
      <c r="Q22" s="133" t="e">
        <f>O22/B22</f>
        <v>#DIV/0!</v>
      </c>
    </row>
    <row r="23" spans="1:17" x14ac:dyDescent="0.2">
      <c r="A23" s="238" t="str">
        <f>'Line Item Budget'!A30</f>
        <v>Subcontract 3 (define)</v>
      </c>
      <c r="B23" s="211">
        <f>'Line Item Budget'!D30</f>
        <v>0</v>
      </c>
      <c r="C23" s="168">
        <f>July!E51+July!F51</f>
        <v>0</v>
      </c>
      <c r="D23" s="168">
        <f>August!E51+August!F51</f>
        <v>0</v>
      </c>
      <c r="E23" s="168">
        <f>September!E51+September!F51</f>
        <v>0</v>
      </c>
      <c r="F23" s="168">
        <f>October!E51+October!F51</f>
        <v>0</v>
      </c>
      <c r="G23" s="169">
        <f>November!E51+November!F51</f>
        <v>0</v>
      </c>
      <c r="H23" s="169">
        <f>December!E51+December!F51</f>
        <v>0</v>
      </c>
      <c r="I23" s="169">
        <f>January!E51+January!F51</f>
        <v>0</v>
      </c>
      <c r="J23" s="169">
        <f>February!E51+February!F51</f>
        <v>0</v>
      </c>
      <c r="K23" s="169">
        <f>March!E51+March!F51</f>
        <v>0</v>
      </c>
      <c r="L23" s="169">
        <f>April!E51+April!F51</f>
        <v>0</v>
      </c>
      <c r="M23" s="169">
        <f>May!E51+May!F51</f>
        <v>0</v>
      </c>
      <c r="N23" s="178">
        <f>June!E51+June!F51</f>
        <v>0</v>
      </c>
      <c r="O23" s="197">
        <f>SUM(C23:N23)</f>
        <v>0</v>
      </c>
      <c r="P23" s="209">
        <f>B23-O23</f>
        <v>0</v>
      </c>
      <c r="Q23" s="133" t="e">
        <f>O23/B23</f>
        <v>#DIV/0!</v>
      </c>
    </row>
    <row r="24" spans="1:17" x14ac:dyDescent="0.2">
      <c r="A24" s="238" t="str">
        <f>'Line Item Budget'!A31</f>
        <v>Subcontract 4 (define)</v>
      </c>
      <c r="B24" s="211">
        <f>'Line Item Budget'!D31</f>
        <v>0</v>
      </c>
      <c r="C24" s="168">
        <f>July!E52+July!F52</f>
        <v>0</v>
      </c>
      <c r="D24" s="168">
        <f>August!E52+August!F52</f>
        <v>0</v>
      </c>
      <c r="E24" s="168">
        <f>September!E52+September!F52</f>
        <v>0</v>
      </c>
      <c r="F24" s="168">
        <f>October!E52+October!F52</f>
        <v>0</v>
      </c>
      <c r="G24" s="169">
        <f>November!E52+November!F52</f>
        <v>0</v>
      </c>
      <c r="H24" s="169">
        <f>December!E52+December!F52</f>
        <v>0</v>
      </c>
      <c r="I24" s="169">
        <f>January!E52+January!F52</f>
        <v>0</v>
      </c>
      <c r="J24" s="169">
        <f>February!E52+February!F52</f>
        <v>0</v>
      </c>
      <c r="K24" s="169">
        <f>March!E52+March!F52</f>
        <v>0</v>
      </c>
      <c r="L24" s="169">
        <f>April!E52+April!F52</f>
        <v>0</v>
      </c>
      <c r="M24" s="169">
        <f>May!E52+May!F52</f>
        <v>0</v>
      </c>
      <c r="N24" s="178">
        <f>June!E52+June!F52</f>
        <v>0</v>
      </c>
      <c r="O24" s="197">
        <f>SUM(C24:N24)</f>
        <v>0</v>
      </c>
      <c r="P24" s="209">
        <f>B24-O24</f>
        <v>0</v>
      </c>
      <c r="Q24" s="133" t="e">
        <f>O24/B24</f>
        <v>#DIV/0!</v>
      </c>
    </row>
    <row r="25" spans="1:17" ht="15" x14ac:dyDescent="0.25">
      <c r="A25" s="188" t="s">
        <v>96</v>
      </c>
      <c r="B25" s="190">
        <f t="shared" ref="B25:P25" si="3">SUM(B9:B24)</f>
        <v>0</v>
      </c>
      <c r="C25" s="179">
        <f t="shared" si="3"/>
        <v>0</v>
      </c>
      <c r="D25" s="134">
        <f t="shared" si="3"/>
        <v>0</v>
      </c>
      <c r="E25" s="134">
        <f t="shared" si="3"/>
        <v>0</v>
      </c>
      <c r="F25" s="134">
        <f t="shared" si="3"/>
        <v>0</v>
      </c>
      <c r="G25" s="134">
        <f t="shared" si="3"/>
        <v>0</v>
      </c>
      <c r="H25" s="134">
        <f t="shared" si="3"/>
        <v>0</v>
      </c>
      <c r="I25" s="134">
        <f t="shared" si="3"/>
        <v>0</v>
      </c>
      <c r="J25" s="134">
        <f t="shared" si="3"/>
        <v>0</v>
      </c>
      <c r="K25" s="134">
        <f t="shared" si="3"/>
        <v>0</v>
      </c>
      <c r="L25" s="134">
        <f t="shared" si="3"/>
        <v>0</v>
      </c>
      <c r="M25" s="134">
        <f t="shared" si="3"/>
        <v>0</v>
      </c>
      <c r="N25" s="181">
        <f t="shared" si="3"/>
        <v>0</v>
      </c>
      <c r="O25" s="198">
        <f>SUM(O9:O24)</f>
        <v>0</v>
      </c>
      <c r="P25" s="198">
        <f t="shared" si="3"/>
        <v>0</v>
      </c>
      <c r="Q25" s="205" t="e">
        <f t="shared" si="2"/>
        <v>#DIV/0!</v>
      </c>
    </row>
    <row r="26" spans="1:17" ht="15" x14ac:dyDescent="0.25">
      <c r="A26" s="135" t="s">
        <v>14</v>
      </c>
      <c r="B26" s="212"/>
      <c r="C26" s="136"/>
      <c r="D26" s="136"/>
      <c r="E26" s="136"/>
      <c r="F26" s="136"/>
      <c r="G26" s="136"/>
      <c r="H26" s="136"/>
      <c r="I26" s="136"/>
      <c r="J26" s="136"/>
      <c r="K26" s="136"/>
      <c r="L26" s="136"/>
      <c r="M26" s="136"/>
      <c r="N26" s="182"/>
      <c r="O26" s="199"/>
      <c r="P26" s="199"/>
      <c r="Q26" s="137"/>
    </row>
    <row r="27" spans="1:17" x14ac:dyDescent="0.2">
      <c r="A27" s="138" t="str">
        <f>'Line Item Budget'!A34</f>
        <v>Rent</v>
      </c>
      <c r="B27" s="211">
        <f>'Line Item Budget'!D34</f>
        <v>0</v>
      </c>
      <c r="C27" s="168">
        <f>July!E57+July!F57</f>
        <v>0</v>
      </c>
      <c r="D27" s="168">
        <f>August!E57+August!F57</f>
        <v>0</v>
      </c>
      <c r="E27" s="168">
        <f>September!E57+September!F57</f>
        <v>0</v>
      </c>
      <c r="F27" s="168">
        <f>October!E57+October!F57</f>
        <v>0</v>
      </c>
      <c r="G27" s="169">
        <f>November!E57+November!F57</f>
        <v>0</v>
      </c>
      <c r="H27" s="169">
        <f>December!E57+December!F57</f>
        <v>0</v>
      </c>
      <c r="I27" s="169">
        <f>January!E57+January!F57</f>
        <v>0</v>
      </c>
      <c r="J27" s="169">
        <f>February!E57+February!F57</f>
        <v>0</v>
      </c>
      <c r="K27" s="169">
        <f>March!E57+March!F57</f>
        <v>0</v>
      </c>
      <c r="L27" s="169">
        <f>April!E57+April!F57</f>
        <v>0</v>
      </c>
      <c r="M27" s="169">
        <f>May!E57+May!F57</f>
        <v>0</v>
      </c>
      <c r="N27" s="178">
        <f>June!E57+June!F57</f>
        <v>0</v>
      </c>
      <c r="O27" s="197">
        <f t="shared" ref="O27:O36" si="4">SUM(C27:N27)</f>
        <v>0</v>
      </c>
      <c r="P27" s="209">
        <f t="shared" ref="P27:P36" si="5">B27-O27</f>
        <v>0</v>
      </c>
      <c r="Q27" s="133" t="e">
        <f t="shared" ref="Q27:Q36" si="6">O27/B27</f>
        <v>#DIV/0!</v>
      </c>
    </row>
    <row r="28" spans="1:17" x14ac:dyDescent="0.2">
      <c r="A28" s="353" t="s">
        <v>129</v>
      </c>
      <c r="B28" s="211">
        <f>'Line Item Budget'!D35</f>
        <v>0</v>
      </c>
      <c r="C28" s="168">
        <f>July!E58+July!F58</f>
        <v>0</v>
      </c>
      <c r="D28" s="168">
        <f>August!E58+August!F58</f>
        <v>0</v>
      </c>
      <c r="E28" s="168">
        <f>September!E58+September!F58</f>
        <v>0</v>
      </c>
      <c r="F28" s="168">
        <f>October!E58+October!F58</f>
        <v>0</v>
      </c>
      <c r="G28" s="169">
        <f>November!E58+November!F58</f>
        <v>0</v>
      </c>
      <c r="H28" s="169">
        <f>December!E58+December!F58</f>
        <v>0</v>
      </c>
      <c r="I28" s="169">
        <f>January!E58+January!F58</f>
        <v>0</v>
      </c>
      <c r="J28" s="169">
        <f>February!E58+February!F58</f>
        <v>0</v>
      </c>
      <c r="K28" s="169">
        <f>March!E58+March!F58</f>
        <v>0</v>
      </c>
      <c r="L28" s="169">
        <f>April!E58+April!F58</f>
        <v>0</v>
      </c>
      <c r="M28" s="169">
        <f>May!E58+May!F58</f>
        <v>0</v>
      </c>
      <c r="N28" s="178">
        <f>June!E58+June!F58</f>
        <v>0</v>
      </c>
      <c r="O28" s="197">
        <f t="shared" si="4"/>
        <v>0</v>
      </c>
      <c r="P28" s="209">
        <f t="shared" si="5"/>
        <v>0</v>
      </c>
      <c r="Q28" s="133" t="e">
        <f t="shared" si="6"/>
        <v>#DIV/0!</v>
      </c>
    </row>
    <row r="29" spans="1:17" x14ac:dyDescent="0.2">
      <c r="A29" s="138" t="str">
        <f>'Line Item Budget'!A36</f>
        <v>Utilities</v>
      </c>
      <c r="B29" s="211">
        <f>'Line Item Budget'!D36</f>
        <v>0</v>
      </c>
      <c r="C29" s="168">
        <f>July!E59+July!F59</f>
        <v>0</v>
      </c>
      <c r="D29" s="168">
        <f>August!E59+August!F59</f>
        <v>0</v>
      </c>
      <c r="E29" s="168">
        <f>September!E59+September!F59</f>
        <v>0</v>
      </c>
      <c r="F29" s="168">
        <f>October!E59+October!F59</f>
        <v>0</v>
      </c>
      <c r="G29" s="169">
        <f>November!E59+November!F59</f>
        <v>0</v>
      </c>
      <c r="H29" s="169">
        <f>December!E59+December!F59</f>
        <v>0</v>
      </c>
      <c r="I29" s="169">
        <f>January!E59+January!F59</f>
        <v>0</v>
      </c>
      <c r="J29" s="169">
        <f>February!E59+February!F59</f>
        <v>0</v>
      </c>
      <c r="K29" s="169">
        <f>March!E59+March!F59</f>
        <v>0</v>
      </c>
      <c r="L29" s="169">
        <f>April!E59+April!F59</f>
        <v>0</v>
      </c>
      <c r="M29" s="169">
        <f>May!E59+May!F59</f>
        <v>0</v>
      </c>
      <c r="N29" s="178">
        <f>June!E59+June!F59</f>
        <v>0</v>
      </c>
      <c r="O29" s="197">
        <f t="shared" si="4"/>
        <v>0</v>
      </c>
      <c r="P29" s="209">
        <f t="shared" si="5"/>
        <v>0</v>
      </c>
      <c r="Q29" s="133" t="e">
        <f t="shared" si="6"/>
        <v>#DIV/0!</v>
      </c>
    </row>
    <row r="30" spans="1:17" x14ac:dyDescent="0.2">
      <c r="A30" s="138" t="str">
        <f>'Line Item Budget'!A37</f>
        <v>Telephone / Internet</v>
      </c>
      <c r="B30" s="211">
        <f>'Line Item Budget'!D37</f>
        <v>0</v>
      </c>
      <c r="C30" s="168">
        <f>July!E60+July!F60</f>
        <v>0</v>
      </c>
      <c r="D30" s="168">
        <f>August!E60+August!F60</f>
        <v>0</v>
      </c>
      <c r="E30" s="168">
        <f>September!E60+September!F60</f>
        <v>0</v>
      </c>
      <c r="F30" s="168">
        <f>October!E60+October!F60</f>
        <v>0</v>
      </c>
      <c r="G30" s="169">
        <f>November!E60+November!F60</f>
        <v>0</v>
      </c>
      <c r="H30" s="169">
        <f>December!E60+December!F60</f>
        <v>0</v>
      </c>
      <c r="I30" s="169">
        <f>January!E60+January!F60</f>
        <v>0</v>
      </c>
      <c r="J30" s="169">
        <f>February!E60+February!F60</f>
        <v>0</v>
      </c>
      <c r="K30" s="169">
        <f>March!E60+March!F60</f>
        <v>0</v>
      </c>
      <c r="L30" s="169">
        <f>April!E60+April!F60</f>
        <v>0</v>
      </c>
      <c r="M30" s="169">
        <f>May!E60+May!F60</f>
        <v>0</v>
      </c>
      <c r="N30" s="178">
        <f>June!E60+June!F60</f>
        <v>0</v>
      </c>
      <c r="O30" s="197">
        <f t="shared" si="4"/>
        <v>0</v>
      </c>
      <c r="P30" s="209">
        <f t="shared" si="5"/>
        <v>0</v>
      </c>
      <c r="Q30" s="133" t="e">
        <f t="shared" si="6"/>
        <v>#DIV/0!</v>
      </c>
    </row>
    <row r="31" spans="1:17" x14ac:dyDescent="0.2">
      <c r="A31" s="138" t="str">
        <f>'Line Item Budget'!A38</f>
        <v>Security</v>
      </c>
      <c r="B31" s="211">
        <f>'Line Item Budget'!D38</f>
        <v>0</v>
      </c>
      <c r="C31" s="168">
        <f>July!E61+July!F61</f>
        <v>0</v>
      </c>
      <c r="D31" s="168">
        <f>August!E61+August!F61</f>
        <v>0</v>
      </c>
      <c r="E31" s="168">
        <f>September!E61+September!F61</f>
        <v>0</v>
      </c>
      <c r="F31" s="168">
        <f>October!E61+October!F61</f>
        <v>0</v>
      </c>
      <c r="G31" s="169">
        <f>November!E61+November!F61</f>
        <v>0</v>
      </c>
      <c r="H31" s="169">
        <f>December!E61+December!F61</f>
        <v>0</v>
      </c>
      <c r="I31" s="169">
        <f>January!E61+January!F61</f>
        <v>0</v>
      </c>
      <c r="J31" s="169">
        <f>February!E61+February!F61</f>
        <v>0</v>
      </c>
      <c r="K31" s="169">
        <f>March!E61+March!F61</f>
        <v>0</v>
      </c>
      <c r="L31" s="169">
        <f>April!E61+April!F61</f>
        <v>0</v>
      </c>
      <c r="M31" s="169">
        <f>May!E61+May!F61</f>
        <v>0</v>
      </c>
      <c r="N31" s="178">
        <f>June!E61+June!F61</f>
        <v>0</v>
      </c>
      <c r="O31" s="197">
        <f t="shared" si="4"/>
        <v>0</v>
      </c>
      <c r="P31" s="209">
        <f t="shared" si="5"/>
        <v>0</v>
      </c>
      <c r="Q31" s="133" t="e">
        <f t="shared" si="6"/>
        <v>#DIV/0!</v>
      </c>
    </row>
    <row r="32" spans="1:17" x14ac:dyDescent="0.2">
      <c r="A32" s="138" t="str">
        <f>'Line Item Budget'!A39</f>
        <v>Repair &amp; Maintenance</v>
      </c>
      <c r="B32" s="211">
        <f>'Line Item Budget'!D39</f>
        <v>0</v>
      </c>
      <c r="C32" s="168">
        <f>July!E62+July!F62</f>
        <v>0</v>
      </c>
      <c r="D32" s="168">
        <f>August!E62+August!F62</f>
        <v>0</v>
      </c>
      <c r="E32" s="168">
        <f>September!E62+September!F62</f>
        <v>0</v>
      </c>
      <c r="F32" s="168">
        <f>October!E62+October!F62</f>
        <v>0</v>
      </c>
      <c r="G32" s="169">
        <f>November!E62+November!F62</f>
        <v>0</v>
      </c>
      <c r="H32" s="169">
        <f>December!E62+December!F62</f>
        <v>0</v>
      </c>
      <c r="I32" s="169">
        <f>January!E62+January!F62</f>
        <v>0</v>
      </c>
      <c r="J32" s="169">
        <f>February!E62+February!F62</f>
        <v>0</v>
      </c>
      <c r="K32" s="169">
        <f>March!E62+March!F62</f>
        <v>0</v>
      </c>
      <c r="L32" s="169">
        <f>April!E62+April!F62</f>
        <v>0</v>
      </c>
      <c r="M32" s="169">
        <f>May!E62+May!F62</f>
        <v>0</v>
      </c>
      <c r="N32" s="178">
        <f>June!E62+June!F62</f>
        <v>0</v>
      </c>
      <c r="O32" s="197">
        <f t="shared" si="4"/>
        <v>0</v>
      </c>
      <c r="P32" s="209">
        <f t="shared" si="5"/>
        <v>0</v>
      </c>
      <c r="Q32" s="133" t="e">
        <f t="shared" si="6"/>
        <v>#DIV/0!</v>
      </c>
    </row>
    <row r="33" spans="1:17" x14ac:dyDescent="0.2">
      <c r="A33" s="138" t="str">
        <f>'Line Item Budget'!A40</f>
        <v>Other (define)</v>
      </c>
      <c r="B33" s="211">
        <f>'Line Item Budget'!D40</f>
        <v>0</v>
      </c>
      <c r="C33" s="168">
        <f>July!E63+July!F63</f>
        <v>0</v>
      </c>
      <c r="D33" s="168">
        <f>August!E63+August!F63</f>
        <v>0</v>
      </c>
      <c r="E33" s="168">
        <f>September!E63+September!F63</f>
        <v>0</v>
      </c>
      <c r="F33" s="168">
        <f>October!E63+October!F63</f>
        <v>0</v>
      </c>
      <c r="G33" s="169">
        <f>November!E63+November!F63</f>
        <v>0</v>
      </c>
      <c r="H33" s="169">
        <f>December!E63+December!F63</f>
        <v>0</v>
      </c>
      <c r="I33" s="169">
        <f>January!E63+January!F63</f>
        <v>0</v>
      </c>
      <c r="J33" s="169">
        <f>February!E63+February!F63</f>
        <v>0</v>
      </c>
      <c r="K33" s="169">
        <f>March!E63+March!F63</f>
        <v>0</v>
      </c>
      <c r="L33" s="169">
        <f>April!E63+April!F63</f>
        <v>0</v>
      </c>
      <c r="M33" s="169">
        <f>May!E63+May!F63</f>
        <v>0</v>
      </c>
      <c r="N33" s="178">
        <f>June!E63+June!F63</f>
        <v>0</v>
      </c>
      <c r="O33" s="197">
        <f t="shared" si="4"/>
        <v>0</v>
      </c>
      <c r="P33" s="209">
        <f t="shared" si="5"/>
        <v>0</v>
      </c>
      <c r="Q33" s="133" t="e">
        <f t="shared" si="6"/>
        <v>#DIV/0!</v>
      </c>
    </row>
    <row r="34" spans="1:17" x14ac:dyDescent="0.2">
      <c r="A34" s="138" t="str">
        <f>'Line Item Budget'!A41</f>
        <v>Other (define)</v>
      </c>
      <c r="B34" s="211">
        <f>'Line Item Budget'!D41</f>
        <v>0</v>
      </c>
      <c r="C34" s="168">
        <f>July!E64+July!F64</f>
        <v>0</v>
      </c>
      <c r="D34" s="168">
        <f>August!E64+August!F64</f>
        <v>0</v>
      </c>
      <c r="E34" s="168">
        <f>September!E64+September!F64</f>
        <v>0</v>
      </c>
      <c r="F34" s="168">
        <f>October!E64+October!F64</f>
        <v>0</v>
      </c>
      <c r="G34" s="169">
        <f>November!E64+November!F64</f>
        <v>0</v>
      </c>
      <c r="H34" s="169">
        <f>December!E64+December!F64</f>
        <v>0</v>
      </c>
      <c r="I34" s="169">
        <f>January!E64+January!F64</f>
        <v>0</v>
      </c>
      <c r="J34" s="169">
        <f>February!E64+February!F64</f>
        <v>0</v>
      </c>
      <c r="K34" s="169">
        <f>March!E64+March!F64</f>
        <v>0</v>
      </c>
      <c r="L34" s="169">
        <f>April!E64+April!F64</f>
        <v>0</v>
      </c>
      <c r="M34" s="169">
        <f>May!E64+May!F64</f>
        <v>0</v>
      </c>
      <c r="N34" s="178">
        <f>June!E64+June!F64</f>
        <v>0</v>
      </c>
      <c r="O34" s="197">
        <f t="shared" si="4"/>
        <v>0</v>
      </c>
      <c r="P34" s="209">
        <f t="shared" si="5"/>
        <v>0</v>
      </c>
      <c r="Q34" s="133" t="e">
        <f t="shared" si="6"/>
        <v>#DIV/0!</v>
      </c>
    </row>
    <row r="35" spans="1:17" x14ac:dyDescent="0.2">
      <c r="A35" s="138" t="str">
        <f>'Line Item Budget'!A42</f>
        <v>Other (define)</v>
      </c>
      <c r="B35" s="211">
        <f>'Line Item Budget'!D42</f>
        <v>0</v>
      </c>
      <c r="C35" s="168">
        <f>July!E65+July!F65</f>
        <v>0</v>
      </c>
      <c r="D35" s="168">
        <f>August!E65+August!F65</f>
        <v>0</v>
      </c>
      <c r="E35" s="168">
        <f>September!E65+September!F65</f>
        <v>0</v>
      </c>
      <c r="F35" s="168">
        <f>October!E65+October!F65</f>
        <v>0</v>
      </c>
      <c r="G35" s="169">
        <f>November!E65+November!F65</f>
        <v>0</v>
      </c>
      <c r="H35" s="169">
        <f>December!E65+December!F65</f>
        <v>0</v>
      </c>
      <c r="I35" s="169">
        <f>January!E65+January!F65</f>
        <v>0</v>
      </c>
      <c r="J35" s="169">
        <f>February!E65+February!F65</f>
        <v>0</v>
      </c>
      <c r="K35" s="169">
        <f>March!E65+March!F65</f>
        <v>0</v>
      </c>
      <c r="L35" s="169">
        <f>April!E65+April!F65</f>
        <v>0</v>
      </c>
      <c r="M35" s="169">
        <f>May!E65+May!F65</f>
        <v>0</v>
      </c>
      <c r="N35" s="178">
        <f>June!E65+June!F65</f>
        <v>0</v>
      </c>
      <c r="O35" s="197">
        <f t="shared" si="4"/>
        <v>0</v>
      </c>
      <c r="P35" s="209">
        <f t="shared" si="5"/>
        <v>0</v>
      </c>
      <c r="Q35" s="133" t="e">
        <f t="shared" si="6"/>
        <v>#DIV/0!</v>
      </c>
    </row>
    <row r="36" spans="1:17" x14ac:dyDescent="0.2">
      <c r="A36" s="138" t="str">
        <f>'Line Item Budget'!A43</f>
        <v>Other (define)</v>
      </c>
      <c r="B36" s="211">
        <f>'Line Item Budget'!D43</f>
        <v>0</v>
      </c>
      <c r="C36" s="168">
        <f>July!E66+July!F66</f>
        <v>0</v>
      </c>
      <c r="D36" s="168">
        <f>August!E66+August!F66</f>
        <v>0</v>
      </c>
      <c r="E36" s="168">
        <f>September!E66+September!F66</f>
        <v>0</v>
      </c>
      <c r="F36" s="168">
        <f>October!E66+October!F66</f>
        <v>0</v>
      </c>
      <c r="G36" s="169">
        <f>November!E66+November!F66</f>
        <v>0</v>
      </c>
      <c r="H36" s="169">
        <f>December!E66+December!F66</f>
        <v>0</v>
      </c>
      <c r="I36" s="169">
        <f>January!E66+January!F66</f>
        <v>0</v>
      </c>
      <c r="J36" s="169">
        <f>February!E66+February!F66</f>
        <v>0</v>
      </c>
      <c r="K36" s="169">
        <f>March!E66+March!F66</f>
        <v>0</v>
      </c>
      <c r="L36" s="169">
        <f>April!E66+April!F66</f>
        <v>0</v>
      </c>
      <c r="M36" s="169">
        <f>May!E66+May!F66</f>
        <v>0</v>
      </c>
      <c r="N36" s="178">
        <f>June!E66+June!F66</f>
        <v>0</v>
      </c>
      <c r="O36" s="197">
        <f t="shared" si="4"/>
        <v>0</v>
      </c>
      <c r="P36" s="209">
        <f t="shared" si="5"/>
        <v>0</v>
      </c>
      <c r="Q36" s="133" t="e">
        <f t="shared" si="6"/>
        <v>#DIV/0!</v>
      </c>
    </row>
    <row r="37" spans="1:17" x14ac:dyDescent="0.2">
      <c r="A37" s="138"/>
      <c r="B37" s="211"/>
      <c r="C37" s="168"/>
      <c r="D37" s="168"/>
      <c r="E37" s="168"/>
      <c r="F37" s="169"/>
      <c r="G37" s="169"/>
      <c r="H37" s="169"/>
      <c r="I37" s="169"/>
      <c r="J37" s="169"/>
      <c r="K37" s="169"/>
      <c r="L37" s="169"/>
      <c r="M37" s="169"/>
      <c r="N37" s="178"/>
      <c r="O37" s="197"/>
      <c r="P37" s="209"/>
      <c r="Q37" s="133"/>
    </row>
    <row r="38" spans="1:17" ht="15" x14ac:dyDescent="0.25">
      <c r="A38" s="135" t="s">
        <v>9</v>
      </c>
      <c r="B38" s="211"/>
      <c r="C38" s="168"/>
      <c r="D38" s="168"/>
      <c r="E38" s="168"/>
      <c r="F38" s="169"/>
      <c r="G38" s="169"/>
      <c r="H38" s="169"/>
      <c r="I38" s="169"/>
      <c r="J38" s="169"/>
      <c r="K38" s="169"/>
      <c r="L38" s="169"/>
      <c r="M38" s="169"/>
      <c r="N38" s="178"/>
      <c r="O38" s="197"/>
      <c r="P38" s="209"/>
      <c r="Q38" s="133"/>
    </row>
    <row r="39" spans="1:17" x14ac:dyDescent="0.2">
      <c r="A39" s="138" t="str">
        <f>'Line Item Budget'!A46</f>
        <v>Medical Supplies</v>
      </c>
      <c r="B39" s="211">
        <f>'Line Item Budget'!D46</f>
        <v>0</v>
      </c>
      <c r="C39" s="168">
        <f>July!E68+July!F68</f>
        <v>0</v>
      </c>
      <c r="D39" s="168">
        <f>August!E68+August!F68</f>
        <v>0</v>
      </c>
      <c r="E39" s="168">
        <f>September!E68+September!F68</f>
        <v>0</v>
      </c>
      <c r="F39" s="168">
        <f>October!E68+October!F68</f>
        <v>0</v>
      </c>
      <c r="G39" s="169">
        <f>November!E68+November!F68</f>
        <v>0</v>
      </c>
      <c r="H39" s="169">
        <f>December!E68+December!F68</f>
        <v>0</v>
      </c>
      <c r="I39" s="169">
        <f>January!E68+January!F68</f>
        <v>0</v>
      </c>
      <c r="J39" s="169">
        <f>February!E68+February!F68</f>
        <v>0</v>
      </c>
      <c r="K39" s="169">
        <f>March!E68+March!F68</f>
        <v>0</v>
      </c>
      <c r="L39" s="169">
        <f>April!E68+April!F68</f>
        <v>0</v>
      </c>
      <c r="M39" s="169">
        <f>May!E68+May!F68</f>
        <v>0</v>
      </c>
      <c r="N39" s="178">
        <f>June!E68+June!F68</f>
        <v>0</v>
      </c>
      <c r="O39" s="197">
        <f>SUM(C39:N39)</f>
        <v>0</v>
      </c>
      <c r="P39" s="209">
        <f t="shared" ref="P39:P46" si="7">B39-O39</f>
        <v>0</v>
      </c>
      <c r="Q39" s="133" t="e">
        <f t="shared" ref="Q39:Q46" si="8">O39/B39</f>
        <v>#DIV/0!</v>
      </c>
    </row>
    <row r="40" spans="1:17" x14ac:dyDescent="0.2">
      <c r="A40" s="138" t="str">
        <f>'Line Item Budget'!A47</f>
        <v>Office Supplies</v>
      </c>
      <c r="B40" s="211">
        <f>'Line Item Budget'!D47</f>
        <v>0</v>
      </c>
      <c r="C40" s="168">
        <f>July!E69+July!F69</f>
        <v>0</v>
      </c>
      <c r="D40" s="168">
        <f>August!E69+August!F69</f>
        <v>0</v>
      </c>
      <c r="E40" s="168">
        <f>September!E69+September!F69</f>
        <v>0</v>
      </c>
      <c r="F40" s="168">
        <f>October!E69+October!F69</f>
        <v>0</v>
      </c>
      <c r="G40" s="169">
        <f>November!E69+November!F69</f>
        <v>0</v>
      </c>
      <c r="H40" s="169">
        <f>December!E69+December!F69</f>
        <v>0</v>
      </c>
      <c r="I40" s="169">
        <f>January!E69+January!F69</f>
        <v>0</v>
      </c>
      <c r="J40" s="169">
        <f>February!E69+February!F69</f>
        <v>0</v>
      </c>
      <c r="K40" s="169">
        <f>March!E69+March!F69</f>
        <v>0</v>
      </c>
      <c r="L40" s="169">
        <f>April!E69+April!F69</f>
        <v>0</v>
      </c>
      <c r="M40" s="169">
        <f>May!E69+May!F69</f>
        <v>0</v>
      </c>
      <c r="N40" s="178">
        <f>June!E69+June!F69</f>
        <v>0</v>
      </c>
      <c r="O40" s="197">
        <f>SUM(C40:N40)</f>
        <v>0</v>
      </c>
      <c r="P40" s="209">
        <f t="shared" si="7"/>
        <v>0</v>
      </c>
      <c r="Q40" s="133" t="e">
        <f t="shared" si="8"/>
        <v>#DIV/0!</v>
      </c>
    </row>
    <row r="41" spans="1:17" x14ac:dyDescent="0.2">
      <c r="A41" s="138" t="str">
        <f>'Line Item Budget'!A48</f>
        <v>Patient Education Materials</v>
      </c>
      <c r="B41" s="211">
        <f>'Line Item Budget'!D48</f>
        <v>0</v>
      </c>
      <c r="C41" s="168">
        <f>July!E70+July!F70</f>
        <v>0</v>
      </c>
      <c r="D41" s="168">
        <f>August!E70+August!F70</f>
        <v>0</v>
      </c>
      <c r="E41" s="168">
        <f>September!E70+September!F70</f>
        <v>0</v>
      </c>
      <c r="F41" s="168">
        <f>October!E70+October!F70</f>
        <v>0</v>
      </c>
      <c r="G41" s="169">
        <f>November!E70+November!F70</f>
        <v>0</v>
      </c>
      <c r="H41" s="169">
        <f>December!E70+December!F70</f>
        <v>0</v>
      </c>
      <c r="I41" s="169">
        <f>January!E70+January!F70</f>
        <v>0</v>
      </c>
      <c r="J41" s="169">
        <f>February!E70+February!F70</f>
        <v>0</v>
      </c>
      <c r="K41" s="169">
        <f>March!E70+March!F70</f>
        <v>0</v>
      </c>
      <c r="L41" s="169">
        <f>April!E70+April!F70</f>
        <v>0</v>
      </c>
      <c r="M41" s="169">
        <f>May!E70+May!F70</f>
        <v>0</v>
      </c>
      <c r="N41" s="178">
        <f>June!E70+June!F70</f>
        <v>0</v>
      </c>
      <c r="O41" s="197">
        <f>SUM(C41:N41)</f>
        <v>0</v>
      </c>
      <c r="P41" s="209">
        <f t="shared" si="7"/>
        <v>0</v>
      </c>
      <c r="Q41" s="133" t="e">
        <f t="shared" si="8"/>
        <v>#DIV/0!</v>
      </c>
    </row>
    <row r="42" spans="1:17" x14ac:dyDescent="0.2">
      <c r="A42" s="138" t="str">
        <f>'Line Item Budget'!A49</f>
        <v>Postage and Delivery</v>
      </c>
      <c r="B42" s="211">
        <f>'Line Item Budget'!D49</f>
        <v>0</v>
      </c>
      <c r="C42" s="168">
        <f>July!E71+July!F71</f>
        <v>0</v>
      </c>
      <c r="D42" s="168">
        <f>August!E71+August!F71</f>
        <v>0</v>
      </c>
      <c r="E42" s="168">
        <f>September!E71+September!F71</f>
        <v>0</v>
      </c>
      <c r="F42" s="168">
        <f>October!E71+October!F71</f>
        <v>0</v>
      </c>
      <c r="G42" s="169">
        <f>November!E71+November!F71</f>
        <v>0</v>
      </c>
      <c r="H42" s="169">
        <f>December!E71+December!F71</f>
        <v>0</v>
      </c>
      <c r="I42" s="169">
        <f>January!E71+January!F71</f>
        <v>0</v>
      </c>
      <c r="J42" s="169">
        <f>February!E71+February!F71</f>
        <v>0</v>
      </c>
      <c r="K42" s="169">
        <f>March!E71+March!F71</f>
        <v>0</v>
      </c>
      <c r="L42" s="169">
        <f>April!E71+April!F71</f>
        <v>0</v>
      </c>
      <c r="M42" s="169">
        <f>May!E71+May!F71</f>
        <v>0</v>
      </c>
      <c r="N42" s="178">
        <f>June!E71+June!F71</f>
        <v>0</v>
      </c>
      <c r="O42" s="197">
        <f t="shared" ref="O42:O46" si="9">SUM(C42:N42)</f>
        <v>0</v>
      </c>
      <c r="P42" s="209">
        <f t="shared" si="7"/>
        <v>0</v>
      </c>
      <c r="Q42" s="133" t="e">
        <f t="shared" si="8"/>
        <v>#DIV/0!</v>
      </c>
    </row>
    <row r="43" spans="1:17" x14ac:dyDescent="0.2">
      <c r="A43" s="138" t="str">
        <f>'Line Item Budget'!A50</f>
        <v>Other (define)</v>
      </c>
      <c r="B43" s="211">
        <f>'Line Item Budget'!D50</f>
        <v>0</v>
      </c>
      <c r="C43" s="168">
        <f>July!E72+July!F72</f>
        <v>0</v>
      </c>
      <c r="D43" s="168">
        <f>August!E72+August!F72</f>
        <v>0</v>
      </c>
      <c r="E43" s="168">
        <f>September!E72+September!F72</f>
        <v>0</v>
      </c>
      <c r="F43" s="168">
        <f>October!E72+October!F72</f>
        <v>0</v>
      </c>
      <c r="G43" s="169">
        <f>November!E72+November!F72</f>
        <v>0</v>
      </c>
      <c r="H43" s="169">
        <f>December!E72+December!F72</f>
        <v>0</v>
      </c>
      <c r="I43" s="169">
        <f>January!E72+January!F72</f>
        <v>0</v>
      </c>
      <c r="J43" s="169">
        <f>February!E72+February!F72</f>
        <v>0</v>
      </c>
      <c r="K43" s="169">
        <f>March!E72+March!F72</f>
        <v>0</v>
      </c>
      <c r="L43" s="169">
        <f>April!E72+April!F72</f>
        <v>0</v>
      </c>
      <c r="M43" s="169">
        <f>May!E72+May!F72</f>
        <v>0</v>
      </c>
      <c r="N43" s="178">
        <f>June!E72+June!F72</f>
        <v>0</v>
      </c>
      <c r="O43" s="197">
        <f t="shared" si="9"/>
        <v>0</v>
      </c>
      <c r="P43" s="209">
        <f t="shared" si="7"/>
        <v>0</v>
      </c>
      <c r="Q43" s="133" t="e">
        <f t="shared" si="8"/>
        <v>#DIV/0!</v>
      </c>
    </row>
    <row r="44" spans="1:17" x14ac:dyDescent="0.2">
      <c r="A44" s="138" t="str">
        <f>'Line Item Budget'!A51</f>
        <v>Other (define)</v>
      </c>
      <c r="B44" s="211">
        <f>'Line Item Budget'!D51</f>
        <v>0</v>
      </c>
      <c r="C44" s="168">
        <f>July!E73+July!F73</f>
        <v>0</v>
      </c>
      <c r="D44" s="168">
        <f>August!E73+August!F73</f>
        <v>0</v>
      </c>
      <c r="E44" s="168">
        <f>September!E73+September!F73</f>
        <v>0</v>
      </c>
      <c r="F44" s="168">
        <f>October!E73+October!F73</f>
        <v>0</v>
      </c>
      <c r="G44" s="169">
        <f>November!E73+November!F73</f>
        <v>0</v>
      </c>
      <c r="H44" s="169">
        <f>December!E73+December!F73</f>
        <v>0</v>
      </c>
      <c r="I44" s="169">
        <f>January!E73+January!F73</f>
        <v>0</v>
      </c>
      <c r="J44" s="169">
        <f>February!E73+February!F73</f>
        <v>0</v>
      </c>
      <c r="K44" s="169">
        <f>March!E73+March!F73</f>
        <v>0</v>
      </c>
      <c r="L44" s="169">
        <f>April!E73+April!F73</f>
        <v>0</v>
      </c>
      <c r="M44" s="169">
        <f>May!E73+May!F73</f>
        <v>0</v>
      </c>
      <c r="N44" s="178">
        <f>June!E73+June!F73</f>
        <v>0</v>
      </c>
      <c r="O44" s="197">
        <f t="shared" si="9"/>
        <v>0</v>
      </c>
      <c r="P44" s="209">
        <f t="shared" si="7"/>
        <v>0</v>
      </c>
      <c r="Q44" s="133" t="e">
        <f t="shared" si="8"/>
        <v>#DIV/0!</v>
      </c>
    </row>
    <row r="45" spans="1:17" x14ac:dyDescent="0.2">
      <c r="A45" s="138" t="str">
        <f>'Line Item Budget'!A52</f>
        <v>Other (define)</v>
      </c>
      <c r="B45" s="211">
        <f>'Line Item Budget'!D52</f>
        <v>0</v>
      </c>
      <c r="C45" s="168">
        <f>July!E74+July!F74</f>
        <v>0</v>
      </c>
      <c r="D45" s="168">
        <f>August!E74+August!F74</f>
        <v>0</v>
      </c>
      <c r="E45" s="168">
        <f>September!E74+September!F74</f>
        <v>0</v>
      </c>
      <c r="F45" s="168">
        <f>October!E74+October!F74</f>
        <v>0</v>
      </c>
      <c r="G45" s="169">
        <f>November!E74+November!F74</f>
        <v>0</v>
      </c>
      <c r="H45" s="169">
        <f>December!E74+December!F74</f>
        <v>0</v>
      </c>
      <c r="I45" s="169">
        <f>January!E74+January!F74</f>
        <v>0</v>
      </c>
      <c r="J45" s="169">
        <f>February!E74+February!F74</f>
        <v>0</v>
      </c>
      <c r="K45" s="169">
        <f>March!E74+March!F74</f>
        <v>0</v>
      </c>
      <c r="L45" s="169">
        <f>April!E74+April!F74</f>
        <v>0</v>
      </c>
      <c r="M45" s="169">
        <f>May!E74+May!F74</f>
        <v>0</v>
      </c>
      <c r="N45" s="178">
        <f>June!E74+June!F74</f>
        <v>0</v>
      </c>
      <c r="O45" s="197">
        <f t="shared" si="9"/>
        <v>0</v>
      </c>
      <c r="P45" s="209">
        <f t="shared" si="7"/>
        <v>0</v>
      </c>
      <c r="Q45" s="133" t="e">
        <f t="shared" si="8"/>
        <v>#DIV/0!</v>
      </c>
    </row>
    <row r="46" spans="1:17" x14ac:dyDescent="0.2">
      <c r="A46" s="138" t="str">
        <f>'Line Item Budget'!A53</f>
        <v>Other (define)</v>
      </c>
      <c r="B46" s="211">
        <f>'Line Item Budget'!D53</f>
        <v>0</v>
      </c>
      <c r="C46" s="168">
        <f>July!E75+July!F75</f>
        <v>0</v>
      </c>
      <c r="D46" s="168">
        <f>August!E75+August!F75</f>
        <v>0</v>
      </c>
      <c r="E46" s="168">
        <f>September!E75+September!F75</f>
        <v>0</v>
      </c>
      <c r="F46" s="168">
        <f>October!E75+October!F75</f>
        <v>0</v>
      </c>
      <c r="G46" s="169">
        <f>November!E75+November!F75</f>
        <v>0</v>
      </c>
      <c r="H46" s="169">
        <f>December!E75+December!F75</f>
        <v>0</v>
      </c>
      <c r="I46" s="169">
        <f>January!E75+January!F75</f>
        <v>0</v>
      </c>
      <c r="J46" s="169">
        <f>February!E75+February!F75</f>
        <v>0</v>
      </c>
      <c r="K46" s="169">
        <f>March!E75+March!F75</f>
        <v>0</v>
      </c>
      <c r="L46" s="169">
        <f>April!E75+April!F75</f>
        <v>0</v>
      </c>
      <c r="M46" s="169">
        <f>May!E75+May!F75</f>
        <v>0</v>
      </c>
      <c r="N46" s="178">
        <f>June!E75+June!F75</f>
        <v>0</v>
      </c>
      <c r="O46" s="197">
        <f t="shared" si="9"/>
        <v>0</v>
      </c>
      <c r="P46" s="209">
        <f t="shared" si="7"/>
        <v>0</v>
      </c>
      <c r="Q46" s="133" t="e">
        <f t="shared" si="8"/>
        <v>#DIV/0!</v>
      </c>
    </row>
    <row r="47" spans="1:17" x14ac:dyDescent="0.2">
      <c r="A47" s="138"/>
      <c r="B47" s="211"/>
      <c r="C47" s="168"/>
      <c r="D47" s="168"/>
      <c r="E47" s="168"/>
      <c r="F47" s="168"/>
      <c r="G47" s="169"/>
      <c r="H47" s="169"/>
      <c r="I47" s="169"/>
      <c r="J47" s="169"/>
      <c r="K47" s="169"/>
      <c r="L47" s="169"/>
      <c r="M47" s="169"/>
      <c r="N47" s="178"/>
      <c r="O47" s="197"/>
      <c r="P47" s="209"/>
      <c r="Q47" s="133"/>
    </row>
    <row r="48" spans="1:17" ht="30" x14ac:dyDescent="0.25">
      <c r="A48" s="135" t="s">
        <v>8</v>
      </c>
      <c r="B48" s="211"/>
      <c r="C48" s="168"/>
      <c r="D48" s="168"/>
      <c r="E48" s="168"/>
      <c r="F48" s="169"/>
      <c r="G48" s="169"/>
      <c r="H48" s="169"/>
      <c r="I48" s="169"/>
      <c r="J48" s="169"/>
      <c r="K48" s="169"/>
      <c r="L48" s="169"/>
      <c r="M48" s="169"/>
      <c r="N48" s="178"/>
      <c r="O48" s="197"/>
      <c r="P48" s="209"/>
      <c r="Q48" s="133"/>
    </row>
    <row r="49" spans="1:17" x14ac:dyDescent="0.2">
      <c r="A49" s="138" t="str">
        <f>'Line Item Budget'!A56</f>
        <v>Travel</v>
      </c>
      <c r="B49" s="211">
        <f>'Line Item Budget'!D56</f>
        <v>0</v>
      </c>
      <c r="C49" s="168">
        <f>July!E77+July!F77</f>
        <v>0</v>
      </c>
      <c r="D49" s="168">
        <f>August!E77+August!F77</f>
        <v>0</v>
      </c>
      <c r="E49" s="168">
        <f>September!E77+September!F77</f>
        <v>0</v>
      </c>
      <c r="F49" s="168">
        <f>October!E77+October!F77</f>
        <v>0</v>
      </c>
      <c r="G49" s="169">
        <f>November!E77+November!F77</f>
        <v>0</v>
      </c>
      <c r="H49" s="169">
        <f>December!E77+December!F77</f>
        <v>0</v>
      </c>
      <c r="I49" s="169">
        <f>January!E77+January!F77</f>
        <v>0</v>
      </c>
      <c r="J49" s="169">
        <f>February!E77+February!F77</f>
        <v>0</v>
      </c>
      <c r="K49" s="169">
        <f>March!E77+March!F77</f>
        <v>0</v>
      </c>
      <c r="L49" s="169">
        <f>April!E77+April!F77</f>
        <v>0</v>
      </c>
      <c r="M49" s="169">
        <f>May!E77+May!F77</f>
        <v>0</v>
      </c>
      <c r="N49" s="178">
        <f>June!E77+June!F77</f>
        <v>0</v>
      </c>
      <c r="O49" s="197">
        <f>SUM(C49:N49)</f>
        <v>0</v>
      </c>
      <c r="P49" s="209">
        <f t="shared" ref="P49:P56" si="10">B49-O49</f>
        <v>0</v>
      </c>
      <c r="Q49" s="133" t="e">
        <f t="shared" ref="Q49:Q56" si="11">O49/B49</f>
        <v>#DIV/0!</v>
      </c>
    </row>
    <row r="50" spans="1:17" x14ac:dyDescent="0.2">
      <c r="A50" s="138" t="str">
        <f>'Line Item Budget'!A57</f>
        <v>Staff Development</v>
      </c>
      <c r="B50" s="211">
        <f>'Line Item Budget'!D57</f>
        <v>0</v>
      </c>
      <c r="C50" s="168">
        <f>July!E78+July!F78</f>
        <v>0</v>
      </c>
      <c r="D50" s="168">
        <f>August!E78+August!F78</f>
        <v>0</v>
      </c>
      <c r="E50" s="168">
        <f>September!E78+September!F78</f>
        <v>0</v>
      </c>
      <c r="F50" s="168">
        <f>October!E78+October!F78</f>
        <v>0</v>
      </c>
      <c r="G50" s="169">
        <f>November!E78+November!F78</f>
        <v>0</v>
      </c>
      <c r="H50" s="169">
        <f>December!E78+December!F78</f>
        <v>0</v>
      </c>
      <c r="I50" s="169">
        <f>January!E78+January!F78</f>
        <v>0</v>
      </c>
      <c r="J50" s="169">
        <f>February!E78+February!F78</f>
        <v>0</v>
      </c>
      <c r="K50" s="169">
        <f>March!E78+March!F78</f>
        <v>0</v>
      </c>
      <c r="L50" s="169">
        <f>April!E78+April!F78</f>
        <v>0</v>
      </c>
      <c r="M50" s="169">
        <f>May!E78+May!F78</f>
        <v>0</v>
      </c>
      <c r="N50" s="178">
        <f>June!E78+June!F78</f>
        <v>0</v>
      </c>
      <c r="O50" s="197">
        <f>SUM(C50:N50)</f>
        <v>0</v>
      </c>
      <c r="P50" s="209">
        <f t="shared" si="10"/>
        <v>0</v>
      </c>
      <c r="Q50" s="133" t="e">
        <f t="shared" si="11"/>
        <v>#DIV/0!</v>
      </c>
    </row>
    <row r="51" spans="1:17" x14ac:dyDescent="0.2">
      <c r="A51" s="138" t="str">
        <f>'Line Item Budget'!A58</f>
        <v>Marketing-Community Awareness</v>
      </c>
      <c r="B51" s="211">
        <f>'Line Item Budget'!D58</f>
        <v>0</v>
      </c>
      <c r="C51" s="168">
        <f>July!E79+July!F79</f>
        <v>0</v>
      </c>
      <c r="D51" s="168">
        <f>August!E79+August!F79</f>
        <v>0</v>
      </c>
      <c r="E51" s="168">
        <f>September!E79+September!F79</f>
        <v>0</v>
      </c>
      <c r="F51" s="168">
        <f>October!E79+October!F79</f>
        <v>0</v>
      </c>
      <c r="G51" s="169">
        <f>November!E79+November!F79</f>
        <v>0</v>
      </c>
      <c r="H51" s="169">
        <f>December!E79+December!F79</f>
        <v>0</v>
      </c>
      <c r="I51" s="169">
        <f>January!E79+January!F79</f>
        <v>0</v>
      </c>
      <c r="J51" s="169">
        <f>February!E79+February!F79</f>
        <v>0</v>
      </c>
      <c r="K51" s="169">
        <f>March!E79+March!F79</f>
        <v>0</v>
      </c>
      <c r="L51" s="169">
        <f>April!E79+April!F79</f>
        <v>0</v>
      </c>
      <c r="M51" s="169">
        <f>May!E79+May!F79</f>
        <v>0</v>
      </c>
      <c r="N51" s="178">
        <f>June!E79+June!F79</f>
        <v>0</v>
      </c>
      <c r="O51" s="197">
        <f>SUM(C51:N51)</f>
        <v>0</v>
      </c>
      <c r="P51" s="209">
        <f t="shared" si="10"/>
        <v>0</v>
      </c>
      <c r="Q51" s="133" t="e">
        <f t="shared" si="11"/>
        <v>#DIV/0!</v>
      </c>
    </row>
    <row r="52" spans="1:17" ht="28.5" x14ac:dyDescent="0.2">
      <c r="A52" s="138" t="str">
        <f>'Line Item Budget'!A59</f>
        <v>Professional Services (Legal, IT, Accounting, Payroll)</v>
      </c>
      <c r="B52" s="211">
        <f>'Line Item Budget'!D59</f>
        <v>0</v>
      </c>
      <c r="C52" s="168">
        <f>July!E80+July!F80</f>
        <v>0</v>
      </c>
      <c r="D52" s="168">
        <f>August!E80+August!F80</f>
        <v>0</v>
      </c>
      <c r="E52" s="168">
        <f>September!E80+September!F80</f>
        <v>0</v>
      </c>
      <c r="F52" s="168">
        <f>October!E80+October!F80</f>
        <v>0</v>
      </c>
      <c r="G52" s="169">
        <f>November!E80+November!F80</f>
        <v>0</v>
      </c>
      <c r="H52" s="169">
        <f>December!E80+December!F80</f>
        <v>0</v>
      </c>
      <c r="I52" s="169">
        <f>January!E80+January!F80</f>
        <v>0</v>
      </c>
      <c r="J52" s="169">
        <f>February!E80+February!F80</f>
        <v>0</v>
      </c>
      <c r="K52" s="169">
        <f>March!E80+March!F80</f>
        <v>0</v>
      </c>
      <c r="L52" s="169">
        <f>April!E80+April!F80</f>
        <v>0</v>
      </c>
      <c r="M52" s="169">
        <f>May!E80+May!F80</f>
        <v>0</v>
      </c>
      <c r="N52" s="178">
        <f>June!E80+June!F80</f>
        <v>0</v>
      </c>
      <c r="O52" s="197">
        <f>SUM(C52:N52)</f>
        <v>0</v>
      </c>
      <c r="P52" s="209">
        <f t="shared" si="10"/>
        <v>0</v>
      </c>
      <c r="Q52" s="133" t="e">
        <f t="shared" si="11"/>
        <v>#DIV/0!</v>
      </c>
    </row>
    <row r="53" spans="1:17" x14ac:dyDescent="0.2">
      <c r="A53" s="353" t="str">
        <f>'Line Item Budget'!A60</f>
        <v>Other (define)</v>
      </c>
      <c r="B53" s="211">
        <f>'Line Item Budget'!D60</f>
        <v>0</v>
      </c>
      <c r="C53" s="168">
        <f>July!E81+July!F81</f>
        <v>0</v>
      </c>
      <c r="D53" s="168">
        <f>August!E81+August!F81</f>
        <v>0</v>
      </c>
      <c r="E53" s="168">
        <f>September!E81+September!F81</f>
        <v>0</v>
      </c>
      <c r="F53" s="168">
        <f>October!E81+October!F81</f>
        <v>0</v>
      </c>
      <c r="G53" s="169">
        <f>November!E81+November!F81</f>
        <v>0</v>
      </c>
      <c r="H53" s="169">
        <f>December!E81+December!F81</f>
        <v>0</v>
      </c>
      <c r="I53" s="169">
        <f>January!E81+January!F81</f>
        <v>0</v>
      </c>
      <c r="J53" s="169">
        <f>February!E81+February!F81</f>
        <v>0</v>
      </c>
      <c r="K53" s="169">
        <f>March!E81+March!F81</f>
        <v>0</v>
      </c>
      <c r="L53" s="169">
        <f>April!E81+April!F81</f>
        <v>0</v>
      </c>
      <c r="M53" s="169">
        <f>May!E81+May!F81</f>
        <v>0</v>
      </c>
      <c r="N53" s="178">
        <f>June!E81+June!F81</f>
        <v>0</v>
      </c>
      <c r="O53" s="197">
        <f t="shared" ref="O53:O56" si="12">SUM(C53:N53)</f>
        <v>0</v>
      </c>
      <c r="P53" s="209">
        <f t="shared" si="10"/>
        <v>0</v>
      </c>
      <c r="Q53" s="133" t="e">
        <f t="shared" si="11"/>
        <v>#DIV/0!</v>
      </c>
    </row>
    <row r="54" spans="1:17" x14ac:dyDescent="0.2">
      <c r="A54" s="138" t="str">
        <f>'Line Item Budget'!A61</f>
        <v>Other (define)</v>
      </c>
      <c r="B54" s="211">
        <f>'Line Item Budget'!D61</f>
        <v>0</v>
      </c>
      <c r="C54" s="168">
        <f>July!E82+July!F82</f>
        <v>0</v>
      </c>
      <c r="D54" s="168">
        <f>August!E82+August!F82</f>
        <v>0</v>
      </c>
      <c r="E54" s="168">
        <f>September!E82+September!F82</f>
        <v>0</v>
      </c>
      <c r="F54" s="168">
        <f>October!E82+October!F82</f>
        <v>0</v>
      </c>
      <c r="G54" s="169">
        <f>November!E82+November!F82</f>
        <v>0</v>
      </c>
      <c r="H54" s="169">
        <f>December!E82+December!F82</f>
        <v>0</v>
      </c>
      <c r="I54" s="169">
        <f>January!E82+January!F82</f>
        <v>0</v>
      </c>
      <c r="J54" s="169">
        <f>February!E82+February!F82</f>
        <v>0</v>
      </c>
      <c r="K54" s="169">
        <f>March!E82+March!F82</f>
        <v>0</v>
      </c>
      <c r="L54" s="169">
        <f>April!E82+April!F82</f>
        <v>0</v>
      </c>
      <c r="M54" s="169">
        <f>May!E82+May!F82</f>
        <v>0</v>
      </c>
      <c r="N54" s="178">
        <f>June!E82+June!F82</f>
        <v>0</v>
      </c>
      <c r="O54" s="197">
        <f t="shared" si="12"/>
        <v>0</v>
      </c>
      <c r="P54" s="209">
        <f t="shared" si="10"/>
        <v>0</v>
      </c>
      <c r="Q54" s="133" t="e">
        <f t="shared" si="11"/>
        <v>#DIV/0!</v>
      </c>
    </row>
    <row r="55" spans="1:17" x14ac:dyDescent="0.2">
      <c r="A55" s="138" t="str">
        <f>'Line Item Budget'!A62</f>
        <v>Other (define)</v>
      </c>
      <c r="B55" s="211">
        <f>'Line Item Budget'!D62</f>
        <v>0</v>
      </c>
      <c r="C55" s="168">
        <f>July!E83+July!F83</f>
        <v>0</v>
      </c>
      <c r="D55" s="168">
        <f>August!E83+August!F83</f>
        <v>0</v>
      </c>
      <c r="E55" s="168">
        <f>September!E83+September!F83</f>
        <v>0</v>
      </c>
      <c r="F55" s="168">
        <f>October!E83+October!F83</f>
        <v>0</v>
      </c>
      <c r="G55" s="169">
        <f>November!E83+November!F83</f>
        <v>0</v>
      </c>
      <c r="H55" s="169">
        <f>December!E83+December!F83</f>
        <v>0</v>
      </c>
      <c r="I55" s="169">
        <f>January!E83+January!F83</f>
        <v>0</v>
      </c>
      <c r="J55" s="169">
        <f>February!E83+February!F83</f>
        <v>0</v>
      </c>
      <c r="K55" s="169">
        <f>March!E83+March!F83</f>
        <v>0</v>
      </c>
      <c r="L55" s="169">
        <f>April!E83+April!F83</f>
        <v>0</v>
      </c>
      <c r="M55" s="169">
        <f>May!E83+May!F83</f>
        <v>0</v>
      </c>
      <c r="N55" s="178">
        <f>June!E83+June!F83</f>
        <v>0</v>
      </c>
      <c r="O55" s="197">
        <f t="shared" si="12"/>
        <v>0</v>
      </c>
      <c r="P55" s="209">
        <f t="shared" si="10"/>
        <v>0</v>
      </c>
      <c r="Q55" s="133" t="e">
        <f t="shared" si="11"/>
        <v>#DIV/0!</v>
      </c>
    </row>
    <row r="56" spans="1:17" x14ac:dyDescent="0.2">
      <c r="A56" s="138" t="str">
        <f>'Line Item Budget'!A63</f>
        <v>Other (define)</v>
      </c>
      <c r="B56" s="211">
        <f>'Line Item Budget'!D63</f>
        <v>0</v>
      </c>
      <c r="C56" s="168">
        <f>July!E84+July!F84</f>
        <v>0</v>
      </c>
      <c r="D56" s="168">
        <f>August!E84+August!F84</f>
        <v>0</v>
      </c>
      <c r="E56" s="168">
        <f>September!E84+September!F84</f>
        <v>0</v>
      </c>
      <c r="F56" s="168">
        <f>October!E84+October!F84</f>
        <v>0</v>
      </c>
      <c r="G56" s="169">
        <f>November!E84+November!F84</f>
        <v>0</v>
      </c>
      <c r="H56" s="169">
        <f>December!E84+December!F84</f>
        <v>0</v>
      </c>
      <c r="I56" s="169">
        <f>January!E84+January!F84</f>
        <v>0</v>
      </c>
      <c r="J56" s="169">
        <f>February!E84+February!F84</f>
        <v>0</v>
      </c>
      <c r="K56" s="169">
        <f>March!E84+March!F84</f>
        <v>0</v>
      </c>
      <c r="L56" s="169">
        <f>April!E84+April!F84</f>
        <v>0</v>
      </c>
      <c r="M56" s="169">
        <f>May!E84+May!F84</f>
        <v>0</v>
      </c>
      <c r="N56" s="178">
        <f>June!E84+June!F84</f>
        <v>0</v>
      </c>
      <c r="O56" s="197">
        <f t="shared" si="12"/>
        <v>0</v>
      </c>
      <c r="P56" s="209">
        <f t="shared" si="10"/>
        <v>0</v>
      </c>
      <c r="Q56" s="133" t="e">
        <f t="shared" si="11"/>
        <v>#DIV/0!</v>
      </c>
    </row>
    <row r="57" spans="1:17" x14ac:dyDescent="0.2">
      <c r="A57" s="240"/>
      <c r="B57" s="211" t="s">
        <v>4</v>
      </c>
      <c r="C57" s="168"/>
      <c r="D57" s="168"/>
      <c r="E57" s="168"/>
      <c r="F57" s="168"/>
      <c r="G57" s="169"/>
      <c r="H57" s="169"/>
      <c r="I57" s="169"/>
      <c r="J57" s="169"/>
      <c r="K57" s="169"/>
      <c r="L57" s="169"/>
      <c r="M57" s="169"/>
      <c r="N57" s="178"/>
      <c r="O57" s="197"/>
      <c r="P57" s="209"/>
      <c r="Q57" s="133"/>
    </row>
    <row r="58" spans="1:17" ht="15" x14ac:dyDescent="0.25">
      <c r="A58" s="191" t="s">
        <v>96</v>
      </c>
      <c r="B58" s="193">
        <f t="shared" ref="B58:P58" si="13">SUM(B27:B57)</f>
        <v>0</v>
      </c>
      <c r="C58" s="180">
        <f>SUM(C27:C57)</f>
        <v>0</v>
      </c>
      <c r="D58" s="139">
        <f t="shared" si="13"/>
        <v>0</v>
      </c>
      <c r="E58" s="139">
        <f t="shared" si="13"/>
        <v>0</v>
      </c>
      <c r="F58" s="139">
        <f t="shared" si="13"/>
        <v>0</v>
      </c>
      <c r="G58" s="139">
        <f t="shared" si="13"/>
        <v>0</v>
      </c>
      <c r="H58" s="139">
        <f t="shared" si="13"/>
        <v>0</v>
      </c>
      <c r="I58" s="139">
        <f t="shared" si="13"/>
        <v>0</v>
      </c>
      <c r="J58" s="139">
        <f t="shared" si="13"/>
        <v>0</v>
      </c>
      <c r="K58" s="139">
        <f t="shared" si="13"/>
        <v>0</v>
      </c>
      <c r="L58" s="139">
        <f t="shared" si="13"/>
        <v>0</v>
      </c>
      <c r="M58" s="139">
        <f t="shared" si="13"/>
        <v>0</v>
      </c>
      <c r="N58" s="183">
        <f t="shared" si="13"/>
        <v>0</v>
      </c>
      <c r="O58" s="200">
        <f>SUM(O27:O57)</f>
        <v>0</v>
      </c>
      <c r="P58" s="200">
        <f t="shared" si="13"/>
        <v>0</v>
      </c>
      <c r="Q58" s="206" t="e">
        <f>O58/B58</f>
        <v>#DIV/0!</v>
      </c>
    </row>
    <row r="59" spans="1:17" ht="15" x14ac:dyDescent="0.25">
      <c r="A59" s="140"/>
      <c r="B59" s="212"/>
      <c r="C59" s="141"/>
      <c r="D59" s="141"/>
      <c r="E59" s="141"/>
      <c r="F59" s="141"/>
      <c r="G59" s="141"/>
      <c r="H59" s="141"/>
      <c r="I59" s="141"/>
      <c r="J59" s="141"/>
      <c r="K59" s="141"/>
      <c r="L59" s="141"/>
      <c r="M59" s="141"/>
      <c r="N59" s="184"/>
      <c r="O59" s="201"/>
      <c r="P59" s="201"/>
      <c r="Q59" s="142"/>
    </row>
    <row r="60" spans="1:17" ht="15" x14ac:dyDescent="0.25">
      <c r="A60" s="130" t="s">
        <v>2</v>
      </c>
      <c r="B60" s="189"/>
      <c r="C60" s="143"/>
      <c r="D60" s="143"/>
      <c r="E60" s="143"/>
      <c r="F60" s="143"/>
      <c r="G60" s="143"/>
      <c r="H60" s="143"/>
      <c r="I60" s="143"/>
      <c r="J60" s="143"/>
      <c r="K60" s="143"/>
      <c r="L60" s="143"/>
      <c r="M60" s="143"/>
      <c r="N60" s="185"/>
      <c r="O60" s="202"/>
      <c r="P60" s="202"/>
      <c r="Q60" s="144"/>
    </row>
    <row r="61" spans="1:17" x14ac:dyDescent="0.2">
      <c r="A61" s="241" t="str">
        <f>'Line Item Budget'!A66</f>
        <v>Define -</v>
      </c>
      <c r="B61" s="211">
        <f>'Line Item Budget'!D66</f>
        <v>0</v>
      </c>
      <c r="C61" s="168">
        <f>July!E91+July!F91</f>
        <v>0</v>
      </c>
      <c r="D61" s="168">
        <f>August!E91+August!F91</f>
        <v>0</v>
      </c>
      <c r="E61" s="168">
        <f>September!E91+September!F91</f>
        <v>0</v>
      </c>
      <c r="F61" s="168">
        <f>October!E91+October!F91</f>
        <v>0</v>
      </c>
      <c r="G61" s="169">
        <f>November!E91+November!F91</f>
        <v>0</v>
      </c>
      <c r="H61" s="169">
        <f>December!E91+December!F91</f>
        <v>0</v>
      </c>
      <c r="I61" s="169">
        <f>January!E91+January!F91</f>
        <v>0</v>
      </c>
      <c r="J61" s="169">
        <f>February!E91+February!F91</f>
        <v>0</v>
      </c>
      <c r="K61" s="169">
        <f>March!E91+March!F91</f>
        <v>0</v>
      </c>
      <c r="L61" s="169">
        <f>April!E91+April!F91</f>
        <v>0</v>
      </c>
      <c r="M61" s="169">
        <f>May!E91+May!F91</f>
        <v>0</v>
      </c>
      <c r="N61" s="178">
        <f>June!E91+June!F91</f>
        <v>0</v>
      </c>
      <c r="O61" s="197">
        <f t="shared" ref="O61:O65" si="14">SUM(C61:N61)</f>
        <v>0</v>
      </c>
      <c r="P61" s="209">
        <f t="shared" ref="P61:P66" si="15">B61-O61</f>
        <v>0</v>
      </c>
      <c r="Q61" s="133" t="e">
        <f t="shared" ref="Q61:Q67" si="16">O61/B61</f>
        <v>#DIV/0!</v>
      </c>
    </row>
    <row r="62" spans="1:17" x14ac:dyDescent="0.2">
      <c r="A62" s="241" t="str">
        <f>'Line Item Budget'!A67</f>
        <v>Define -</v>
      </c>
      <c r="B62" s="211">
        <f>'Line Item Budget'!D67</f>
        <v>0</v>
      </c>
      <c r="C62" s="168">
        <f>July!E92+July!F92</f>
        <v>0</v>
      </c>
      <c r="D62" s="168">
        <f>August!E92+August!F92</f>
        <v>0</v>
      </c>
      <c r="E62" s="168">
        <f>September!E92+September!F92</f>
        <v>0</v>
      </c>
      <c r="F62" s="168">
        <f>October!E92+October!F92</f>
        <v>0</v>
      </c>
      <c r="G62" s="169">
        <f>November!E92+November!F92</f>
        <v>0</v>
      </c>
      <c r="H62" s="169">
        <f>December!E92+December!F92</f>
        <v>0</v>
      </c>
      <c r="I62" s="169">
        <f>January!E92+January!F92</f>
        <v>0</v>
      </c>
      <c r="J62" s="169">
        <f>February!E92+February!F92</f>
        <v>0</v>
      </c>
      <c r="K62" s="169">
        <f>March!E92+March!F92</f>
        <v>0</v>
      </c>
      <c r="L62" s="169">
        <f>April!E92+April!F92</f>
        <v>0</v>
      </c>
      <c r="M62" s="169">
        <f>May!E92+May!F92</f>
        <v>0</v>
      </c>
      <c r="N62" s="178">
        <f>June!E92+June!F92</f>
        <v>0</v>
      </c>
      <c r="O62" s="197">
        <f t="shared" si="14"/>
        <v>0</v>
      </c>
      <c r="P62" s="209">
        <f t="shared" si="15"/>
        <v>0</v>
      </c>
      <c r="Q62" s="133" t="e">
        <f t="shared" si="16"/>
        <v>#DIV/0!</v>
      </c>
    </row>
    <row r="63" spans="1:17" x14ac:dyDescent="0.2">
      <c r="A63" s="241" t="str">
        <f>'Line Item Budget'!A68</f>
        <v>Define -</v>
      </c>
      <c r="B63" s="211">
        <f>'Line Item Budget'!D68</f>
        <v>0</v>
      </c>
      <c r="C63" s="168">
        <f>July!E93+July!F93</f>
        <v>0</v>
      </c>
      <c r="D63" s="168">
        <f>August!E93+August!F93</f>
        <v>0</v>
      </c>
      <c r="E63" s="168">
        <f>September!E93+September!F93</f>
        <v>0</v>
      </c>
      <c r="F63" s="168">
        <f>October!E93+October!F93</f>
        <v>0</v>
      </c>
      <c r="G63" s="169">
        <f>November!E93+November!F93</f>
        <v>0</v>
      </c>
      <c r="H63" s="169">
        <f>December!E93+December!F93</f>
        <v>0</v>
      </c>
      <c r="I63" s="169">
        <f>January!E93+January!F93</f>
        <v>0</v>
      </c>
      <c r="J63" s="169">
        <f>February!E93+February!F93</f>
        <v>0</v>
      </c>
      <c r="K63" s="169">
        <f>March!E93+March!F93</f>
        <v>0</v>
      </c>
      <c r="L63" s="169">
        <f>April!E93+April!F93</f>
        <v>0</v>
      </c>
      <c r="M63" s="169">
        <f>May!E93+May!F93</f>
        <v>0</v>
      </c>
      <c r="N63" s="178">
        <f>June!E93+June!F93</f>
        <v>0</v>
      </c>
      <c r="O63" s="197">
        <f t="shared" si="14"/>
        <v>0</v>
      </c>
      <c r="P63" s="209">
        <f t="shared" si="15"/>
        <v>0</v>
      </c>
      <c r="Q63" s="133" t="e">
        <f t="shared" si="16"/>
        <v>#DIV/0!</v>
      </c>
    </row>
    <row r="64" spans="1:17" x14ac:dyDescent="0.2">
      <c r="A64" s="241" t="str">
        <f>'Line Item Budget'!A69</f>
        <v>Define -</v>
      </c>
      <c r="B64" s="211">
        <f>'Line Item Budget'!D69</f>
        <v>0</v>
      </c>
      <c r="C64" s="168">
        <f>July!E94+July!F94</f>
        <v>0</v>
      </c>
      <c r="D64" s="168">
        <f>August!E94+August!F94</f>
        <v>0</v>
      </c>
      <c r="E64" s="168">
        <f>September!E94+September!F94</f>
        <v>0</v>
      </c>
      <c r="F64" s="168">
        <f>October!E94+October!F94</f>
        <v>0</v>
      </c>
      <c r="G64" s="169">
        <f>November!E94+November!F94</f>
        <v>0</v>
      </c>
      <c r="H64" s="169">
        <f>December!E94+December!F94</f>
        <v>0</v>
      </c>
      <c r="I64" s="169">
        <f>January!E94+January!F94</f>
        <v>0</v>
      </c>
      <c r="J64" s="169">
        <f>February!E94+February!F94</f>
        <v>0</v>
      </c>
      <c r="K64" s="169">
        <f>March!E94+March!F94</f>
        <v>0</v>
      </c>
      <c r="L64" s="169">
        <f>April!E94+April!F94</f>
        <v>0</v>
      </c>
      <c r="M64" s="169">
        <f>May!E94+May!F94</f>
        <v>0</v>
      </c>
      <c r="N64" s="178">
        <f>June!E94+June!F94</f>
        <v>0</v>
      </c>
      <c r="O64" s="197">
        <f t="shared" si="14"/>
        <v>0</v>
      </c>
      <c r="P64" s="209">
        <f t="shared" si="15"/>
        <v>0</v>
      </c>
      <c r="Q64" s="133" t="e">
        <f t="shared" si="16"/>
        <v>#DIV/0!</v>
      </c>
    </row>
    <row r="65" spans="1:17" x14ac:dyDescent="0.2">
      <c r="A65" s="241" t="str">
        <f>'Line Item Budget'!A70</f>
        <v>Define -</v>
      </c>
      <c r="B65" s="211">
        <f>'Line Item Budget'!D70</f>
        <v>0</v>
      </c>
      <c r="C65" s="168">
        <f>July!E95+July!F95</f>
        <v>0</v>
      </c>
      <c r="D65" s="168">
        <f>August!E95+August!F95</f>
        <v>0</v>
      </c>
      <c r="E65" s="168">
        <f>September!E95+September!F95</f>
        <v>0</v>
      </c>
      <c r="F65" s="168">
        <f>October!E95+October!F95</f>
        <v>0</v>
      </c>
      <c r="G65" s="169">
        <f>November!E95+November!F95</f>
        <v>0</v>
      </c>
      <c r="H65" s="169">
        <f>December!E95+December!F95</f>
        <v>0</v>
      </c>
      <c r="I65" s="169">
        <f>January!E95+January!F95</f>
        <v>0</v>
      </c>
      <c r="J65" s="169">
        <f>February!E95+February!F95</f>
        <v>0</v>
      </c>
      <c r="K65" s="169">
        <f>March!E95+March!F95</f>
        <v>0</v>
      </c>
      <c r="L65" s="169">
        <f>April!E95+April!F95</f>
        <v>0</v>
      </c>
      <c r="M65" s="169">
        <f>May!E95+May!F95</f>
        <v>0</v>
      </c>
      <c r="N65" s="178">
        <f>June!E95+June!F95</f>
        <v>0</v>
      </c>
      <c r="O65" s="197">
        <f t="shared" si="14"/>
        <v>0</v>
      </c>
      <c r="P65" s="209">
        <f t="shared" si="15"/>
        <v>0</v>
      </c>
      <c r="Q65" s="133" t="e">
        <f t="shared" si="16"/>
        <v>#DIV/0!</v>
      </c>
    </row>
    <row r="66" spans="1:17" x14ac:dyDescent="0.2">
      <c r="A66" s="241" t="str">
        <f>'Line Item Budget'!A71</f>
        <v>Define -</v>
      </c>
      <c r="B66" s="211">
        <f>'Line Item Budget'!D71</f>
        <v>0</v>
      </c>
      <c r="C66" s="168">
        <f>July!E96+July!F96</f>
        <v>0</v>
      </c>
      <c r="D66" s="168">
        <f>August!E96+August!F96</f>
        <v>0</v>
      </c>
      <c r="E66" s="168">
        <f>September!E96+September!F96</f>
        <v>0</v>
      </c>
      <c r="F66" s="168">
        <f>October!E96+October!F96</f>
        <v>0</v>
      </c>
      <c r="G66" s="169">
        <f>November!E96+November!F96</f>
        <v>0</v>
      </c>
      <c r="H66" s="169">
        <f>December!E96+December!F96</f>
        <v>0</v>
      </c>
      <c r="I66" s="169">
        <f>January!E96+January!F96</f>
        <v>0</v>
      </c>
      <c r="J66" s="169">
        <f>February!E96+February!F96</f>
        <v>0</v>
      </c>
      <c r="K66" s="169">
        <f>March!E96+March!F96</f>
        <v>0</v>
      </c>
      <c r="L66" s="169">
        <f>April!E96+April!F96</f>
        <v>0</v>
      </c>
      <c r="M66" s="169">
        <f>May!E96+May!F96</f>
        <v>0</v>
      </c>
      <c r="N66" s="178">
        <f>June!E96+June!F96</f>
        <v>0</v>
      </c>
      <c r="O66" s="197">
        <f>SUM(C66:N66)</f>
        <v>0</v>
      </c>
      <c r="P66" s="209">
        <f t="shared" si="15"/>
        <v>0</v>
      </c>
      <c r="Q66" s="133" t="e">
        <f t="shared" si="16"/>
        <v>#DIV/0!</v>
      </c>
    </row>
    <row r="67" spans="1:17" ht="15" x14ac:dyDescent="0.25">
      <c r="A67" s="191" t="s">
        <v>96</v>
      </c>
      <c r="B67" s="194">
        <f t="shared" ref="B67:P67" si="17">SUM(B61:B66)</f>
        <v>0</v>
      </c>
      <c r="C67" s="180">
        <f t="shared" si="17"/>
        <v>0</v>
      </c>
      <c r="D67" s="139">
        <f>SUM(D61:D66)</f>
        <v>0</v>
      </c>
      <c r="E67" s="139">
        <f>SUM(E61:E66)</f>
        <v>0</v>
      </c>
      <c r="F67" s="139">
        <f t="shared" si="17"/>
        <v>0</v>
      </c>
      <c r="G67" s="139">
        <f t="shared" si="17"/>
        <v>0</v>
      </c>
      <c r="H67" s="139">
        <f t="shared" si="17"/>
        <v>0</v>
      </c>
      <c r="I67" s="139">
        <f t="shared" si="17"/>
        <v>0</v>
      </c>
      <c r="J67" s="139">
        <f t="shared" si="17"/>
        <v>0</v>
      </c>
      <c r="K67" s="139">
        <f t="shared" si="17"/>
        <v>0</v>
      </c>
      <c r="L67" s="139">
        <f t="shared" si="17"/>
        <v>0</v>
      </c>
      <c r="M67" s="139">
        <f t="shared" si="17"/>
        <v>0</v>
      </c>
      <c r="N67" s="183">
        <f t="shared" si="17"/>
        <v>0</v>
      </c>
      <c r="O67" s="200">
        <f>SUM(O61:O66)</f>
        <v>0</v>
      </c>
      <c r="P67" s="200">
        <f t="shared" si="17"/>
        <v>0</v>
      </c>
      <c r="Q67" s="206" t="e">
        <f t="shared" si="16"/>
        <v>#DIV/0!</v>
      </c>
    </row>
    <row r="68" spans="1:17" x14ac:dyDescent="0.2">
      <c r="A68" s="242"/>
      <c r="B68" s="213"/>
      <c r="C68" s="145"/>
      <c r="D68" s="145"/>
      <c r="E68" s="145"/>
      <c r="F68" s="145"/>
      <c r="G68" s="145"/>
      <c r="H68" s="145"/>
      <c r="I68" s="145"/>
      <c r="J68" s="145"/>
      <c r="K68" s="145"/>
      <c r="L68" s="145"/>
      <c r="M68" s="145"/>
      <c r="N68" s="186"/>
      <c r="O68" s="203"/>
      <c r="P68" s="203"/>
      <c r="Q68" s="146"/>
    </row>
    <row r="69" spans="1:17" ht="23.25" customHeight="1" thickBot="1" x14ac:dyDescent="0.3">
      <c r="A69" s="243" t="s">
        <v>0</v>
      </c>
      <c r="B69" s="195">
        <f>B25+B58+B67</f>
        <v>0</v>
      </c>
      <c r="C69" s="192">
        <f>C25+C58+C67</f>
        <v>0</v>
      </c>
      <c r="D69" s="147">
        <f>D25+D58+D67</f>
        <v>0</v>
      </c>
      <c r="E69" s="147">
        <f>E25+E58+E67</f>
        <v>0</v>
      </c>
      <c r="F69" s="147">
        <f t="shared" ref="F69:O69" si="18">F25+F58+F67</f>
        <v>0</v>
      </c>
      <c r="G69" s="147">
        <f t="shared" si="18"/>
        <v>0</v>
      </c>
      <c r="H69" s="147">
        <f t="shared" si="18"/>
        <v>0</v>
      </c>
      <c r="I69" s="147">
        <f t="shared" si="18"/>
        <v>0</v>
      </c>
      <c r="J69" s="148">
        <f t="shared" si="18"/>
        <v>0</v>
      </c>
      <c r="K69" s="148">
        <f t="shared" si="18"/>
        <v>0</v>
      </c>
      <c r="L69" s="148">
        <f t="shared" si="18"/>
        <v>0</v>
      </c>
      <c r="M69" s="148">
        <f>M25+M58+M67</f>
        <v>0</v>
      </c>
      <c r="N69" s="187">
        <f t="shared" si="18"/>
        <v>0</v>
      </c>
      <c r="O69" s="204">
        <f t="shared" si="18"/>
        <v>0</v>
      </c>
      <c r="P69" s="204">
        <f>P25+P58+P67</f>
        <v>0</v>
      </c>
      <c r="Q69" s="207" t="e">
        <f>O69/B69</f>
        <v>#DIV/0!</v>
      </c>
    </row>
    <row r="70" spans="1:17" s="150" customFormat="1" ht="33.75" customHeight="1" thickTop="1" x14ac:dyDescent="0.25">
      <c r="A70" s="536" t="s">
        <v>100</v>
      </c>
      <c r="B70" s="537"/>
      <c r="C70" s="536"/>
      <c r="D70" s="536"/>
      <c r="E70" s="536"/>
      <c r="F70" s="536"/>
      <c r="G70" s="536"/>
      <c r="H70" s="536"/>
      <c r="I70" s="538"/>
      <c r="J70" s="525" t="s">
        <v>110</v>
      </c>
      <c r="K70" s="526"/>
      <c r="L70" s="149" t="s">
        <v>104</v>
      </c>
      <c r="M70" s="149" t="s">
        <v>105</v>
      </c>
      <c r="N70" s="545" t="s">
        <v>106</v>
      </c>
      <c r="O70" s="545"/>
      <c r="P70" s="545"/>
      <c r="Q70" s="546"/>
    </row>
    <row r="71" spans="1:17" s="150" customFormat="1" ht="33.75" customHeight="1" x14ac:dyDescent="0.2">
      <c r="A71" s="537"/>
      <c r="B71" s="537"/>
      <c r="C71" s="537"/>
      <c r="D71" s="537"/>
      <c r="E71" s="537"/>
      <c r="F71" s="537"/>
      <c r="G71" s="537"/>
      <c r="H71" s="537"/>
      <c r="I71" s="539"/>
      <c r="J71" s="527"/>
      <c r="K71" s="528"/>
      <c r="L71" s="151"/>
      <c r="M71" s="151"/>
      <c r="N71" s="547"/>
      <c r="O71" s="547"/>
      <c r="P71" s="547"/>
      <c r="Q71" s="548"/>
    </row>
    <row r="72" spans="1:17" s="150" customFormat="1" ht="33.950000000000003" customHeight="1" x14ac:dyDescent="0.2">
      <c r="A72" s="152" t="s">
        <v>101</v>
      </c>
      <c r="B72" s="153"/>
      <c r="C72" s="153"/>
      <c r="D72" s="154"/>
      <c r="E72" s="154"/>
      <c r="F72" s="154"/>
      <c r="G72" s="154"/>
      <c r="H72" s="154"/>
      <c r="I72" s="124"/>
      <c r="J72" s="553"/>
      <c r="K72" s="554"/>
      <c r="L72" s="151"/>
      <c r="M72" s="151"/>
      <c r="N72" s="531"/>
      <c r="O72" s="531"/>
      <c r="P72" s="531"/>
      <c r="Q72" s="532"/>
    </row>
    <row r="73" spans="1:17" s="150" customFormat="1" ht="33.950000000000003" customHeight="1" x14ac:dyDescent="0.2">
      <c r="A73" s="155" t="s">
        <v>102</v>
      </c>
      <c r="B73" s="156"/>
      <c r="C73" s="156"/>
      <c r="D73" s="157"/>
      <c r="E73" s="157"/>
      <c r="F73" s="157"/>
      <c r="G73" s="157"/>
      <c r="H73" s="157"/>
      <c r="I73" s="124"/>
      <c r="J73" s="529"/>
      <c r="K73" s="530"/>
      <c r="L73" s="158"/>
      <c r="M73" s="158"/>
      <c r="N73" s="549"/>
      <c r="O73" s="549"/>
      <c r="P73" s="549"/>
      <c r="Q73" s="550"/>
    </row>
    <row r="74" spans="1:17" s="150" customFormat="1" ht="33.950000000000003" customHeight="1" thickBot="1" x14ac:dyDescent="0.25">
      <c r="A74" s="159" t="s">
        <v>103</v>
      </c>
      <c r="B74" s="160"/>
      <c r="C74" s="160"/>
      <c r="D74" s="157"/>
      <c r="E74" s="157"/>
      <c r="F74" s="157"/>
      <c r="G74" s="157" t="s">
        <v>109</v>
      </c>
      <c r="H74" s="157"/>
      <c r="I74" s="124"/>
      <c r="J74" s="543"/>
      <c r="K74" s="544"/>
      <c r="L74" s="161"/>
      <c r="M74" s="161"/>
      <c r="N74" s="551"/>
      <c r="O74" s="551"/>
      <c r="P74" s="551"/>
      <c r="Q74" s="552"/>
    </row>
    <row r="75" spans="1:17" s="150" customFormat="1" x14ac:dyDescent="0.2">
      <c r="I75" s="124"/>
    </row>
    <row r="76" spans="1:17" x14ac:dyDescent="0.2">
      <c r="J76" s="150"/>
      <c r="K76" s="150"/>
      <c r="L76" s="150"/>
      <c r="M76" s="150"/>
      <c r="N76" s="150"/>
      <c r="O76" s="150"/>
    </row>
  </sheetData>
  <sheetProtection algorithmName="SHA-512" hashValue="2gaxxvmvwc3hcZurGaF+tF6qF+7YKMnlKV54i/XulweJWgDDS8CphnkAWcKnfdvTJUoPnSCuPxer+RtjHBZEzw==" saltValue="DuizI8WzBTNkRFW8dxe0cQ==" spinCount="100000" sheet="1" selectLockedCells="1"/>
  <mergeCells count="20">
    <mergeCell ref="J74:K74"/>
    <mergeCell ref="N70:Q70"/>
    <mergeCell ref="N71:Q71"/>
    <mergeCell ref="N73:Q73"/>
    <mergeCell ref="N74:Q74"/>
    <mergeCell ref="J72:K72"/>
    <mergeCell ref="A1:Q1"/>
    <mergeCell ref="A3:Q3"/>
    <mergeCell ref="J70:K70"/>
    <mergeCell ref="J71:K71"/>
    <mergeCell ref="J73:K73"/>
    <mergeCell ref="N72:Q72"/>
    <mergeCell ref="L4:M5"/>
    <mergeCell ref="N4:Q5"/>
    <mergeCell ref="A70:I71"/>
    <mergeCell ref="A2:Q2"/>
    <mergeCell ref="C4:F4"/>
    <mergeCell ref="H4:K4"/>
    <mergeCell ref="I5:K5"/>
    <mergeCell ref="G5:H5"/>
  </mergeCells>
  <conditionalFormatting sqref="P9:P21 P25:P67">
    <cfRule type="cellIs" dxfId="543" priority="5" operator="lessThan">
      <formula>0</formula>
    </cfRule>
  </conditionalFormatting>
  <conditionalFormatting sqref="P22">
    <cfRule type="cellIs" dxfId="542" priority="3" operator="lessThan">
      <formula>0</formula>
    </cfRule>
  </conditionalFormatting>
  <conditionalFormatting sqref="P23">
    <cfRule type="cellIs" dxfId="541" priority="2" operator="lessThan">
      <formula>0</formula>
    </cfRule>
  </conditionalFormatting>
  <conditionalFormatting sqref="P24">
    <cfRule type="cellIs" dxfId="540" priority="1" operator="lessThan">
      <formula>0</formula>
    </cfRule>
  </conditionalFormatting>
  <dataValidations count="3">
    <dataValidation allowBlank="1" showInputMessage="1" showErrorMessage="1" promptTitle="Summary" prompt="This is for summary only.  Enter data using the appropriate month tab." sqref="D9:N69" xr:uid="{A0A82C77-1D87-4830-8B71-30099B85A19C}"/>
    <dataValidation allowBlank="1" showInputMessage="1" showErrorMessage="1" promptTitle="Contact Name" prompt="Enter name of person responsible for completing Monthly Expense Report (MER)" sqref="H4:K4" xr:uid="{E4B7E734-2068-46E6-A528-D63C386A100A}"/>
    <dataValidation allowBlank="1" showInputMessage="1" showErrorMessage="1" promptTitle="Contact Number and Email" prompt="Enter number and email of person responsible for completing Monthly Expense Report (MER)" sqref="I5:K5" xr:uid="{0B177945-4826-494F-AD30-CE428DFC6E4B}"/>
  </dataValidations>
  <pageMargins left="0.7" right="0.7" top="0.75" bottom="0.75" header="0.3" footer="0.3"/>
  <pageSetup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1" width="9.140625" style="38" customWidth="1"/>
    <col min="12"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60</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33</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E14+F14</f>
        <v>0</v>
      </c>
      <c r="H14" s="288">
        <f>C14-G14</f>
        <v>0</v>
      </c>
      <c r="I14" s="93" t="e">
        <f>G14/C14</f>
        <v>#DIV/0!</v>
      </c>
    </row>
    <row r="15" spans="1:15" x14ac:dyDescent="0.25">
      <c r="A15" s="89"/>
      <c r="B15" s="356">
        <f>Personnel!D13</f>
        <v>0</v>
      </c>
      <c r="C15" s="52">
        <f>Personnel!E18</f>
        <v>0</v>
      </c>
      <c r="D15" s="65"/>
      <c r="E15" s="435">
        <f t="shared" ref="E15:E23" si="0">ROUND(D15,2)</f>
        <v>0</v>
      </c>
      <c r="F15" s="287"/>
      <c r="G15" s="215">
        <f t="shared" ref="G15:G22" si="1">E15+F15</f>
        <v>0</v>
      </c>
      <c r="H15" s="288">
        <f t="shared" ref="H15:H23" si="2">C15-G15</f>
        <v>0</v>
      </c>
      <c r="I15" s="93" t="e">
        <f>G15/C15</f>
        <v>#DIV/0!</v>
      </c>
    </row>
    <row r="16" spans="1:15" x14ac:dyDescent="0.25">
      <c r="A16" s="89"/>
      <c r="B16" s="356">
        <f>Personnel!F13</f>
        <v>0</v>
      </c>
      <c r="C16" s="52">
        <f>Personnel!G18</f>
        <v>0</v>
      </c>
      <c r="D16" s="65"/>
      <c r="E16" s="435">
        <f t="shared" si="0"/>
        <v>0</v>
      </c>
      <c r="F16" s="287"/>
      <c r="G16" s="215">
        <f t="shared" si="1"/>
        <v>0</v>
      </c>
      <c r="H16" s="288">
        <f t="shared" si="2"/>
        <v>0</v>
      </c>
      <c r="I16" s="93" t="e">
        <f>G16/C16</f>
        <v>#DIV/0!</v>
      </c>
    </row>
    <row r="17" spans="1:10" x14ac:dyDescent="0.25">
      <c r="A17" s="89"/>
      <c r="B17" s="356">
        <f>Personnel!H13</f>
        <v>0</v>
      </c>
      <c r="C17" s="52">
        <f>Personnel!I18</f>
        <v>0</v>
      </c>
      <c r="D17" s="65"/>
      <c r="E17" s="435">
        <f t="shared" si="0"/>
        <v>0</v>
      </c>
      <c r="F17" s="287"/>
      <c r="G17" s="215">
        <f t="shared" si="1"/>
        <v>0</v>
      </c>
      <c r="H17" s="288">
        <f t="shared" si="2"/>
        <v>0</v>
      </c>
      <c r="I17" s="93" t="e">
        <f t="shared" ref="I17:I23" si="3">G17/C17</f>
        <v>#DIV/0!</v>
      </c>
    </row>
    <row r="18" spans="1:10" x14ac:dyDescent="0.25">
      <c r="A18" s="89"/>
      <c r="B18" s="356">
        <f>Personnel!J13</f>
        <v>0</v>
      </c>
      <c r="C18" s="52">
        <f>Personnel!K18</f>
        <v>0</v>
      </c>
      <c r="D18" s="65"/>
      <c r="E18" s="435">
        <f t="shared" si="0"/>
        <v>0</v>
      </c>
      <c r="F18" s="287"/>
      <c r="G18" s="215">
        <f t="shared" si="1"/>
        <v>0</v>
      </c>
      <c r="H18" s="288">
        <f t="shared" si="2"/>
        <v>0</v>
      </c>
      <c r="I18" s="93" t="e">
        <f t="shared" si="3"/>
        <v>#DIV/0!</v>
      </c>
    </row>
    <row r="19" spans="1:10" x14ac:dyDescent="0.25">
      <c r="A19" s="89"/>
      <c r="B19" s="356">
        <f>Personnel!L13</f>
        <v>0</v>
      </c>
      <c r="C19" s="52">
        <f>Personnel!M18</f>
        <v>0</v>
      </c>
      <c r="D19" s="65"/>
      <c r="E19" s="435">
        <f t="shared" si="0"/>
        <v>0</v>
      </c>
      <c r="F19" s="287"/>
      <c r="G19" s="215">
        <f t="shared" si="1"/>
        <v>0</v>
      </c>
      <c r="H19" s="288">
        <f t="shared" si="2"/>
        <v>0</v>
      </c>
      <c r="I19" s="93" t="e">
        <f t="shared" si="3"/>
        <v>#DIV/0!</v>
      </c>
    </row>
    <row r="20" spans="1:10" x14ac:dyDescent="0.25">
      <c r="A20" s="89"/>
      <c r="B20" s="356">
        <f>Personnel!N13</f>
        <v>0</v>
      </c>
      <c r="C20" s="52">
        <f>Personnel!O18</f>
        <v>0</v>
      </c>
      <c r="D20" s="65"/>
      <c r="E20" s="435">
        <f t="shared" si="0"/>
        <v>0</v>
      </c>
      <c r="F20" s="287"/>
      <c r="G20" s="215">
        <f t="shared" si="1"/>
        <v>0</v>
      </c>
      <c r="H20" s="288">
        <f t="shared" si="2"/>
        <v>0</v>
      </c>
      <c r="I20" s="93" t="e">
        <f t="shared" si="3"/>
        <v>#DIV/0!</v>
      </c>
    </row>
    <row r="21" spans="1:10" x14ac:dyDescent="0.25">
      <c r="A21" s="89"/>
      <c r="B21" s="356">
        <f>Personnel!P13</f>
        <v>0</v>
      </c>
      <c r="C21" s="52">
        <f>Personnel!Q18</f>
        <v>0</v>
      </c>
      <c r="D21" s="65"/>
      <c r="E21" s="435">
        <f t="shared" si="0"/>
        <v>0</v>
      </c>
      <c r="F21" s="287"/>
      <c r="G21" s="215">
        <f t="shared" si="1"/>
        <v>0</v>
      </c>
      <c r="H21" s="288">
        <f t="shared" si="2"/>
        <v>0</v>
      </c>
      <c r="I21" s="93" t="e">
        <f t="shared" si="3"/>
        <v>#DIV/0!</v>
      </c>
    </row>
    <row r="22" spans="1:10" x14ac:dyDescent="0.25">
      <c r="A22" s="89"/>
      <c r="B22" s="356">
        <f>Personnel!R13</f>
        <v>0</v>
      </c>
      <c r="C22" s="52">
        <f>Personnel!S18</f>
        <v>0</v>
      </c>
      <c r="D22" s="65"/>
      <c r="E22" s="435">
        <f t="shared" si="0"/>
        <v>0</v>
      </c>
      <c r="F22" s="287"/>
      <c r="G22" s="215">
        <f t="shared" si="1"/>
        <v>0</v>
      </c>
      <c r="H22" s="288">
        <f t="shared" si="2"/>
        <v>0</v>
      </c>
      <c r="I22" s="93" t="e">
        <f t="shared" si="3"/>
        <v>#DIV/0!</v>
      </c>
      <c r="J22" s="47"/>
    </row>
    <row r="23" spans="1:10" x14ac:dyDescent="0.25">
      <c r="A23" s="89"/>
      <c r="B23" s="356">
        <f>Personnel!T13</f>
        <v>0</v>
      </c>
      <c r="C23" s="52">
        <f>Personnel!U18</f>
        <v>0</v>
      </c>
      <c r="D23" s="65"/>
      <c r="E23" s="435">
        <f t="shared" si="0"/>
        <v>0</v>
      </c>
      <c r="F23" s="287"/>
      <c r="G23" s="215">
        <f>E23+F23</f>
        <v>0</v>
      </c>
      <c r="H23" s="288">
        <f t="shared" si="2"/>
        <v>0</v>
      </c>
      <c r="I23" s="93" t="e">
        <f t="shared" si="3"/>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33</v>
      </c>
      <c r="E27" s="338" t="s">
        <v>162</v>
      </c>
      <c r="F27" s="291" t="s">
        <v>95</v>
      </c>
      <c r="G27" s="292" t="s">
        <v>21</v>
      </c>
      <c r="H27" s="293" t="s">
        <v>20</v>
      </c>
      <c r="I27" s="92" t="s">
        <v>19</v>
      </c>
    </row>
    <row r="28" spans="1:10" x14ac:dyDescent="0.25">
      <c r="A28" s="89"/>
      <c r="B28" s="356">
        <f>Personnel!B13</f>
        <v>0</v>
      </c>
      <c r="C28" s="7">
        <f>Personnel!C21</f>
        <v>0</v>
      </c>
      <c r="D28" s="294"/>
      <c r="E28" s="436">
        <f t="shared" ref="E28:E37" si="4">ROUND(D28,2)</f>
        <v>0</v>
      </c>
      <c r="F28" s="287"/>
      <c r="G28" s="295">
        <f>E28+F28</f>
        <v>0</v>
      </c>
      <c r="H28" s="296">
        <f>C28-G28</f>
        <v>0</v>
      </c>
      <c r="I28" s="93" t="e">
        <f>G28/C28</f>
        <v>#DIV/0!</v>
      </c>
    </row>
    <row r="29" spans="1:10" x14ac:dyDescent="0.25">
      <c r="A29" s="89"/>
      <c r="B29" s="356">
        <f>Personnel!D13</f>
        <v>0</v>
      </c>
      <c r="C29" s="7">
        <f>Personnel!E21</f>
        <v>0</v>
      </c>
      <c r="D29" s="297"/>
      <c r="E29" s="436">
        <f t="shared" si="4"/>
        <v>0</v>
      </c>
      <c r="F29" s="287"/>
      <c r="G29" s="295">
        <f t="shared" ref="G29:G36" si="5">E29+F29</f>
        <v>0</v>
      </c>
      <c r="H29" s="296">
        <f t="shared" ref="H29:H37" si="6">C29-G29</f>
        <v>0</v>
      </c>
      <c r="I29" s="93" t="e">
        <f t="shared" ref="I29:I37" si="7">G29/C29</f>
        <v>#DIV/0!</v>
      </c>
    </row>
    <row r="30" spans="1:10" x14ac:dyDescent="0.25">
      <c r="A30" s="89"/>
      <c r="B30" s="356">
        <f>Personnel!F13</f>
        <v>0</v>
      </c>
      <c r="C30" s="7">
        <f>Personnel!G21</f>
        <v>0</v>
      </c>
      <c r="D30" s="294"/>
      <c r="E30" s="436">
        <f t="shared" si="4"/>
        <v>0</v>
      </c>
      <c r="F30" s="287"/>
      <c r="G30" s="295">
        <f t="shared" si="5"/>
        <v>0</v>
      </c>
      <c r="H30" s="296">
        <f t="shared" si="6"/>
        <v>0</v>
      </c>
      <c r="I30" s="93" t="e">
        <f t="shared" si="7"/>
        <v>#DIV/0!</v>
      </c>
    </row>
    <row r="31" spans="1:10" x14ac:dyDescent="0.25">
      <c r="A31" s="89"/>
      <c r="B31" s="356">
        <f>Personnel!H13</f>
        <v>0</v>
      </c>
      <c r="C31" s="7">
        <f>Personnel!I21</f>
        <v>0</v>
      </c>
      <c r="D31" s="297"/>
      <c r="E31" s="436">
        <f t="shared" si="4"/>
        <v>0</v>
      </c>
      <c r="F31" s="287"/>
      <c r="G31" s="295">
        <f t="shared" si="5"/>
        <v>0</v>
      </c>
      <c r="H31" s="296">
        <f t="shared" si="6"/>
        <v>0</v>
      </c>
      <c r="I31" s="93" t="e">
        <f t="shared" si="7"/>
        <v>#DIV/0!</v>
      </c>
    </row>
    <row r="32" spans="1:10" x14ac:dyDescent="0.25">
      <c r="A32" s="89"/>
      <c r="B32" s="356">
        <f>Personnel!J13</f>
        <v>0</v>
      </c>
      <c r="C32" s="7">
        <f>Personnel!K21</f>
        <v>0</v>
      </c>
      <c r="D32" s="294"/>
      <c r="E32" s="436">
        <f t="shared" si="4"/>
        <v>0</v>
      </c>
      <c r="F32" s="287"/>
      <c r="G32" s="295">
        <f t="shared" si="5"/>
        <v>0</v>
      </c>
      <c r="H32" s="296">
        <f t="shared" si="6"/>
        <v>0</v>
      </c>
      <c r="I32" s="93" t="e">
        <f t="shared" si="7"/>
        <v>#DIV/0!</v>
      </c>
    </row>
    <row r="33" spans="1:10" x14ac:dyDescent="0.25">
      <c r="A33" s="89"/>
      <c r="B33" s="356">
        <f>Personnel!L13</f>
        <v>0</v>
      </c>
      <c r="C33" s="7">
        <f>Personnel!M21</f>
        <v>0</v>
      </c>
      <c r="D33" s="297"/>
      <c r="E33" s="436">
        <f t="shared" si="4"/>
        <v>0</v>
      </c>
      <c r="F33" s="287"/>
      <c r="G33" s="295">
        <f t="shared" si="5"/>
        <v>0</v>
      </c>
      <c r="H33" s="296">
        <f t="shared" si="6"/>
        <v>0</v>
      </c>
      <c r="I33" s="93" t="e">
        <f t="shared" si="7"/>
        <v>#DIV/0!</v>
      </c>
    </row>
    <row r="34" spans="1:10" x14ac:dyDescent="0.25">
      <c r="A34" s="89"/>
      <c r="B34" s="356">
        <f>Personnel!N13</f>
        <v>0</v>
      </c>
      <c r="C34" s="7">
        <f>Personnel!O21</f>
        <v>0</v>
      </c>
      <c r="D34" s="294"/>
      <c r="E34" s="436">
        <f t="shared" si="4"/>
        <v>0</v>
      </c>
      <c r="F34" s="287"/>
      <c r="G34" s="295">
        <f t="shared" si="5"/>
        <v>0</v>
      </c>
      <c r="H34" s="296">
        <f t="shared" si="6"/>
        <v>0</v>
      </c>
      <c r="I34" s="93" t="e">
        <f t="shared" si="7"/>
        <v>#DIV/0!</v>
      </c>
    </row>
    <row r="35" spans="1:10" x14ac:dyDescent="0.25">
      <c r="A35" s="89"/>
      <c r="B35" s="356">
        <f>Personnel!P13</f>
        <v>0</v>
      </c>
      <c r="C35" s="7">
        <f>Personnel!Q21</f>
        <v>0</v>
      </c>
      <c r="D35" s="294"/>
      <c r="E35" s="436">
        <f t="shared" si="4"/>
        <v>0</v>
      </c>
      <c r="F35" s="287"/>
      <c r="G35" s="295">
        <f t="shared" si="5"/>
        <v>0</v>
      </c>
      <c r="H35" s="296">
        <f t="shared" si="6"/>
        <v>0</v>
      </c>
      <c r="I35" s="93" t="e">
        <f t="shared" si="7"/>
        <v>#DIV/0!</v>
      </c>
    </row>
    <row r="36" spans="1:10" x14ac:dyDescent="0.25">
      <c r="A36" s="89"/>
      <c r="B36" s="356">
        <f>Personnel!R13</f>
        <v>0</v>
      </c>
      <c r="C36" s="14">
        <f>Personnel!S21</f>
        <v>0</v>
      </c>
      <c r="D36" s="294"/>
      <c r="E36" s="436">
        <f t="shared" si="4"/>
        <v>0</v>
      </c>
      <c r="F36" s="287"/>
      <c r="G36" s="295">
        <f t="shared" si="5"/>
        <v>0</v>
      </c>
      <c r="H36" s="296">
        <f t="shared" si="6"/>
        <v>0</v>
      </c>
      <c r="I36" s="93" t="e">
        <f t="shared" si="7"/>
        <v>#DIV/0!</v>
      </c>
    </row>
    <row r="37" spans="1:10" x14ac:dyDescent="0.25">
      <c r="A37" s="89"/>
      <c r="B37" s="356">
        <f>Personnel!T13</f>
        <v>0</v>
      </c>
      <c r="C37" s="7">
        <f>Personnel!U21</f>
        <v>0</v>
      </c>
      <c r="D37" s="297"/>
      <c r="E37" s="436">
        <f t="shared" si="4"/>
        <v>0</v>
      </c>
      <c r="F37" s="287"/>
      <c r="G37" s="295">
        <f>E37+F37</f>
        <v>0</v>
      </c>
      <c r="H37" s="296">
        <f t="shared" si="6"/>
        <v>0</v>
      </c>
      <c r="I37" s="93" t="e">
        <f t="shared" si="7"/>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7" customFormat="1" ht="30" x14ac:dyDescent="0.25">
      <c r="A41" s="576" t="s">
        <v>15</v>
      </c>
      <c r="B41" s="577"/>
      <c r="C41" s="59" t="s">
        <v>34</v>
      </c>
      <c r="D41" s="290" t="s">
        <v>33</v>
      </c>
      <c r="E41" s="338" t="s">
        <v>162</v>
      </c>
      <c r="F41" s="291" t="s">
        <v>95</v>
      </c>
      <c r="G41" s="292" t="s">
        <v>21</v>
      </c>
      <c r="H41" s="293" t="s">
        <v>20</v>
      </c>
      <c r="I41" s="92" t="s">
        <v>19</v>
      </c>
    </row>
    <row r="42" spans="1:10" s="37" customFormat="1" ht="14.25" x14ac:dyDescent="0.2">
      <c r="A42" s="97"/>
      <c r="B42" s="357" t="str">
        <f>'Line Item Budget'!A21</f>
        <v>Contractor 1 (define)</v>
      </c>
      <c r="C42" s="8">
        <f>'Line Item Budget'!D21</f>
        <v>0</v>
      </c>
      <c r="D42" s="66"/>
      <c r="E42" s="433">
        <f t="shared" ref="E42:E52" si="8">ROUND(D42,2)</f>
        <v>0</v>
      </c>
      <c r="F42" s="306"/>
      <c r="G42" s="219">
        <f>E42+F42</f>
        <v>0</v>
      </c>
      <c r="H42" s="39">
        <f t="shared" ref="H42:H47" si="9">C42-G42</f>
        <v>0</v>
      </c>
      <c r="I42" s="351" t="e">
        <f t="shared" ref="I42:I47" si="10">G42/C42</f>
        <v>#DIV/0!</v>
      </c>
    </row>
    <row r="43" spans="1:10" s="37" customFormat="1" ht="14.25" x14ac:dyDescent="0.2">
      <c r="A43" s="97"/>
      <c r="B43" s="357" t="str">
        <f>'Line Item Budget'!A22</f>
        <v>Contractor 2 (define)</v>
      </c>
      <c r="C43" s="8">
        <f>'Line Item Budget'!D22</f>
        <v>0</v>
      </c>
      <c r="D43" s="66"/>
      <c r="E43" s="433">
        <f t="shared" si="8"/>
        <v>0</v>
      </c>
      <c r="F43" s="306"/>
      <c r="G43" s="219">
        <f t="shared" ref="G43:G47" si="11">E43+F43</f>
        <v>0</v>
      </c>
      <c r="H43" s="39">
        <f t="shared" si="9"/>
        <v>0</v>
      </c>
      <c r="I43" s="351" t="e">
        <f t="shared" si="10"/>
        <v>#DIV/0!</v>
      </c>
    </row>
    <row r="44" spans="1:10" s="37" customFormat="1" ht="14.25" x14ac:dyDescent="0.2">
      <c r="A44" s="97"/>
      <c r="B44" s="357" t="str">
        <f>'Line Item Budget'!A23</f>
        <v>Contractor 3 (define)</v>
      </c>
      <c r="C44" s="8">
        <f>'Line Item Budget'!D23</f>
        <v>0</v>
      </c>
      <c r="D44" s="66"/>
      <c r="E44" s="433">
        <f t="shared" si="8"/>
        <v>0</v>
      </c>
      <c r="F44" s="306"/>
      <c r="G44" s="219">
        <f t="shared" si="11"/>
        <v>0</v>
      </c>
      <c r="H44" s="39">
        <f t="shared" si="9"/>
        <v>0</v>
      </c>
      <c r="I44" s="351" t="e">
        <f t="shared" si="10"/>
        <v>#DIV/0!</v>
      </c>
    </row>
    <row r="45" spans="1:10" s="37" customFormat="1" ht="14.25" x14ac:dyDescent="0.2">
      <c r="A45" s="97"/>
      <c r="B45" s="357" t="str">
        <f>'Line Item Budget'!A24</f>
        <v>Contractor 4 (define)</v>
      </c>
      <c r="C45" s="8">
        <f>'Line Item Budget'!D24</f>
        <v>0</v>
      </c>
      <c r="D45" s="66"/>
      <c r="E45" s="433">
        <f t="shared" si="8"/>
        <v>0</v>
      </c>
      <c r="F45" s="306"/>
      <c r="G45" s="219">
        <f t="shared" si="11"/>
        <v>0</v>
      </c>
      <c r="H45" s="39">
        <f t="shared" si="9"/>
        <v>0</v>
      </c>
      <c r="I45" s="351" t="e">
        <f t="shared" si="10"/>
        <v>#DIV/0!</v>
      </c>
    </row>
    <row r="46" spans="1:10" s="37" customFormat="1" ht="14.25" x14ac:dyDescent="0.2">
      <c r="A46" s="97"/>
      <c r="B46" s="357" t="str">
        <f>'Line Item Budget'!A25</f>
        <v>Contractor 5 (define)</v>
      </c>
      <c r="C46" s="8">
        <f>'Line Item Budget'!D25</f>
        <v>0</v>
      </c>
      <c r="D46" s="66"/>
      <c r="E46" s="433">
        <f t="shared" si="8"/>
        <v>0</v>
      </c>
      <c r="F46" s="306"/>
      <c r="G46" s="219">
        <f t="shared" si="11"/>
        <v>0</v>
      </c>
      <c r="H46" s="39">
        <f t="shared" si="9"/>
        <v>0</v>
      </c>
      <c r="I46" s="351" t="e">
        <f t="shared" si="10"/>
        <v>#DIV/0!</v>
      </c>
    </row>
    <row r="47" spans="1:10" s="37" customFormat="1" ht="14.25" x14ac:dyDescent="0.2">
      <c r="A47" s="97"/>
      <c r="B47" s="357" t="str">
        <f>'Line Item Budget'!A26</f>
        <v>Contractor 6 (define)</v>
      </c>
      <c r="C47" s="8">
        <f>'Line Item Budget'!D26</f>
        <v>0</v>
      </c>
      <c r="D47" s="66"/>
      <c r="E47" s="433">
        <f t="shared" si="8"/>
        <v>0</v>
      </c>
      <c r="F47" s="306"/>
      <c r="G47" s="219">
        <f t="shared" si="11"/>
        <v>0</v>
      </c>
      <c r="H47" s="39">
        <f t="shared" si="9"/>
        <v>0</v>
      </c>
      <c r="I47" s="351" t="e">
        <f t="shared" si="10"/>
        <v>#DIV/0!</v>
      </c>
    </row>
    <row r="48" spans="1:10" s="37" customFormat="1" ht="28.5" customHeight="1" x14ac:dyDescent="0.25">
      <c r="A48" s="230" t="s">
        <v>121</v>
      </c>
      <c r="B48" s="367"/>
      <c r="C48" s="231"/>
      <c r="D48" s="232"/>
      <c r="E48" s="378"/>
      <c r="F48" s="307"/>
      <c r="G48" s="233"/>
      <c r="H48" s="234"/>
      <c r="I48" s="235"/>
    </row>
    <row r="49" spans="1:10" s="37" customFormat="1" ht="14.25" x14ac:dyDescent="0.2">
      <c r="A49" s="97"/>
      <c r="B49" s="355" t="str">
        <f>'Line Item Budget'!A28</f>
        <v>Subcontract 1 (define)</v>
      </c>
      <c r="C49" s="341">
        <f>'Line Item Budget'!D28</f>
        <v>0</v>
      </c>
      <c r="D49" s="66"/>
      <c r="E49" s="433">
        <f t="shared" si="8"/>
        <v>0</v>
      </c>
      <c r="F49" s="306"/>
      <c r="G49" s="354">
        <f>E49+F49</f>
        <v>0</v>
      </c>
      <c r="H49" s="345">
        <f>C49-G49</f>
        <v>0</v>
      </c>
      <c r="I49" s="351" t="e">
        <f>G49/C49</f>
        <v>#DIV/0!</v>
      </c>
    </row>
    <row r="50" spans="1:10" s="37" customFormat="1" ht="14.25" x14ac:dyDescent="0.2">
      <c r="A50" s="97"/>
      <c r="B50" s="355" t="str">
        <f>'Line Item Budget'!A29</f>
        <v>Subcontract 2 (define)</v>
      </c>
      <c r="C50" s="341">
        <f>'Line Item Budget'!D29</f>
        <v>0</v>
      </c>
      <c r="D50" s="66"/>
      <c r="E50" s="433">
        <f t="shared" si="8"/>
        <v>0</v>
      </c>
      <c r="F50" s="306"/>
      <c r="G50" s="354">
        <f t="shared" ref="G50:G51" si="12">E50+F50</f>
        <v>0</v>
      </c>
      <c r="H50" s="345">
        <f>C50-G50</f>
        <v>0</v>
      </c>
      <c r="I50" s="351" t="e">
        <f>G50/C50</f>
        <v>#DIV/0!</v>
      </c>
    </row>
    <row r="51" spans="1:10" s="37" customFormat="1" ht="14.25" x14ac:dyDescent="0.2">
      <c r="A51" s="97"/>
      <c r="B51" s="355" t="str">
        <f>'Line Item Budget'!A30</f>
        <v>Subcontract 3 (define)</v>
      </c>
      <c r="C51" s="341">
        <f>'Line Item Budget'!D30</f>
        <v>0</v>
      </c>
      <c r="D51" s="66"/>
      <c r="E51" s="433">
        <f t="shared" si="8"/>
        <v>0</v>
      </c>
      <c r="F51" s="306"/>
      <c r="G51" s="354">
        <f t="shared" si="12"/>
        <v>0</v>
      </c>
      <c r="H51" s="345">
        <f>C51-G51</f>
        <v>0</v>
      </c>
      <c r="I51" s="351" t="e">
        <f>G51/C51</f>
        <v>#DIV/0!</v>
      </c>
    </row>
    <row r="52" spans="1:10" s="37" customFormat="1" ht="14.25" x14ac:dyDescent="0.2">
      <c r="A52" s="97"/>
      <c r="B52" s="355" t="str">
        <f>'Line Item Budget'!A31</f>
        <v>Subcontract 4 (define)</v>
      </c>
      <c r="C52" s="341">
        <f>'Line Item Budget'!D31</f>
        <v>0</v>
      </c>
      <c r="D52" s="66"/>
      <c r="E52" s="433">
        <f t="shared" si="8"/>
        <v>0</v>
      </c>
      <c r="F52" s="306"/>
      <c r="G52" s="354">
        <f>D52+F52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7" customFormat="1" x14ac:dyDescent="0.25">
      <c r="A54" s="97"/>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33</v>
      </c>
      <c r="E56" s="338" t="s">
        <v>162</v>
      </c>
      <c r="F56" s="291" t="s">
        <v>95</v>
      </c>
      <c r="G56" s="292" t="s">
        <v>21</v>
      </c>
      <c r="H56" s="293" t="s">
        <v>20</v>
      </c>
      <c r="I56" s="92" t="s">
        <v>19</v>
      </c>
      <c r="J56" s="47"/>
    </row>
    <row r="57" spans="1:10" s="37" customFormat="1" ht="14.25" x14ac:dyDescent="0.2">
      <c r="A57" s="97"/>
      <c r="B57" s="369" t="str">
        <f>'Line Item Budget'!A34</f>
        <v>Rent</v>
      </c>
      <c r="C57" s="8">
        <f>'Line Item Budget'!D34</f>
        <v>0</v>
      </c>
      <c r="D57" s="66"/>
      <c r="E57" s="433">
        <f t="shared" ref="E57:E84" si="13">ROUND(D57,2)</f>
        <v>0</v>
      </c>
      <c r="F57" s="306"/>
      <c r="G57" s="219">
        <f>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13"/>
        <v>0</v>
      </c>
      <c r="F58" s="306"/>
      <c r="G58" s="219">
        <f>E58+F58</f>
        <v>0</v>
      </c>
      <c r="H58" s="39">
        <f>C58-G58</f>
        <v>0</v>
      </c>
      <c r="I58" s="351" t="e">
        <f>G58/C58</f>
        <v>#DIV/0!</v>
      </c>
    </row>
    <row r="59" spans="1:10" s="37" customFormat="1" ht="14.25" x14ac:dyDescent="0.2">
      <c r="A59" s="97"/>
      <c r="B59" s="355" t="str">
        <f>'Line Item Budget'!A36</f>
        <v>Utilities</v>
      </c>
      <c r="C59" s="8">
        <f>'Line Item Budget'!D36</f>
        <v>0</v>
      </c>
      <c r="D59" s="66"/>
      <c r="E59" s="433">
        <f t="shared" si="13"/>
        <v>0</v>
      </c>
      <c r="F59" s="306"/>
      <c r="G59" s="219">
        <f t="shared" ref="G59:G66" si="14">E59+F59</f>
        <v>0</v>
      </c>
      <c r="H59" s="39">
        <f t="shared" ref="H59:H66" si="15">C59-G59</f>
        <v>0</v>
      </c>
      <c r="I59" s="351" t="e">
        <f t="shared" ref="I59:I84" si="16">G59/C59</f>
        <v>#DIV/0!</v>
      </c>
    </row>
    <row r="60" spans="1:10" s="37" customFormat="1" ht="14.25" x14ac:dyDescent="0.2">
      <c r="A60" s="97"/>
      <c r="B60" s="355" t="str">
        <f>'Line Item Budget'!A37</f>
        <v>Telephone / Internet</v>
      </c>
      <c r="C60" s="8">
        <f>'Line Item Budget'!D37</f>
        <v>0</v>
      </c>
      <c r="D60" s="66"/>
      <c r="E60" s="433">
        <f t="shared" si="13"/>
        <v>0</v>
      </c>
      <c r="F60" s="306"/>
      <c r="G60" s="219">
        <f t="shared" si="14"/>
        <v>0</v>
      </c>
      <c r="H60" s="39">
        <f t="shared" si="15"/>
        <v>0</v>
      </c>
      <c r="I60" s="351" t="e">
        <f t="shared" si="16"/>
        <v>#DIV/0!</v>
      </c>
    </row>
    <row r="61" spans="1:10" s="37" customFormat="1" ht="14.25" x14ac:dyDescent="0.2">
      <c r="A61" s="97"/>
      <c r="B61" s="355" t="str">
        <f>'Line Item Budget'!A38</f>
        <v>Security</v>
      </c>
      <c r="C61" s="8">
        <f>'Line Item Budget'!D38</f>
        <v>0</v>
      </c>
      <c r="D61" s="66"/>
      <c r="E61" s="433">
        <f t="shared" si="13"/>
        <v>0</v>
      </c>
      <c r="F61" s="306"/>
      <c r="G61" s="219">
        <f t="shared" si="14"/>
        <v>0</v>
      </c>
      <c r="H61" s="39">
        <f t="shared" si="15"/>
        <v>0</v>
      </c>
      <c r="I61" s="351" t="e">
        <f t="shared" si="16"/>
        <v>#DIV/0!</v>
      </c>
    </row>
    <row r="62" spans="1:10" s="37" customFormat="1" ht="14.25" x14ac:dyDescent="0.2">
      <c r="A62" s="97"/>
      <c r="B62" s="355" t="str">
        <f>'Line Item Budget'!A39</f>
        <v>Repair &amp; Maintenance</v>
      </c>
      <c r="C62" s="8">
        <f>'Line Item Budget'!D39</f>
        <v>0</v>
      </c>
      <c r="D62" s="66"/>
      <c r="E62" s="433">
        <f t="shared" si="13"/>
        <v>0</v>
      </c>
      <c r="F62" s="306"/>
      <c r="G62" s="219">
        <f t="shared" si="14"/>
        <v>0</v>
      </c>
      <c r="H62" s="39">
        <f t="shared" si="15"/>
        <v>0</v>
      </c>
      <c r="I62" s="351" t="e">
        <f t="shared" si="16"/>
        <v>#DIV/0!</v>
      </c>
    </row>
    <row r="63" spans="1:10" s="37" customFormat="1" ht="14.25" x14ac:dyDescent="0.2">
      <c r="A63" s="97"/>
      <c r="B63" s="355" t="str">
        <f>'Line Item Budget'!A40</f>
        <v>Other (define)</v>
      </c>
      <c r="C63" s="8">
        <f>'Line Item Budget'!D40</f>
        <v>0</v>
      </c>
      <c r="D63" s="66"/>
      <c r="E63" s="433">
        <f t="shared" si="13"/>
        <v>0</v>
      </c>
      <c r="F63" s="306"/>
      <c r="G63" s="219">
        <f t="shared" si="14"/>
        <v>0</v>
      </c>
      <c r="H63" s="39">
        <f t="shared" si="15"/>
        <v>0</v>
      </c>
      <c r="I63" s="351" t="e">
        <f t="shared" si="16"/>
        <v>#DIV/0!</v>
      </c>
    </row>
    <row r="64" spans="1:10" s="37" customFormat="1" ht="14.25" x14ac:dyDescent="0.2">
      <c r="A64" s="97"/>
      <c r="B64" s="355" t="str">
        <f>'Line Item Budget'!A41</f>
        <v>Other (define)</v>
      </c>
      <c r="C64" s="8">
        <f>'Line Item Budget'!D41</f>
        <v>0</v>
      </c>
      <c r="D64" s="66"/>
      <c r="E64" s="433">
        <f t="shared" si="13"/>
        <v>0</v>
      </c>
      <c r="F64" s="306"/>
      <c r="G64" s="219">
        <f t="shared" si="14"/>
        <v>0</v>
      </c>
      <c r="H64" s="39">
        <f t="shared" si="15"/>
        <v>0</v>
      </c>
      <c r="I64" s="351" t="e">
        <f t="shared" si="16"/>
        <v>#DIV/0!</v>
      </c>
    </row>
    <row r="65" spans="1:9" s="37" customFormat="1" ht="14.25" x14ac:dyDescent="0.2">
      <c r="A65" s="97"/>
      <c r="B65" s="355" t="str">
        <f>'Line Item Budget'!A42</f>
        <v>Other (define)</v>
      </c>
      <c r="C65" s="8">
        <f>'Line Item Budget'!D42</f>
        <v>0</v>
      </c>
      <c r="D65" s="66"/>
      <c r="E65" s="433">
        <f t="shared" si="13"/>
        <v>0</v>
      </c>
      <c r="F65" s="306"/>
      <c r="G65" s="219">
        <f t="shared" si="14"/>
        <v>0</v>
      </c>
      <c r="H65" s="39">
        <f t="shared" si="15"/>
        <v>0</v>
      </c>
      <c r="I65" s="351" t="e">
        <f t="shared" si="16"/>
        <v>#DIV/0!</v>
      </c>
    </row>
    <row r="66" spans="1:9" s="37" customFormat="1" thickBot="1" x14ac:dyDescent="0.25">
      <c r="A66" s="97"/>
      <c r="B66" s="360" t="str">
        <f>'Line Item Budget'!A43</f>
        <v>Other (define)</v>
      </c>
      <c r="C66" s="8">
        <f>'Line Item Budget'!D43</f>
        <v>0</v>
      </c>
      <c r="D66" s="67"/>
      <c r="E66" s="433">
        <f t="shared" si="13"/>
        <v>0</v>
      </c>
      <c r="F66" s="311"/>
      <c r="G66" s="219">
        <f t="shared" si="14"/>
        <v>0</v>
      </c>
      <c r="H66" s="39">
        <f t="shared" si="15"/>
        <v>0</v>
      </c>
      <c r="I66" s="101" t="e">
        <f t="shared" si="16"/>
        <v>#DIV/0!</v>
      </c>
    </row>
    <row r="67" spans="1:9" s="37" customFormat="1" ht="16.5" thickBot="1" x14ac:dyDescent="0.3">
      <c r="A67" s="77" t="s">
        <v>9</v>
      </c>
      <c r="B67" s="370"/>
      <c r="C67" s="61"/>
      <c r="D67" s="312"/>
      <c r="E67" s="312"/>
      <c r="F67" s="313"/>
      <c r="G67" s="312"/>
      <c r="H67" s="312"/>
      <c r="I67" s="102"/>
    </row>
    <row r="68" spans="1:9" s="37" customFormat="1" ht="14.25" x14ac:dyDescent="0.2">
      <c r="A68" s="97"/>
      <c r="B68" s="369" t="str">
        <f>'Line Item Budget'!A46</f>
        <v>Medical Supplies</v>
      </c>
      <c r="C68" s="341">
        <f>'Line Item Budget'!D46</f>
        <v>0</v>
      </c>
      <c r="D68" s="68"/>
      <c r="E68" s="434">
        <f t="shared" si="13"/>
        <v>0</v>
      </c>
      <c r="F68" s="314"/>
      <c r="G68" s="354">
        <f>E68+F68</f>
        <v>0</v>
      </c>
      <c r="H68" s="345">
        <f>C68-G68</f>
        <v>0</v>
      </c>
      <c r="I68" s="103" t="e">
        <f t="shared" ref="I68:I75" si="17">G68/C68</f>
        <v>#DIV/0!</v>
      </c>
    </row>
    <row r="69" spans="1:9" s="37" customFormat="1" ht="14.25" x14ac:dyDescent="0.2">
      <c r="A69" s="97"/>
      <c r="B69" s="355" t="str">
        <f>'Line Item Budget'!A47</f>
        <v>Office Supplies</v>
      </c>
      <c r="C69" s="341">
        <f>'Line Item Budget'!D47</f>
        <v>0</v>
      </c>
      <c r="D69" s="66"/>
      <c r="E69" s="434">
        <f t="shared" si="13"/>
        <v>0</v>
      </c>
      <c r="F69" s="306"/>
      <c r="G69" s="354">
        <f t="shared" ref="G69:G75" si="18">E69+F69</f>
        <v>0</v>
      </c>
      <c r="H69" s="345">
        <f t="shared" ref="H69:H75" si="19">C69-G69</f>
        <v>0</v>
      </c>
      <c r="I69" s="351" t="e">
        <f t="shared" si="17"/>
        <v>#DIV/0!</v>
      </c>
    </row>
    <row r="70" spans="1:9" s="37" customFormat="1" ht="14.25" x14ac:dyDescent="0.2">
      <c r="A70" s="97"/>
      <c r="B70" s="355" t="str">
        <f>'Line Item Budget'!A48</f>
        <v>Patient Education Materials</v>
      </c>
      <c r="C70" s="341">
        <f>'Line Item Budget'!D48</f>
        <v>0</v>
      </c>
      <c r="D70" s="66"/>
      <c r="E70" s="434">
        <f t="shared" si="13"/>
        <v>0</v>
      </c>
      <c r="F70" s="306"/>
      <c r="G70" s="354">
        <f t="shared" si="18"/>
        <v>0</v>
      </c>
      <c r="H70" s="345">
        <f t="shared" si="19"/>
        <v>0</v>
      </c>
      <c r="I70" s="351" t="e">
        <f t="shared" si="17"/>
        <v>#DIV/0!</v>
      </c>
    </row>
    <row r="71" spans="1:9" s="37" customFormat="1" ht="14.25" x14ac:dyDescent="0.2">
      <c r="A71" s="97"/>
      <c r="B71" s="355" t="str">
        <f>'Line Item Budget'!A49</f>
        <v>Postage and Delivery</v>
      </c>
      <c r="C71" s="341">
        <f>'Line Item Budget'!D49</f>
        <v>0</v>
      </c>
      <c r="D71" s="66"/>
      <c r="E71" s="434">
        <f t="shared" si="13"/>
        <v>0</v>
      </c>
      <c r="F71" s="306"/>
      <c r="G71" s="354">
        <f t="shared" si="18"/>
        <v>0</v>
      </c>
      <c r="H71" s="345">
        <f t="shared" si="19"/>
        <v>0</v>
      </c>
      <c r="I71" s="351" t="e">
        <f t="shared" si="17"/>
        <v>#DIV/0!</v>
      </c>
    </row>
    <row r="72" spans="1:9" s="344" customFormat="1" ht="14.25" x14ac:dyDescent="0.2">
      <c r="A72" s="350"/>
      <c r="B72" s="360" t="str">
        <f>'Line Item Budget'!A50</f>
        <v>Other (define)</v>
      </c>
      <c r="C72" s="341">
        <f>'Line Item Budget'!D50</f>
        <v>0</v>
      </c>
      <c r="D72" s="349"/>
      <c r="E72" s="434">
        <f t="shared" si="13"/>
        <v>0</v>
      </c>
      <c r="F72" s="311"/>
      <c r="G72" s="354">
        <f t="shared" si="18"/>
        <v>0</v>
      </c>
      <c r="H72" s="345">
        <f t="shared" si="19"/>
        <v>0</v>
      </c>
      <c r="I72" s="101" t="e">
        <f t="shared" si="17"/>
        <v>#DIV/0!</v>
      </c>
    </row>
    <row r="73" spans="1:9" s="344" customFormat="1" ht="14.25" x14ac:dyDescent="0.2">
      <c r="A73" s="350"/>
      <c r="B73" s="360" t="str">
        <f>'Line Item Budget'!A51</f>
        <v>Other (define)</v>
      </c>
      <c r="C73" s="341">
        <f>'Line Item Budget'!D51</f>
        <v>0</v>
      </c>
      <c r="D73" s="349"/>
      <c r="E73" s="434">
        <f t="shared" si="13"/>
        <v>0</v>
      </c>
      <c r="F73" s="311"/>
      <c r="G73" s="354">
        <f t="shared" si="18"/>
        <v>0</v>
      </c>
      <c r="H73" s="345">
        <f t="shared" si="19"/>
        <v>0</v>
      </c>
      <c r="I73" s="101" t="e">
        <f t="shared" si="17"/>
        <v>#DIV/0!</v>
      </c>
    </row>
    <row r="74" spans="1:9" s="344" customFormat="1" ht="14.25" x14ac:dyDescent="0.2">
      <c r="A74" s="350"/>
      <c r="B74" s="360" t="str">
        <f>'Line Item Budget'!A52</f>
        <v>Other (define)</v>
      </c>
      <c r="C74" s="341">
        <f>'Line Item Budget'!D52</f>
        <v>0</v>
      </c>
      <c r="D74" s="349"/>
      <c r="E74" s="434">
        <f t="shared" si="13"/>
        <v>0</v>
      </c>
      <c r="F74" s="311"/>
      <c r="G74" s="354">
        <f t="shared" si="18"/>
        <v>0</v>
      </c>
      <c r="H74" s="345">
        <f t="shared" si="19"/>
        <v>0</v>
      </c>
      <c r="I74" s="101" t="e">
        <f t="shared" si="17"/>
        <v>#DIV/0!</v>
      </c>
    </row>
    <row r="75" spans="1:9" s="37" customFormat="1" thickBot="1" x14ac:dyDescent="0.25">
      <c r="A75" s="97"/>
      <c r="B75" s="360" t="str">
        <f>'Line Item Budget'!A53</f>
        <v>Other (define)</v>
      </c>
      <c r="C75" s="341">
        <f>'Line Item Budget'!D53</f>
        <v>0</v>
      </c>
      <c r="D75" s="67"/>
      <c r="E75" s="434">
        <f t="shared" si="13"/>
        <v>0</v>
      </c>
      <c r="F75" s="311"/>
      <c r="G75" s="354">
        <f t="shared" si="18"/>
        <v>0</v>
      </c>
      <c r="H75" s="345">
        <f t="shared" si="19"/>
        <v>0</v>
      </c>
      <c r="I75" s="101" t="e">
        <f t="shared" si="17"/>
        <v>#DIV/0!</v>
      </c>
    </row>
    <row r="76" spans="1:9" s="37" customFormat="1" ht="16.5" thickBot="1" x14ac:dyDescent="0.3">
      <c r="A76" s="62" t="s">
        <v>8</v>
      </c>
      <c r="B76" s="371"/>
      <c r="C76" s="63"/>
      <c r="D76" s="315"/>
      <c r="E76" s="315"/>
      <c r="F76" s="316"/>
      <c r="G76" s="315"/>
      <c r="H76" s="315"/>
      <c r="I76" s="104"/>
    </row>
    <row r="77" spans="1:9" s="37" customFormat="1" ht="14.25" x14ac:dyDescent="0.2">
      <c r="A77" s="97"/>
      <c r="B77" s="369" t="str">
        <f>'Line Item Budget'!A56</f>
        <v>Travel</v>
      </c>
      <c r="C77" s="341">
        <f>'Line Item Budget'!D56</f>
        <v>0</v>
      </c>
      <c r="D77" s="68"/>
      <c r="E77" s="434">
        <f t="shared" si="13"/>
        <v>0</v>
      </c>
      <c r="F77" s="314"/>
      <c r="G77" s="354">
        <f>E77+F77</f>
        <v>0</v>
      </c>
      <c r="H77" s="345">
        <f>C77-G77</f>
        <v>0</v>
      </c>
      <c r="I77" s="103" t="e">
        <f t="shared" si="16"/>
        <v>#DIV/0!</v>
      </c>
    </row>
    <row r="78" spans="1:9" s="37" customFormat="1" ht="14.25" x14ac:dyDescent="0.2">
      <c r="A78" s="97"/>
      <c r="B78" s="355" t="str">
        <f>'Line Item Budget'!A57</f>
        <v>Staff Development</v>
      </c>
      <c r="C78" s="341">
        <f>'Line Item Budget'!D57</f>
        <v>0</v>
      </c>
      <c r="D78" s="66"/>
      <c r="E78" s="434">
        <f t="shared" si="13"/>
        <v>0</v>
      </c>
      <c r="F78" s="306"/>
      <c r="G78" s="354">
        <f t="shared" ref="G78:G84" si="20">E78+F78</f>
        <v>0</v>
      </c>
      <c r="H78" s="345">
        <f t="shared" ref="H78:H84" si="21">C78-G78</f>
        <v>0</v>
      </c>
      <c r="I78" s="351" t="e">
        <f t="shared" si="16"/>
        <v>#DIV/0!</v>
      </c>
    </row>
    <row r="79" spans="1:9" s="37" customFormat="1" ht="14.25" x14ac:dyDescent="0.2">
      <c r="A79" s="97"/>
      <c r="B79" s="355" t="str">
        <f>'Line Item Budget'!A58</f>
        <v>Marketing-Community Awareness</v>
      </c>
      <c r="C79" s="341">
        <f>'Line Item Budget'!D58</f>
        <v>0</v>
      </c>
      <c r="D79" s="66"/>
      <c r="E79" s="434">
        <f t="shared" si="13"/>
        <v>0</v>
      </c>
      <c r="F79" s="306"/>
      <c r="G79" s="354">
        <f t="shared" si="20"/>
        <v>0</v>
      </c>
      <c r="H79" s="345">
        <f t="shared" si="21"/>
        <v>0</v>
      </c>
      <c r="I79" s="351" t="e">
        <f t="shared" si="16"/>
        <v>#DIV/0!</v>
      </c>
    </row>
    <row r="80" spans="1:9" s="37" customFormat="1" ht="28.5" x14ac:dyDescent="0.2">
      <c r="A80" s="97"/>
      <c r="B80" s="355" t="str">
        <f>'Line Item Budget'!A59</f>
        <v>Professional Services (Legal, IT, Accounting, Payroll)</v>
      </c>
      <c r="C80" s="341">
        <f>'Line Item Budget'!D59</f>
        <v>0</v>
      </c>
      <c r="D80" s="66"/>
      <c r="E80" s="434">
        <f t="shared" si="13"/>
        <v>0</v>
      </c>
      <c r="F80" s="306"/>
      <c r="G80" s="354">
        <f t="shared" si="20"/>
        <v>0</v>
      </c>
      <c r="H80" s="345">
        <f t="shared" si="21"/>
        <v>0</v>
      </c>
      <c r="I80" s="351" t="e">
        <f t="shared" si="16"/>
        <v>#DIV/0!</v>
      </c>
    </row>
    <row r="81" spans="1:10" s="344" customFormat="1" ht="14.25" x14ac:dyDescent="0.2">
      <c r="A81" s="350"/>
      <c r="B81" s="355" t="str">
        <f>'Line Item Budget'!A60</f>
        <v>Other (define)</v>
      </c>
      <c r="C81" s="341">
        <f>'Line Item Budget'!D60</f>
        <v>0</v>
      </c>
      <c r="D81" s="348"/>
      <c r="E81" s="434">
        <f t="shared" si="13"/>
        <v>0</v>
      </c>
      <c r="F81" s="306"/>
      <c r="G81" s="354">
        <f t="shared" si="20"/>
        <v>0</v>
      </c>
      <c r="H81" s="345">
        <f t="shared" si="21"/>
        <v>0</v>
      </c>
      <c r="I81" s="351" t="e">
        <f t="shared" si="16"/>
        <v>#DIV/0!</v>
      </c>
    </row>
    <row r="82" spans="1:10" s="344" customFormat="1" ht="14.25" x14ac:dyDescent="0.2">
      <c r="A82" s="350"/>
      <c r="B82" s="355" t="str">
        <f>'Line Item Budget'!A61</f>
        <v>Other (define)</v>
      </c>
      <c r="C82" s="341">
        <f>'Line Item Budget'!D61</f>
        <v>0</v>
      </c>
      <c r="D82" s="348"/>
      <c r="E82" s="434">
        <f t="shared" si="13"/>
        <v>0</v>
      </c>
      <c r="F82" s="306"/>
      <c r="G82" s="354">
        <f t="shared" si="20"/>
        <v>0</v>
      </c>
      <c r="H82" s="345">
        <f t="shared" si="21"/>
        <v>0</v>
      </c>
      <c r="I82" s="351" t="e">
        <f t="shared" si="16"/>
        <v>#DIV/0!</v>
      </c>
    </row>
    <row r="83" spans="1:10" s="344" customFormat="1" ht="14.25" x14ac:dyDescent="0.2">
      <c r="A83" s="350"/>
      <c r="B83" s="355" t="str">
        <f>'Line Item Budget'!A62</f>
        <v>Other (define)</v>
      </c>
      <c r="C83" s="341">
        <f>'Line Item Budget'!D62</f>
        <v>0</v>
      </c>
      <c r="D83" s="348"/>
      <c r="E83" s="434">
        <f t="shared" si="13"/>
        <v>0</v>
      </c>
      <c r="F83" s="306"/>
      <c r="G83" s="354">
        <f t="shared" si="20"/>
        <v>0</v>
      </c>
      <c r="H83" s="345">
        <f t="shared" si="21"/>
        <v>0</v>
      </c>
      <c r="I83" s="351" t="e">
        <f t="shared" si="16"/>
        <v>#DIV/0!</v>
      </c>
    </row>
    <row r="84" spans="1:10" s="37" customFormat="1" ht="14.25" x14ac:dyDescent="0.2">
      <c r="A84" s="97"/>
      <c r="B84" s="355" t="str">
        <f>'Line Item Budget'!A63</f>
        <v>Other (define)</v>
      </c>
      <c r="C84" s="341">
        <f>'Line Item Budget'!D63</f>
        <v>0</v>
      </c>
      <c r="D84" s="66"/>
      <c r="E84" s="434">
        <f t="shared" si="13"/>
        <v>0</v>
      </c>
      <c r="F84" s="306"/>
      <c r="G84" s="354">
        <f t="shared" si="20"/>
        <v>0</v>
      </c>
      <c r="H84" s="345">
        <f t="shared" si="21"/>
        <v>0</v>
      </c>
      <c r="I84" s="351" t="e">
        <f t="shared" si="16"/>
        <v>#DIV/0!</v>
      </c>
    </row>
    <row r="85" spans="1:10" s="37" customFormat="1" x14ac:dyDescent="0.25">
      <c r="A85" s="97"/>
      <c r="B85" s="372" t="s">
        <v>1</v>
      </c>
      <c r="C85" s="33"/>
      <c r="D85" s="43">
        <f>SUM(F57:F84)</f>
        <v>0</v>
      </c>
      <c r="E85" s="332"/>
      <c r="F85" s="222"/>
      <c r="G85" s="40"/>
      <c r="H85" s="40"/>
      <c r="I85" s="105"/>
      <c r="J85" s="57"/>
    </row>
    <row r="86" spans="1:10" s="37" customFormat="1" x14ac:dyDescent="0.25">
      <c r="A86" s="97"/>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7" customFormat="1" ht="30" x14ac:dyDescent="0.25">
      <c r="A90" s="562" t="s">
        <v>2</v>
      </c>
      <c r="B90" s="563"/>
      <c r="C90" s="59" t="s">
        <v>34</v>
      </c>
      <c r="D90" s="59" t="s">
        <v>33</v>
      </c>
      <c r="E90" s="338" t="s">
        <v>162</v>
      </c>
      <c r="F90" s="217" t="s">
        <v>95</v>
      </c>
      <c r="G90" s="214" t="s">
        <v>21</v>
      </c>
      <c r="H90" s="60" t="s">
        <v>20</v>
      </c>
      <c r="I90" s="92" t="s">
        <v>19</v>
      </c>
    </row>
    <row r="91" spans="1:10" s="37" customFormat="1" ht="14.25" x14ac:dyDescent="0.2">
      <c r="A91" s="97"/>
      <c r="B91" s="358" t="str">
        <f>'Line Item Budget'!A66</f>
        <v>Define -</v>
      </c>
      <c r="C91" s="8">
        <f>'Line Item Budget'!D66</f>
        <v>0</v>
      </c>
      <c r="D91" s="66"/>
      <c r="E91" s="433">
        <f t="shared" ref="E91:E96" si="22">ROUND(D91,2)</f>
        <v>0</v>
      </c>
      <c r="F91" s="306"/>
      <c r="G91" s="219">
        <f>E91+F91</f>
        <v>0</v>
      </c>
      <c r="H91" s="39">
        <f t="shared" ref="H91:H96" si="23">C91-G91</f>
        <v>0</v>
      </c>
      <c r="I91" s="109" t="e">
        <f t="shared" ref="I91:I96" si="24">G91/C91</f>
        <v>#DIV/0!</v>
      </c>
    </row>
    <row r="92" spans="1:10" s="37" customFormat="1" ht="14.25" x14ac:dyDescent="0.2">
      <c r="A92" s="97"/>
      <c r="B92" s="359" t="str">
        <f>'Line Item Budget'!A67</f>
        <v>Define -</v>
      </c>
      <c r="C92" s="8">
        <f>'Line Item Budget'!D67</f>
        <v>0</v>
      </c>
      <c r="D92" s="66"/>
      <c r="E92" s="433">
        <f t="shared" si="22"/>
        <v>0</v>
      </c>
      <c r="F92" s="306"/>
      <c r="G92" s="219">
        <f t="shared" ref="G92:G96" si="25">E92+F92</f>
        <v>0</v>
      </c>
      <c r="H92" s="39">
        <f t="shared" si="23"/>
        <v>0</v>
      </c>
      <c r="I92" s="109" t="e">
        <f t="shared" si="24"/>
        <v>#DIV/0!</v>
      </c>
    </row>
    <row r="93" spans="1:10" s="37" customFormat="1" ht="14.25" x14ac:dyDescent="0.2">
      <c r="A93" s="97"/>
      <c r="B93" s="359" t="str">
        <f>'Line Item Budget'!A68</f>
        <v>Define -</v>
      </c>
      <c r="C93" s="8">
        <f>'Line Item Budget'!D68</f>
        <v>0</v>
      </c>
      <c r="D93" s="66"/>
      <c r="E93" s="433">
        <f t="shared" si="22"/>
        <v>0</v>
      </c>
      <c r="F93" s="306"/>
      <c r="G93" s="219">
        <f t="shared" si="25"/>
        <v>0</v>
      </c>
      <c r="H93" s="39">
        <f t="shared" si="23"/>
        <v>0</v>
      </c>
      <c r="I93" s="109" t="e">
        <f t="shared" si="24"/>
        <v>#DIV/0!</v>
      </c>
    </row>
    <row r="94" spans="1:10" s="37" customFormat="1" ht="14.25" x14ac:dyDescent="0.2">
      <c r="A94" s="97"/>
      <c r="B94" s="359" t="str">
        <f>'Line Item Budget'!A69</f>
        <v>Define -</v>
      </c>
      <c r="C94" s="8">
        <f>'Line Item Budget'!D69</f>
        <v>0</v>
      </c>
      <c r="D94" s="66"/>
      <c r="E94" s="433">
        <f t="shared" si="22"/>
        <v>0</v>
      </c>
      <c r="F94" s="306"/>
      <c r="G94" s="219">
        <f t="shared" si="25"/>
        <v>0</v>
      </c>
      <c r="H94" s="39">
        <f t="shared" si="23"/>
        <v>0</v>
      </c>
      <c r="I94" s="109" t="e">
        <f t="shared" si="24"/>
        <v>#DIV/0!</v>
      </c>
    </row>
    <row r="95" spans="1:10" s="37" customFormat="1" ht="14.25" x14ac:dyDescent="0.2">
      <c r="A95" s="97"/>
      <c r="B95" s="359" t="str">
        <f>'Line Item Budget'!A70</f>
        <v>Define -</v>
      </c>
      <c r="C95" s="8">
        <f>'Line Item Budget'!D70</f>
        <v>0</v>
      </c>
      <c r="D95" s="66"/>
      <c r="E95" s="433">
        <f t="shared" si="22"/>
        <v>0</v>
      </c>
      <c r="F95" s="306"/>
      <c r="G95" s="219">
        <f t="shared" si="25"/>
        <v>0</v>
      </c>
      <c r="H95" s="39">
        <f t="shared" si="23"/>
        <v>0</v>
      </c>
      <c r="I95" s="109" t="e">
        <f t="shared" si="24"/>
        <v>#DIV/0!</v>
      </c>
    </row>
    <row r="96" spans="1:10" s="37" customFormat="1" ht="14.25" x14ac:dyDescent="0.2">
      <c r="A96" s="97"/>
      <c r="B96" s="359" t="str">
        <f>'Line Item Budget'!A71</f>
        <v>Define -</v>
      </c>
      <c r="C96" s="8">
        <f>'Line Item Budget'!D71</f>
        <v>0</v>
      </c>
      <c r="D96" s="66"/>
      <c r="E96" s="433">
        <f t="shared" si="22"/>
        <v>0</v>
      </c>
      <c r="F96" s="306"/>
      <c r="G96" s="219">
        <f t="shared" si="25"/>
        <v>0</v>
      </c>
      <c r="H96" s="39">
        <f t="shared" si="23"/>
        <v>0</v>
      </c>
      <c r="I96" s="109" t="e">
        <f t="shared" si="24"/>
        <v>#DIV/0!</v>
      </c>
    </row>
    <row r="97" spans="1:10" s="37" customFormat="1" x14ac:dyDescent="0.25">
      <c r="A97" s="97"/>
      <c r="B97" s="373" t="s">
        <v>1</v>
      </c>
      <c r="C97" s="33"/>
      <c r="D97" s="43">
        <f>SUM(F91:F96)</f>
        <v>0</v>
      </c>
      <c r="E97" s="332"/>
      <c r="F97" s="317"/>
      <c r="G97" s="40"/>
      <c r="H97" s="40"/>
      <c r="I97" s="105"/>
    </row>
    <row r="98" spans="1:10" s="37" customFormat="1" x14ac:dyDescent="0.25">
      <c r="A98" s="97"/>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H14:H24 H49 H77:H84">
    <cfRule type="cellIs" dxfId="539" priority="53" operator="lessThan">
      <formula>0</formula>
    </cfRule>
  </conditionalFormatting>
  <conditionalFormatting sqref="H25:H26">
    <cfRule type="cellIs" dxfId="538" priority="50" operator="lessThan">
      <formula>0</formula>
    </cfRule>
  </conditionalFormatting>
  <conditionalFormatting sqref="H35:H38">
    <cfRule type="cellIs" dxfId="537" priority="49" operator="lessThan">
      <formula>0</formula>
    </cfRule>
  </conditionalFormatting>
  <conditionalFormatting sqref="H54">
    <cfRule type="cellIs" dxfId="536" priority="48" operator="lessThan">
      <formula>0</formula>
    </cfRule>
  </conditionalFormatting>
  <conditionalFormatting sqref="C11">
    <cfRule type="cellIs" dxfId="535" priority="21" operator="greaterThan">
      <formula>1</formula>
    </cfRule>
    <cfRule type="cellIs" dxfId="534" priority="25" operator="greaterThan">
      <formula>1</formula>
    </cfRule>
    <cfRule type="cellIs" dxfId="533" priority="47" operator="greaterThan">
      <formula>1</formula>
    </cfRule>
  </conditionalFormatting>
  <conditionalFormatting sqref="I14:I23 I49 I77:I84">
    <cfRule type="cellIs" dxfId="532" priority="46" operator="greaterThan">
      <formula>1</formula>
    </cfRule>
  </conditionalFormatting>
  <conditionalFormatting sqref="I28:I37">
    <cfRule type="cellIs" dxfId="531" priority="20" operator="greaterThan">
      <formula>1</formula>
    </cfRule>
    <cfRule type="cellIs" dxfId="530" priority="45" operator="greaterThan">
      <formula>1</formula>
    </cfRule>
  </conditionalFormatting>
  <conditionalFormatting sqref="I42:I52">
    <cfRule type="cellIs" dxfId="529" priority="19" operator="greaterThan">
      <formula>1</formula>
    </cfRule>
    <cfRule type="cellIs" dxfId="528" priority="24" operator="greaterThan">
      <formula>1</formula>
    </cfRule>
    <cfRule type="cellIs" dxfId="527" priority="31" operator="greaterThan">
      <formula>1</formula>
    </cfRule>
    <cfRule type="cellIs" dxfId="526" priority="43" operator="greaterThan">
      <formula>1</formula>
    </cfRule>
    <cfRule type="cellIs" dxfId="525" priority="44" operator="greaterThan">
      <formula>1</formula>
    </cfRule>
  </conditionalFormatting>
  <conditionalFormatting sqref="I57:I66">
    <cfRule type="cellIs" dxfId="524" priority="39" operator="greaterThan">
      <formula>1</formula>
    </cfRule>
    <cfRule type="cellIs" dxfId="523" priority="42" operator="greaterThan">
      <formula>1</formula>
    </cfRule>
  </conditionalFormatting>
  <conditionalFormatting sqref="I68:I75">
    <cfRule type="cellIs" dxfId="522" priority="37" operator="greaterThan">
      <formula>1</formula>
    </cfRule>
    <cfRule type="cellIs" dxfId="521" priority="38" operator="greaterThan">
      <formula>1</formula>
    </cfRule>
    <cfRule type="cellIs" dxfId="520" priority="41" operator="greaterThan">
      <formula>1</formula>
    </cfRule>
  </conditionalFormatting>
  <conditionalFormatting sqref="H35:H37">
    <cfRule type="cellIs" dxfId="519" priority="8" operator="lessThan">
      <formula>0</formula>
    </cfRule>
    <cfRule type="cellIs" dxfId="518" priority="10" operator="lessThan">
      <formula>0</formula>
    </cfRule>
    <cfRule type="cellIs" dxfId="517" priority="14" operator="lessThan">
      <formula>0</formula>
    </cfRule>
    <cfRule type="cellIs" dxfId="516" priority="15" operator="lessThan">
      <formula>0</formula>
    </cfRule>
    <cfRule type="cellIs" dxfId="515" priority="16" operator="lessThan">
      <formula>0</formula>
    </cfRule>
    <cfRule type="cellIs" dxfId="514" priority="36" operator="greaterThan">
      <formula>$C$28</formula>
    </cfRule>
  </conditionalFormatting>
  <conditionalFormatting sqref="H35:H37">
    <cfRule type="cellIs" dxfId="513" priority="33" operator="lessThan">
      <formula>0</formula>
    </cfRule>
  </conditionalFormatting>
  <conditionalFormatting sqref="H42:H52">
    <cfRule type="cellIs" dxfId="512" priority="30" operator="lessThan">
      <formula>0</formula>
    </cfRule>
    <cfRule type="cellIs" dxfId="511" priority="32" operator="lessThan">
      <formula>0</formula>
    </cfRule>
  </conditionalFormatting>
  <conditionalFormatting sqref="H57:H66">
    <cfRule type="cellIs" dxfId="510" priority="29" operator="lessThan">
      <formula>0</formula>
    </cfRule>
  </conditionalFormatting>
  <conditionalFormatting sqref="H68:H75">
    <cfRule type="cellIs" dxfId="509" priority="28" operator="lessThan">
      <formula>0</formula>
    </cfRule>
  </conditionalFormatting>
  <conditionalFormatting sqref="H91:H96">
    <cfRule type="cellIs" dxfId="508" priority="17" operator="lessThan">
      <formula>0</formula>
    </cfRule>
    <cfRule type="cellIs" dxfId="507" priority="22" operator="lessThan">
      <formula>0</formula>
    </cfRule>
    <cfRule type="cellIs" dxfId="506" priority="26" operator="lessThan">
      <formula>0</formula>
    </cfRule>
  </conditionalFormatting>
  <conditionalFormatting sqref="I91:I96">
    <cfRule type="cellIs" dxfId="505" priority="18" operator="greaterThan">
      <formula>1</formula>
    </cfRule>
    <cfRule type="cellIs" dxfId="504" priority="23" operator="greaterThan">
      <formula>1</formula>
    </cfRule>
  </conditionalFormatting>
  <conditionalFormatting sqref="H14:H23">
    <cfRule type="cellIs" dxfId="503" priority="9" operator="lessThan">
      <formula>0</formula>
    </cfRule>
    <cfRule type="cellIs" dxfId="502" priority="11" operator="lessThan">
      <formula>0</formula>
    </cfRule>
  </conditionalFormatting>
  <conditionalFormatting sqref="H28:H37">
    <cfRule type="cellIs" dxfId="501" priority="7" operator="lessThan">
      <formula>0</formula>
    </cfRule>
  </conditionalFormatting>
  <conditionalFormatting sqref="I50">
    <cfRule type="cellIs" dxfId="500" priority="6" operator="greaterThan">
      <formula>1</formula>
    </cfRule>
  </conditionalFormatting>
  <conditionalFormatting sqref="H50">
    <cfRule type="cellIs" dxfId="499" priority="5" operator="lessThan">
      <formula>0</formula>
    </cfRule>
  </conditionalFormatting>
  <conditionalFormatting sqref="I51">
    <cfRule type="cellIs" dxfId="498" priority="4" operator="greaterThan">
      <formula>1</formula>
    </cfRule>
  </conditionalFormatting>
  <conditionalFormatting sqref="H51">
    <cfRule type="cellIs" dxfId="497" priority="3" operator="lessThan">
      <formula>0</formula>
    </cfRule>
  </conditionalFormatting>
  <conditionalFormatting sqref="I52">
    <cfRule type="cellIs" dxfId="496" priority="2" operator="greaterThan">
      <formula>1</formula>
    </cfRule>
  </conditionalFormatting>
  <conditionalFormatting sqref="H52">
    <cfRule type="cellIs" dxfId="495" priority="1"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pageSetUpPr fitToPage="1"/>
  </sheetPr>
  <dimension ref="A1:O100"/>
  <sheetViews>
    <sheetView showGridLines="0" topLeftCell="A4"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83</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32</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July!G14+(E14+F14)</f>
        <v>0</v>
      </c>
      <c r="H14" s="288">
        <f>C14-G14</f>
        <v>0</v>
      </c>
      <c r="I14" s="93" t="e">
        <f>G14/C14</f>
        <v>#DIV/0!</v>
      </c>
    </row>
    <row r="15" spans="1:15" x14ac:dyDescent="0.25">
      <c r="A15" s="89"/>
      <c r="B15" s="356">
        <f>Personnel!D13</f>
        <v>0</v>
      </c>
      <c r="C15" s="52">
        <f>Personnel!E18</f>
        <v>0</v>
      </c>
      <c r="D15" s="65"/>
      <c r="E15" s="435">
        <f t="shared" ref="E15:E23" si="0">ROUND(D15,2)</f>
        <v>0</v>
      </c>
      <c r="F15" s="287"/>
      <c r="G15" s="215">
        <f>July!G15+(E15+F15)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July!G16+(E16+F16)</f>
        <v>0</v>
      </c>
      <c r="H16" s="288">
        <f t="shared" si="1"/>
        <v>0</v>
      </c>
      <c r="I16" s="93" t="e">
        <f>G16/C16</f>
        <v>#DIV/0!</v>
      </c>
    </row>
    <row r="17" spans="1:10" x14ac:dyDescent="0.25">
      <c r="A17" s="89"/>
      <c r="B17" s="356">
        <f>Personnel!H13</f>
        <v>0</v>
      </c>
      <c r="C17" s="52">
        <f>Personnel!I18</f>
        <v>0</v>
      </c>
      <c r="D17" s="65"/>
      <c r="E17" s="435">
        <f t="shared" si="0"/>
        <v>0</v>
      </c>
      <c r="F17" s="287"/>
      <c r="G17" s="215">
        <f>July!G17+(E17+F17)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July!G18+(E18+F18)</f>
        <v>0</v>
      </c>
      <c r="H18" s="288">
        <f t="shared" si="1"/>
        <v>0</v>
      </c>
      <c r="I18" s="93" t="e">
        <f t="shared" si="2"/>
        <v>#DIV/0!</v>
      </c>
    </row>
    <row r="19" spans="1:10" x14ac:dyDescent="0.25">
      <c r="A19" s="89"/>
      <c r="B19" s="356">
        <f>Personnel!L13</f>
        <v>0</v>
      </c>
      <c r="C19" s="52">
        <f>Personnel!M18</f>
        <v>0</v>
      </c>
      <c r="D19" s="65"/>
      <c r="E19" s="435">
        <f t="shared" si="0"/>
        <v>0</v>
      </c>
      <c r="F19" s="287"/>
      <c r="G19" s="215">
        <f>July!G19+(E19+F19)</f>
        <v>0</v>
      </c>
      <c r="H19" s="288">
        <f t="shared" si="1"/>
        <v>0</v>
      </c>
      <c r="I19" s="93" t="e">
        <f t="shared" si="2"/>
        <v>#DIV/0!</v>
      </c>
    </row>
    <row r="20" spans="1:10" x14ac:dyDescent="0.25">
      <c r="A20" s="89"/>
      <c r="B20" s="356">
        <f>Personnel!N13</f>
        <v>0</v>
      </c>
      <c r="C20" s="52">
        <f>Personnel!O18</f>
        <v>0</v>
      </c>
      <c r="D20" s="65"/>
      <c r="E20" s="435">
        <f t="shared" si="0"/>
        <v>0</v>
      </c>
      <c r="F20" s="287"/>
      <c r="G20" s="215">
        <f>July!G20+(E20+F20)</f>
        <v>0</v>
      </c>
      <c r="H20" s="288">
        <f t="shared" si="1"/>
        <v>0</v>
      </c>
      <c r="I20" s="93" t="e">
        <f t="shared" si="2"/>
        <v>#DIV/0!</v>
      </c>
    </row>
    <row r="21" spans="1:10" x14ac:dyDescent="0.25">
      <c r="A21" s="89"/>
      <c r="B21" s="356">
        <f>Personnel!P13</f>
        <v>0</v>
      </c>
      <c r="C21" s="52">
        <f>Personnel!Q18</f>
        <v>0</v>
      </c>
      <c r="D21" s="65"/>
      <c r="E21" s="435">
        <f t="shared" si="0"/>
        <v>0</v>
      </c>
      <c r="F21" s="287"/>
      <c r="G21" s="215">
        <f>July!G21+(E21+F21)</f>
        <v>0</v>
      </c>
      <c r="H21" s="288">
        <f t="shared" si="1"/>
        <v>0</v>
      </c>
      <c r="I21" s="93" t="e">
        <f t="shared" si="2"/>
        <v>#DIV/0!</v>
      </c>
    </row>
    <row r="22" spans="1:10" x14ac:dyDescent="0.25">
      <c r="A22" s="89"/>
      <c r="B22" s="356">
        <f>Personnel!R13</f>
        <v>0</v>
      </c>
      <c r="C22" s="52">
        <f>Personnel!S18</f>
        <v>0</v>
      </c>
      <c r="D22" s="65"/>
      <c r="E22" s="435">
        <f t="shared" si="0"/>
        <v>0</v>
      </c>
      <c r="F22" s="287"/>
      <c r="G22" s="215">
        <f>July!G22+(E22+F22)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July!G23+(E23+F23)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32</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July!G28+(E28+F28)</f>
        <v>0</v>
      </c>
      <c r="H28" s="296">
        <f>C28-G28</f>
        <v>0</v>
      </c>
      <c r="I28" s="93" t="e">
        <f>G28/C28</f>
        <v>#DIV/0!</v>
      </c>
    </row>
    <row r="29" spans="1:10" x14ac:dyDescent="0.25">
      <c r="A29" s="89"/>
      <c r="B29" s="356">
        <f>Personnel!D13</f>
        <v>0</v>
      </c>
      <c r="C29" s="7">
        <f>Personnel!E21</f>
        <v>0</v>
      </c>
      <c r="D29" s="297"/>
      <c r="E29" s="436">
        <f t="shared" si="3"/>
        <v>0</v>
      </c>
      <c r="F29" s="287"/>
      <c r="G29" s="295">
        <f>July!G29+(E29+F29)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July!G30+(E30+F30)</f>
        <v>0</v>
      </c>
      <c r="H30" s="296">
        <f t="shared" si="4"/>
        <v>0</v>
      </c>
      <c r="I30" s="93" t="e">
        <f t="shared" si="5"/>
        <v>#DIV/0!</v>
      </c>
    </row>
    <row r="31" spans="1:10" x14ac:dyDescent="0.25">
      <c r="A31" s="89"/>
      <c r="B31" s="356">
        <f>Personnel!H13</f>
        <v>0</v>
      </c>
      <c r="C31" s="7">
        <f>Personnel!I21</f>
        <v>0</v>
      </c>
      <c r="D31" s="297"/>
      <c r="E31" s="436">
        <f t="shared" si="3"/>
        <v>0</v>
      </c>
      <c r="F31" s="287"/>
      <c r="G31" s="295">
        <f>July!G31+(E31+F31)</f>
        <v>0</v>
      </c>
      <c r="H31" s="296">
        <f t="shared" si="4"/>
        <v>0</v>
      </c>
      <c r="I31" s="93" t="e">
        <f t="shared" si="5"/>
        <v>#DIV/0!</v>
      </c>
    </row>
    <row r="32" spans="1:10" x14ac:dyDescent="0.25">
      <c r="A32" s="89"/>
      <c r="B32" s="356">
        <f>Personnel!J13</f>
        <v>0</v>
      </c>
      <c r="C32" s="7">
        <f>Personnel!K21</f>
        <v>0</v>
      </c>
      <c r="D32" s="294"/>
      <c r="E32" s="436">
        <f t="shared" si="3"/>
        <v>0</v>
      </c>
      <c r="F32" s="287"/>
      <c r="G32" s="295">
        <f>July!G32+(E32+F32)</f>
        <v>0</v>
      </c>
      <c r="H32" s="296">
        <f t="shared" si="4"/>
        <v>0</v>
      </c>
      <c r="I32" s="93" t="e">
        <f t="shared" si="5"/>
        <v>#DIV/0!</v>
      </c>
    </row>
    <row r="33" spans="1:10" x14ac:dyDescent="0.25">
      <c r="A33" s="89"/>
      <c r="B33" s="356">
        <f>Personnel!L13</f>
        <v>0</v>
      </c>
      <c r="C33" s="7">
        <f>Personnel!M21</f>
        <v>0</v>
      </c>
      <c r="D33" s="297"/>
      <c r="E33" s="436">
        <f t="shared" si="3"/>
        <v>0</v>
      </c>
      <c r="F33" s="287"/>
      <c r="G33" s="295">
        <f>July!G33+(E33+F33)</f>
        <v>0</v>
      </c>
      <c r="H33" s="296">
        <f t="shared" si="4"/>
        <v>0</v>
      </c>
      <c r="I33" s="93" t="e">
        <f t="shared" si="5"/>
        <v>#DIV/0!</v>
      </c>
    </row>
    <row r="34" spans="1:10" x14ac:dyDescent="0.25">
      <c r="A34" s="89"/>
      <c r="B34" s="356">
        <f>Personnel!N13</f>
        <v>0</v>
      </c>
      <c r="C34" s="7">
        <f>Personnel!O21</f>
        <v>0</v>
      </c>
      <c r="D34" s="294"/>
      <c r="E34" s="436">
        <f t="shared" si="3"/>
        <v>0</v>
      </c>
      <c r="F34" s="287"/>
      <c r="G34" s="295">
        <f>July!G34+(E34+F34)</f>
        <v>0</v>
      </c>
      <c r="H34" s="296">
        <f t="shared" si="4"/>
        <v>0</v>
      </c>
      <c r="I34" s="93" t="e">
        <f t="shared" si="5"/>
        <v>#DIV/0!</v>
      </c>
    </row>
    <row r="35" spans="1:10" x14ac:dyDescent="0.25">
      <c r="A35" s="89"/>
      <c r="B35" s="356">
        <f>Personnel!P13</f>
        <v>0</v>
      </c>
      <c r="C35" s="7">
        <f>Personnel!Q21</f>
        <v>0</v>
      </c>
      <c r="D35" s="294"/>
      <c r="E35" s="436">
        <f t="shared" si="3"/>
        <v>0</v>
      </c>
      <c r="F35" s="287"/>
      <c r="G35" s="295">
        <f>July!G35+(E35+F35)</f>
        <v>0</v>
      </c>
      <c r="H35" s="296">
        <f t="shared" si="4"/>
        <v>0</v>
      </c>
      <c r="I35" s="93" t="e">
        <f t="shared" si="5"/>
        <v>#DIV/0!</v>
      </c>
    </row>
    <row r="36" spans="1:10" x14ac:dyDescent="0.25">
      <c r="A36" s="89"/>
      <c r="B36" s="356">
        <f>Personnel!R13</f>
        <v>0</v>
      </c>
      <c r="C36" s="14">
        <f>Personnel!S21</f>
        <v>0</v>
      </c>
      <c r="D36" s="294"/>
      <c r="E36" s="436">
        <f t="shared" si="3"/>
        <v>0</v>
      </c>
      <c r="F36" s="287"/>
      <c r="G36" s="295">
        <f>July!G36+(E36+F36)</f>
        <v>0</v>
      </c>
      <c r="H36" s="296">
        <f t="shared" si="4"/>
        <v>0</v>
      </c>
      <c r="I36" s="93" t="e">
        <f t="shared" si="5"/>
        <v>#DIV/0!</v>
      </c>
    </row>
    <row r="37" spans="1:10" x14ac:dyDescent="0.25">
      <c r="A37" s="89"/>
      <c r="B37" s="356">
        <f>Personnel!T13</f>
        <v>0</v>
      </c>
      <c r="C37" s="7">
        <f>Personnel!U21</f>
        <v>0</v>
      </c>
      <c r="D37" s="297"/>
      <c r="E37" s="436">
        <f t="shared" si="3"/>
        <v>0</v>
      </c>
      <c r="F37" s="287"/>
      <c r="G37" s="295">
        <f>July!G37+(E37+F37)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32</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July!G42+(E42+F42)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July!G43+(E43+F43)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July!G44+(E44+F44)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July!G45+(E45+F45)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July!G46+(E46+F46)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July!G47+(E47+F47)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July!G49+(E49+F49)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July!G50+(E50+F50)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July!G51+(E51+F51)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July!G52+(E52+F52)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32</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July!G57+(E57+F57)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July!G58+(E58+F58)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July!G59+(E59+F59)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July!G60+(E60+F60)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July!G61+(E61+F61)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July!G62+(E62+F62)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July!G63+(E63+F63)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July!G64+(E64+F64)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July!G65+(E65+F65)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July!G66+(E66+F66)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July!G68+(E68+F68)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July!G69+(E69+F69)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July!G70+(E70+F70)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July!G71+(E71+F71)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July!G72+(E72+F72)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July!G73+(E73+F73)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July!G74+(E74+F74)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July!G75+(E75+F75)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July!G77+(E77+F77)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July!G78+(E78+F78)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July!G79+(E79+F79)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July!G80+(E80+F80)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July!G81+(E81+F81)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July!G82+(E82+F82)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July!G83+(E83+F83)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July!G84+(E84+F84)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32</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July!G91+(E91+F91)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July!G92+(E92+F92)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July!G93+(E93+F93)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July!G94+(E94+F94)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July!G95+(E95+F95)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July!G96+(E96+F96)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94" priority="45" operator="lessThan">
      <formula>0</formula>
    </cfRule>
  </conditionalFormatting>
  <conditionalFormatting sqref="H25:H26">
    <cfRule type="cellIs" dxfId="493" priority="44" operator="lessThan">
      <formula>0</formula>
    </cfRule>
  </conditionalFormatting>
  <conditionalFormatting sqref="H57:H66">
    <cfRule type="cellIs" dxfId="492" priority="26" operator="lessThan">
      <formula>0</formula>
    </cfRule>
  </conditionalFormatting>
  <conditionalFormatting sqref="H91:H96">
    <cfRule type="cellIs" dxfId="491" priority="15" operator="lessThan">
      <formula>0</formula>
    </cfRule>
    <cfRule type="cellIs" dxfId="490" priority="20" operator="lessThan">
      <formula>0</formula>
    </cfRule>
    <cfRule type="cellIs" dxfId="489" priority="24" operator="lessThan">
      <formula>0</formula>
    </cfRule>
  </conditionalFormatting>
  <conditionalFormatting sqref="I91:I96">
    <cfRule type="cellIs" dxfId="488" priority="16" operator="greaterThan">
      <formula>1</formula>
    </cfRule>
    <cfRule type="cellIs" dxfId="487" priority="21" operator="greaterThan">
      <formula>1</formula>
    </cfRule>
  </conditionalFormatting>
  <conditionalFormatting sqref="H14:H23">
    <cfRule type="cellIs" dxfId="486" priority="9" operator="lessThan">
      <formula>0</formula>
    </cfRule>
    <cfRule type="cellIs" dxfId="485" priority="11" operator="lessThan">
      <formula>0</formula>
    </cfRule>
  </conditionalFormatting>
  <conditionalFormatting sqref="H28:H37">
    <cfRule type="cellIs" dxfId="484" priority="7" operator="lessThan">
      <formula>0</formula>
    </cfRule>
  </conditionalFormatting>
  <conditionalFormatting sqref="I50">
    <cfRule type="cellIs" dxfId="483" priority="6" operator="greaterThan">
      <formula>1</formula>
    </cfRule>
  </conditionalFormatting>
  <conditionalFormatting sqref="H50">
    <cfRule type="cellIs" dxfId="482" priority="5" operator="lessThan">
      <formula>0</formula>
    </cfRule>
  </conditionalFormatting>
  <conditionalFormatting sqref="I51">
    <cfRule type="cellIs" dxfId="481" priority="4" operator="greaterThan">
      <formula>1</formula>
    </cfRule>
  </conditionalFormatting>
  <conditionalFormatting sqref="H51">
    <cfRule type="cellIs" dxfId="480" priority="3" operator="lessThan">
      <formula>0</formula>
    </cfRule>
  </conditionalFormatting>
  <conditionalFormatting sqref="I52">
    <cfRule type="cellIs" dxfId="479" priority="2" operator="greaterThan">
      <formula>1</formula>
    </cfRule>
  </conditionalFormatting>
  <conditionalFormatting sqref="H52">
    <cfRule type="cellIs" dxfId="478" priority="1" operator="lessThan">
      <formula>0</formula>
    </cfRule>
  </conditionalFormatting>
  <conditionalFormatting sqref="H35:H38">
    <cfRule type="cellIs" dxfId="477" priority="43" operator="lessThan">
      <formula>0</formula>
    </cfRule>
  </conditionalFormatting>
  <conditionalFormatting sqref="H54">
    <cfRule type="cellIs" dxfId="476" priority="42" operator="lessThan">
      <formula>0</formula>
    </cfRule>
  </conditionalFormatting>
  <conditionalFormatting sqref="C11">
    <cfRule type="cellIs" dxfId="475" priority="19" operator="greaterThan">
      <formula>1</formula>
    </cfRule>
    <cfRule type="cellIs" dxfId="474" priority="23" operator="greaterThan">
      <formula>1</formula>
    </cfRule>
    <cfRule type="cellIs" dxfId="473" priority="41" operator="greaterThan">
      <formula>1</formula>
    </cfRule>
  </conditionalFormatting>
  <conditionalFormatting sqref="I14:I23 I49 I77:I84">
    <cfRule type="cellIs" dxfId="472" priority="40" operator="greaterThan">
      <formula>1</formula>
    </cfRule>
  </conditionalFormatting>
  <conditionalFormatting sqref="I28:I37">
    <cfRule type="cellIs" dxfId="471" priority="18" operator="greaterThan">
      <formula>1</formula>
    </cfRule>
    <cfRule type="cellIs" dxfId="470" priority="39" operator="greaterThan">
      <formula>1</formula>
    </cfRule>
  </conditionalFormatting>
  <conditionalFormatting sqref="I42:I52">
    <cfRule type="cellIs" dxfId="469" priority="17" operator="greaterThan">
      <formula>1</formula>
    </cfRule>
    <cfRule type="cellIs" dxfId="468" priority="22" operator="greaterThan">
      <formula>1</formula>
    </cfRule>
    <cfRule type="cellIs" dxfId="467" priority="28" operator="greaterThan">
      <formula>1</formula>
    </cfRule>
    <cfRule type="cellIs" dxfId="466" priority="37" operator="greaterThan">
      <formula>1</formula>
    </cfRule>
    <cfRule type="cellIs" dxfId="465" priority="38" operator="greaterThan">
      <formula>1</formula>
    </cfRule>
  </conditionalFormatting>
  <conditionalFormatting sqref="I57:I66">
    <cfRule type="cellIs" dxfId="464" priority="34" operator="greaterThan">
      <formula>1</formula>
    </cfRule>
    <cfRule type="cellIs" dxfId="463" priority="36" operator="greaterThan">
      <formula>1</formula>
    </cfRule>
  </conditionalFormatting>
  <conditionalFormatting sqref="I68:I75">
    <cfRule type="cellIs" dxfId="462" priority="32" operator="greaterThan">
      <formula>1</formula>
    </cfRule>
    <cfRule type="cellIs" dxfId="461" priority="33" operator="greaterThan">
      <formula>1</formula>
    </cfRule>
    <cfRule type="cellIs" dxfId="460" priority="35" operator="greaterThan">
      <formula>1</formula>
    </cfRule>
  </conditionalFormatting>
  <conditionalFormatting sqref="H35:H37">
    <cfRule type="cellIs" dxfId="459" priority="8" operator="lessThan">
      <formula>0</formula>
    </cfRule>
    <cfRule type="cellIs" dxfId="458" priority="10" operator="lessThan">
      <formula>0</formula>
    </cfRule>
    <cfRule type="cellIs" dxfId="457" priority="12" operator="lessThan">
      <formula>0</formula>
    </cfRule>
    <cfRule type="cellIs" dxfId="456" priority="13" operator="lessThan">
      <formula>0</formula>
    </cfRule>
    <cfRule type="cellIs" dxfId="455" priority="14" operator="lessThan">
      <formula>0</formula>
    </cfRule>
    <cfRule type="cellIs" dxfId="454" priority="31" operator="greaterThan">
      <formula>$C$28</formula>
    </cfRule>
  </conditionalFormatting>
  <conditionalFormatting sqref="H35:H37">
    <cfRule type="cellIs" dxfId="453" priority="30" operator="lessThan">
      <formula>0</formula>
    </cfRule>
  </conditionalFormatting>
  <conditionalFormatting sqref="H42:H52">
    <cfRule type="cellIs" dxfId="452" priority="27" operator="lessThan">
      <formula>0</formula>
    </cfRule>
    <cfRule type="cellIs" dxfId="451" priority="29" operator="lessThan">
      <formula>0</formula>
    </cfRule>
  </conditionalFormatting>
  <conditionalFormatting sqref="H68:H75">
    <cfRule type="cellIs" dxfId="45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84</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31</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August!G14+(E14+F14)</f>
        <v>0</v>
      </c>
      <c r="H14" s="288">
        <f>C14-G14</f>
        <v>0</v>
      </c>
      <c r="I14" s="93" t="e">
        <f>G14/C14</f>
        <v>#DIV/0!</v>
      </c>
    </row>
    <row r="15" spans="1:15" x14ac:dyDescent="0.25">
      <c r="A15" s="89"/>
      <c r="B15" s="356">
        <f>Personnel!D13</f>
        <v>0</v>
      </c>
      <c r="C15" s="52">
        <f>Personnel!E18</f>
        <v>0</v>
      </c>
      <c r="D15" s="65"/>
      <c r="E15" s="435">
        <f t="shared" ref="E15:E23" si="0">ROUND(D15,2)</f>
        <v>0</v>
      </c>
      <c r="F15" s="287"/>
      <c r="G15" s="215">
        <f>August!G15+(E15+F15)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August!G16+(E16+F16)</f>
        <v>0</v>
      </c>
      <c r="H16" s="288">
        <f t="shared" si="1"/>
        <v>0</v>
      </c>
      <c r="I16" s="93" t="e">
        <f>G16/C16</f>
        <v>#DIV/0!</v>
      </c>
    </row>
    <row r="17" spans="1:10" x14ac:dyDescent="0.25">
      <c r="A17" s="89"/>
      <c r="B17" s="356">
        <f>Personnel!H13</f>
        <v>0</v>
      </c>
      <c r="C17" s="52">
        <f>Personnel!I18</f>
        <v>0</v>
      </c>
      <c r="D17" s="65"/>
      <c r="E17" s="435">
        <f t="shared" si="0"/>
        <v>0</v>
      </c>
      <c r="F17" s="287"/>
      <c r="G17" s="215">
        <f>August!G17+(E17+F17)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August!G18+(E18+F18)</f>
        <v>0</v>
      </c>
      <c r="H18" s="288">
        <f t="shared" si="1"/>
        <v>0</v>
      </c>
      <c r="I18" s="93" t="e">
        <f t="shared" si="2"/>
        <v>#DIV/0!</v>
      </c>
    </row>
    <row r="19" spans="1:10" x14ac:dyDescent="0.25">
      <c r="A19" s="89"/>
      <c r="B19" s="356">
        <f>Personnel!L13</f>
        <v>0</v>
      </c>
      <c r="C19" s="52">
        <f>Personnel!M18</f>
        <v>0</v>
      </c>
      <c r="D19" s="65"/>
      <c r="E19" s="435">
        <f t="shared" si="0"/>
        <v>0</v>
      </c>
      <c r="F19" s="287"/>
      <c r="G19" s="215">
        <f>August!G19+(E19+F19)</f>
        <v>0</v>
      </c>
      <c r="H19" s="288">
        <f t="shared" si="1"/>
        <v>0</v>
      </c>
      <c r="I19" s="93" t="e">
        <f t="shared" si="2"/>
        <v>#DIV/0!</v>
      </c>
    </row>
    <row r="20" spans="1:10" x14ac:dyDescent="0.25">
      <c r="A20" s="89"/>
      <c r="B20" s="356">
        <f>Personnel!N13</f>
        <v>0</v>
      </c>
      <c r="C20" s="52">
        <f>Personnel!O18</f>
        <v>0</v>
      </c>
      <c r="D20" s="65"/>
      <c r="E20" s="435">
        <f t="shared" si="0"/>
        <v>0</v>
      </c>
      <c r="F20" s="287"/>
      <c r="G20" s="215">
        <f>August!G20+(E20+F20)</f>
        <v>0</v>
      </c>
      <c r="H20" s="288">
        <f t="shared" si="1"/>
        <v>0</v>
      </c>
      <c r="I20" s="93" t="e">
        <f t="shared" si="2"/>
        <v>#DIV/0!</v>
      </c>
    </row>
    <row r="21" spans="1:10" x14ac:dyDescent="0.25">
      <c r="A21" s="89"/>
      <c r="B21" s="356">
        <f>Personnel!P13</f>
        <v>0</v>
      </c>
      <c r="C21" s="52">
        <f>Personnel!Q18</f>
        <v>0</v>
      </c>
      <c r="D21" s="65"/>
      <c r="E21" s="435">
        <f t="shared" si="0"/>
        <v>0</v>
      </c>
      <c r="F21" s="287"/>
      <c r="G21" s="215">
        <f>August!G21+(E21+F21)</f>
        <v>0</v>
      </c>
      <c r="H21" s="288">
        <f t="shared" si="1"/>
        <v>0</v>
      </c>
      <c r="I21" s="93" t="e">
        <f t="shared" si="2"/>
        <v>#DIV/0!</v>
      </c>
    </row>
    <row r="22" spans="1:10" x14ac:dyDescent="0.25">
      <c r="A22" s="89"/>
      <c r="B22" s="356">
        <f>Personnel!R13</f>
        <v>0</v>
      </c>
      <c r="C22" s="52">
        <f>Personnel!S18</f>
        <v>0</v>
      </c>
      <c r="D22" s="65"/>
      <c r="E22" s="435">
        <f t="shared" si="0"/>
        <v>0</v>
      </c>
      <c r="F22" s="287"/>
      <c r="G22" s="215">
        <f>August!G22+(E22+F22)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August!G23+(E23+F23)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31</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August!G28+(E28+F28)</f>
        <v>0</v>
      </c>
      <c r="H28" s="296">
        <f>C28-G28</f>
        <v>0</v>
      </c>
      <c r="I28" s="93" t="e">
        <f>G28/C28</f>
        <v>#DIV/0!</v>
      </c>
    </row>
    <row r="29" spans="1:10" x14ac:dyDescent="0.25">
      <c r="A29" s="89"/>
      <c r="B29" s="356">
        <f>Personnel!D13</f>
        <v>0</v>
      </c>
      <c r="C29" s="7">
        <f>Personnel!E21</f>
        <v>0</v>
      </c>
      <c r="D29" s="297"/>
      <c r="E29" s="436">
        <f t="shared" si="3"/>
        <v>0</v>
      </c>
      <c r="F29" s="287"/>
      <c r="G29" s="295">
        <f>August!G29+(E29+F29)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August!G30+(E30+F30)</f>
        <v>0</v>
      </c>
      <c r="H30" s="296">
        <f t="shared" si="4"/>
        <v>0</v>
      </c>
      <c r="I30" s="93" t="e">
        <f t="shared" si="5"/>
        <v>#DIV/0!</v>
      </c>
    </row>
    <row r="31" spans="1:10" x14ac:dyDescent="0.25">
      <c r="A31" s="89"/>
      <c r="B31" s="356">
        <f>Personnel!H13</f>
        <v>0</v>
      </c>
      <c r="C31" s="7">
        <f>Personnel!I21</f>
        <v>0</v>
      </c>
      <c r="D31" s="297"/>
      <c r="E31" s="436">
        <f t="shared" si="3"/>
        <v>0</v>
      </c>
      <c r="F31" s="287"/>
      <c r="G31" s="295">
        <f>August!G31+(E31+F31)</f>
        <v>0</v>
      </c>
      <c r="H31" s="296">
        <f t="shared" si="4"/>
        <v>0</v>
      </c>
      <c r="I31" s="93" t="e">
        <f t="shared" si="5"/>
        <v>#DIV/0!</v>
      </c>
    </row>
    <row r="32" spans="1:10" x14ac:dyDescent="0.25">
      <c r="A32" s="89"/>
      <c r="B32" s="356">
        <f>Personnel!J13</f>
        <v>0</v>
      </c>
      <c r="C32" s="7">
        <f>Personnel!K21</f>
        <v>0</v>
      </c>
      <c r="D32" s="294"/>
      <c r="E32" s="436">
        <f t="shared" si="3"/>
        <v>0</v>
      </c>
      <c r="F32" s="287"/>
      <c r="G32" s="295">
        <f>August!G32+(E32+F32)</f>
        <v>0</v>
      </c>
      <c r="H32" s="296">
        <f t="shared" si="4"/>
        <v>0</v>
      </c>
      <c r="I32" s="93" t="e">
        <f t="shared" si="5"/>
        <v>#DIV/0!</v>
      </c>
    </row>
    <row r="33" spans="1:10" x14ac:dyDescent="0.25">
      <c r="A33" s="89"/>
      <c r="B33" s="356">
        <f>Personnel!L13</f>
        <v>0</v>
      </c>
      <c r="C33" s="7">
        <f>Personnel!M21</f>
        <v>0</v>
      </c>
      <c r="D33" s="297"/>
      <c r="E33" s="436">
        <f t="shared" si="3"/>
        <v>0</v>
      </c>
      <c r="F33" s="287"/>
      <c r="G33" s="295">
        <f>August!G33+(E33+F33)</f>
        <v>0</v>
      </c>
      <c r="H33" s="296">
        <f t="shared" si="4"/>
        <v>0</v>
      </c>
      <c r="I33" s="93" t="e">
        <f t="shared" si="5"/>
        <v>#DIV/0!</v>
      </c>
    </row>
    <row r="34" spans="1:10" x14ac:dyDescent="0.25">
      <c r="A34" s="89"/>
      <c r="B34" s="356">
        <f>Personnel!N13</f>
        <v>0</v>
      </c>
      <c r="C34" s="7">
        <f>Personnel!O21</f>
        <v>0</v>
      </c>
      <c r="D34" s="294"/>
      <c r="E34" s="436">
        <f t="shared" si="3"/>
        <v>0</v>
      </c>
      <c r="F34" s="287"/>
      <c r="G34" s="295">
        <f>August!G34+(E34+F34)</f>
        <v>0</v>
      </c>
      <c r="H34" s="296">
        <f t="shared" si="4"/>
        <v>0</v>
      </c>
      <c r="I34" s="93" t="e">
        <f t="shared" si="5"/>
        <v>#DIV/0!</v>
      </c>
    </row>
    <row r="35" spans="1:10" x14ac:dyDescent="0.25">
      <c r="A35" s="89"/>
      <c r="B35" s="356">
        <f>Personnel!P13</f>
        <v>0</v>
      </c>
      <c r="C35" s="7">
        <f>Personnel!Q21</f>
        <v>0</v>
      </c>
      <c r="D35" s="294"/>
      <c r="E35" s="436">
        <f t="shared" si="3"/>
        <v>0</v>
      </c>
      <c r="F35" s="287"/>
      <c r="G35" s="295">
        <f>August!G35+(E35+F35)</f>
        <v>0</v>
      </c>
      <c r="H35" s="296">
        <f t="shared" si="4"/>
        <v>0</v>
      </c>
      <c r="I35" s="93" t="e">
        <f t="shared" si="5"/>
        <v>#DIV/0!</v>
      </c>
    </row>
    <row r="36" spans="1:10" x14ac:dyDescent="0.25">
      <c r="A36" s="89"/>
      <c r="B36" s="356">
        <f>Personnel!R13</f>
        <v>0</v>
      </c>
      <c r="C36" s="14">
        <f>Personnel!S21</f>
        <v>0</v>
      </c>
      <c r="D36" s="294"/>
      <c r="E36" s="436">
        <f t="shared" si="3"/>
        <v>0</v>
      </c>
      <c r="F36" s="287"/>
      <c r="G36" s="295">
        <f>August!G36+(E36+F36)</f>
        <v>0</v>
      </c>
      <c r="H36" s="296">
        <f t="shared" si="4"/>
        <v>0</v>
      </c>
      <c r="I36" s="93" t="e">
        <f t="shared" si="5"/>
        <v>#DIV/0!</v>
      </c>
    </row>
    <row r="37" spans="1:10" x14ac:dyDescent="0.25">
      <c r="A37" s="89"/>
      <c r="B37" s="356">
        <f>Personnel!T13</f>
        <v>0</v>
      </c>
      <c r="C37" s="7">
        <f>Personnel!U21</f>
        <v>0</v>
      </c>
      <c r="D37" s="297"/>
      <c r="E37" s="436">
        <f t="shared" si="3"/>
        <v>0</v>
      </c>
      <c r="F37" s="287"/>
      <c r="G37" s="295">
        <f>August!G37+(E37+F37)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31</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August!G42+(E42+F42)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August!G43+(E43+F43)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August!G44+(E44+F44)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August!G45+(E45+F45)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August!G46+(E46+F46)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August!G47+(E47+F47)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August!G49+(E49+F49)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August!G50+(E50+F50)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August!G51+(E51+F51)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August!G52+(E52+F52)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31</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August!G57+(E57+F57)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August!G58+(E58+F58)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August!G59+(E59+F59)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August!G60+(E60+F60)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August!G61+(E61+F61)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August!G62+(E62+F62)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August!G63+(E63+F63)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August!G64+(E64+F64)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August!G65+(E65+F65)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August!G66+(E66+F66)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August!G68+(E68+F68)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August!G69+(E69+F69)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August!G70+(E70+F70)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August!G71+(E71+F71)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August!G72+(E72+F72)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August!G73+(E73+F73)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August!G74+(E74+F74)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August!G75+(E75+F75)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August!G77+(E77+F77)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August!G78+(E78+F78)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August!G79+(E79+F79)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August!G80+(E80+F80)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August!G81+(E81+F81)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August!G82+(E82+F82)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August!G83+(E83+F83)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August!G84+(E84+F84)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31</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August!G91+(E91+F91)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August!G92+(E92+F92)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August!G93+(E93+F93)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August!G94+(E94+F94)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August!G95+(E95+F95)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August!G96+(E96+F96)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49" priority="45" operator="lessThan">
      <formula>0</formula>
    </cfRule>
  </conditionalFormatting>
  <conditionalFormatting sqref="H25:H26">
    <cfRule type="cellIs" dxfId="448" priority="44" operator="lessThan">
      <formula>0</formula>
    </cfRule>
  </conditionalFormatting>
  <conditionalFormatting sqref="H57:H66">
    <cfRule type="cellIs" dxfId="447" priority="26" operator="lessThan">
      <formula>0</formula>
    </cfRule>
  </conditionalFormatting>
  <conditionalFormatting sqref="H91:H96">
    <cfRule type="cellIs" dxfId="446" priority="15" operator="lessThan">
      <formula>0</formula>
    </cfRule>
    <cfRule type="cellIs" dxfId="445" priority="20" operator="lessThan">
      <formula>0</formula>
    </cfRule>
    <cfRule type="cellIs" dxfId="444" priority="24" operator="lessThan">
      <formula>0</formula>
    </cfRule>
  </conditionalFormatting>
  <conditionalFormatting sqref="I91:I96">
    <cfRule type="cellIs" dxfId="443" priority="16" operator="greaterThan">
      <formula>1</formula>
    </cfRule>
    <cfRule type="cellIs" dxfId="442" priority="21" operator="greaterThan">
      <formula>1</formula>
    </cfRule>
  </conditionalFormatting>
  <conditionalFormatting sqref="H14:H23">
    <cfRule type="cellIs" dxfId="441" priority="9" operator="lessThan">
      <formula>0</formula>
    </cfRule>
    <cfRule type="cellIs" dxfId="440" priority="11" operator="lessThan">
      <formula>0</formula>
    </cfRule>
  </conditionalFormatting>
  <conditionalFormatting sqref="H28:H37">
    <cfRule type="cellIs" dxfId="439" priority="7" operator="lessThan">
      <formula>0</formula>
    </cfRule>
  </conditionalFormatting>
  <conditionalFormatting sqref="I50">
    <cfRule type="cellIs" dxfId="438" priority="6" operator="greaterThan">
      <formula>1</formula>
    </cfRule>
  </conditionalFormatting>
  <conditionalFormatting sqref="H50">
    <cfRule type="cellIs" dxfId="437" priority="5" operator="lessThan">
      <formula>0</formula>
    </cfRule>
  </conditionalFormatting>
  <conditionalFormatting sqref="I51">
    <cfRule type="cellIs" dxfId="436" priority="4" operator="greaterThan">
      <formula>1</formula>
    </cfRule>
  </conditionalFormatting>
  <conditionalFormatting sqref="H51">
    <cfRule type="cellIs" dxfId="435" priority="3" operator="lessThan">
      <formula>0</formula>
    </cfRule>
  </conditionalFormatting>
  <conditionalFormatting sqref="I52">
    <cfRule type="cellIs" dxfId="434" priority="2" operator="greaterThan">
      <formula>1</formula>
    </cfRule>
  </conditionalFormatting>
  <conditionalFormatting sqref="H52">
    <cfRule type="cellIs" dxfId="433" priority="1" operator="lessThan">
      <formula>0</formula>
    </cfRule>
  </conditionalFormatting>
  <conditionalFormatting sqref="H35:H38">
    <cfRule type="cellIs" dxfId="432" priority="43" operator="lessThan">
      <formula>0</formula>
    </cfRule>
  </conditionalFormatting>
  <conditionalFormatting sqref="H54">
    <cfRule type="cellIs" dxfId="431" priority="42" operator="lessThan">
      <formula>0</formula>
    </cfRule>
  </conditionalFormatting>
  <conditionalFormatting sqref="C11">
    <cfRule type="cellIs" dxfId="430" priority="19" operator="greaterThan">
      <formula>1</formula>
    </cfRule>
    <cfRule type="cellIs" dxfId="429" priority="23" operator="greaterThan">
      <formula>1</formula>
    </cfRule>
    <cfRule type="cellIs" dxfId="428" priority="41" operator="greaterThan">
      <formula>1</formula>
    </cfRule>
  </conditionalFormatting>
  <conditionalFormatting sqref="I14:I23 I49 I77:I84">
    <cfRule type="cellIs" dxfId="427" priority="40" operator="greaterThan">
      <formula>1</formula>
    </cfRule>
  </conditionalFormatting>
  <conditionalFormatting sqref="I28:I37">
    <cfRule type="cellIs" dxfId="426" priority="18" operator="greaterThan">
      <formula>1</formula>
    </cfRule>
    <cfRule type="cellIs" dxfId="425" priority="39" operator="greaterThan">
      <formula>1</formula>
    </cfRule>
  </conditionalFormatting>
  <conditionalFormatting sqref="I42:I52">
    <cfRule type="cellIs" dxfId="424" priority="17" operator="greaterThan">
      <formula>1</formula>
    </cfRule>
    <cfRule type="cellIs" dxfId="423" priority="22" operator="greaterThan">
      <formula>1</formula>
    </cfRule>
    <cfRule type="cellIs" dxfId="422" priority="28" operator="greaterThan">
      <formula>1</formula>
    </cfRule>
    <cfRule type="cellIs" dxfId="421" priority="37" operator="greaterThan">
      <formula>1</formula>
    </cfRule>
    <cfRule type="cellIs" dxfId="420" priority="38" operator="greaterThan">
      <formula>1</formula>
    </cfRule>
  </conditionalFormatting>
  <conditionalFormatting sqref="I57:I66">
    <cfRule type="cellIs" dxfId="419" priority="34" operator="greaterThan">
      <formula>1</formula>
    </cfRule>
    <cfRule type="cellIs" dxfId="418" priority="36" operator="greaterThan">
      <formula>1</formula>
    </cfRule>
  </conditionalFormatting>
  <conditionalFormatting sqref="I68:I75">
    <cfRule type="cellIs" dxfId="417" priority="32" operator="greaterThan">
      <formula>1</formula>
    </cfRule>
    <cfRule type="cellIs" dxfId="416" priority="33" operator="greaterThan">
      <formula>1</formula>
    </cfRule>
    <cfRule type="cellIs" dxfId="415" priority="35" operator="greaterThan">
      <formula>1</formula>
    </cfRule>
  </conditionalFormatting>
  <conditionalFormatting sqref="H35:H37">
    <cfRule type="cellIs" dxfId="414" priority="8" operator="lessThan">
      <formula>0</formula>
    </cfRule>
    <cfRule type="cellIs" dxfId="413" priority="10" operator="lessThan">
      <formula>0</formula>
    </cfRule>
    <cfRule type="cellIs" dxfId="412" priority="12" operator="lessThan">
      <formula>0</formula>
    </cfRule>
    <cfRule type="cellIs" dxfId="411" priority="13" operator="lessThan">
      <formula>0</formula>
    </cfRule>
    <cfRule type="cellIs" dxfId="410" priority="14" operator="lessThan">
      <formula>0</formula>
    </cfRule>
    <cfRule type="cellIs" dxfId="409" priority="31" operator="greaterThan">
      <formula>$C$28</formula>
    </cfRule>
  </conditionalFormatting>
  <conditionalFormatting sqref="H35:H37">
    <cfRule type="cellIs" dxfId="408" priority="30" operator="lessThan">
      <formula>0</formula>
    </cfRule>
  </conditionalFormatting>
  <conditionalFormatting sqref="H42:H52">
    <cfRule type="cellIs" dxfId="407" priority="27" operator="lessThan">
      <formula>0</formula>
    </cfRule>
    <cfRule type="cellIs" dxfId="406" priority="29" operator="lessThan">
      <formula>0</formula>
    </cfRule>
  </conditionalFormatting>
  <conditionalFormatting sqref="H68:H75">
    <cfRule type="cellIs" dxfId="40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85</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30</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September!G14+(E14+F14)</f>
        <v>0</v>
      </c>
      <c r="H14" s="288">
        <f>C14-G14</f>
        <v>0</v>
      </c>
      <c r="I14" s="93" t="e">
        <f>G14/C14</f>
        <v>#DIV/0!</v>
      </c>
    </row>
    <row r="15" spans="1:15" x14ac:dyDescent="0.25">
      <c r="A15" s="89"/>
      <c r="B15" s="356">
        <f>Personnel!D13</f>
        <v>0</v>
      </c>
      <c r="C15" s="52">
        <f>Personnel!E18</f>
        <v>0</v>
      </c>
      <c r="D15" s="65"/>
      <c r="E15" s="435">
        <f t="shared" ref="E15:E23" si="0">ROUND(D15,2)</f>
        <v>0</v>
      </c>
      <c r="F15" s="287"/>
      <c r="G15" s="215">
        <f>September!G15+(E15+F15)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September!G16+(E16+F16)</f>
        <v>0</v>
      </c>
      <c r="H16" s="288">
        <f t="shared" si="1"/>
        <v>0</v>
      </c>
      <c r="I16" s="93" t="e">
        <f>G16/C16</f>
        <v>#DIV/0!</v>
      </c>
    </row>
    <row r="17" spans="1:10" x14ac:dyDescent="0.25">
      <c r="A17" s="89"/>
      <c r="B17" s="356">
        <f>Personnel!H13</f>
        <v>0</v>
      </c>
      <c r="C17" s="52">
        <f>Personnel!I18</f>
        <v>0</v>
      </c>
      <c r="D17" s="65"/>
      <c r="E17" s="435">
        <f t="shared" si="0"/>
        <v>0</v>
      </c>
      <c r="F17" s="287"/>
      <c r="G17" s="215">
        <f>September!G17+(E17+F17)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September!G18+(E18+F18)</f>
        <v>0</v>
      </c>
      <c r="H18" s="288">
        <f t="shared" si="1"/>
        <v>0</v>
      </c>
      <c r="I18" s="93" t="e">
        <f t="shared" si="2"/>
        <v>#DIV/0!</v>
      </c>
    </row>
    <row r="19" spans="1:10" x14ac:dyDescent="0.25">
      <c r="A19" s="89"/>
      <c r="B19" s="356">
        <f>Personnel!L13</f>
        <v>0</v>
      </c>
      <c r="C19" s="52">
        <f>Personnel!M18</f>
        <v>0</v>
      </c>
      <c r="D19" s="65"/>
      <c r="E19" s="435">
        <f t="shared" si="0"/>
        <v>0</v>
      </c>
      <c r="F19" s="287"/>
      <c r="G19" s="215">
        <f>September!G19+(E19+F19)</f>
        <v>0</v>
      </c>
      <c r="H19" s="288">
        <f t="shared" si="1"/>
        <v>0</v>
      </c>
      <c r="I19" s="93" t="e">
        <f t="shared" si="2"/>
        <v>#DIV/0!</v>
      </c>
    </row>
    <row r="20" spans="1:10" x14ac:dyDescent="0.25">
      <c r="A20" s="89"/>
      <c r="B20" s="356">
        <f>Personnel!N13</f>
        <v>0</v>
      </c>
      <c r="C20" s="52">
        <f>Personnel!O18</f>
        <v>0</v>
      </c>
      <c r="D20" s="65"/>
      <c r="E20" s="435">
        <f t="shared" si="0"/>
        <v>0</v>
      </c>
      <c r="F20" s="287"/>
      <c r="G20" s="215">
        <f>September!G20+(E20+F20)</f>
        <v>0</v>
      </c>
      <c r="H20" s="288">
        <f t="shared" si="1"/>
        <v>0</v>
      </c>
      <c r="I20" s="93" t="e">
        <f t="shared" si="2"/>
        <v>#DIV/0!</v>
      </c>
    </row>
    <row r="21" spans="1:10" x14ac:dyDescent="0.25">
      <c r="A21" s="89"/>
      <c r="B21" s="356">
        <f>Personnel!P13</f>
        <v>0</v>
      </c>
      <c r="C21" s="52">
        <f>Personnel!Q18</f>
        <v>0</v>
      </c>
      <c r="D21" s="65"/>
      <c r="E21" s="435">
        <f t="shared" si="0"/>
        <v>0</v>
      </c>
      <c r="F21" s="287"/>
      <c r="G21" s="215">
        <f>September!G21+(E21+F21)</f>
        <v>0</v>
      </c>
      <c r="H21" s="288">
        <f t="shared" si="1"/>
        <v>0</v>
      </c>
      <c r="I21" s="93" t="e">
        <f t="shared" si="2"/>
        <v>#DIV/0!</v>
      </c>
    </row>
    <row r="22" spans="1:10" x14ac:dyDescent="0.25">
      <c r="A22" s="89"/>
      <c r="B22" s="356">
        <f>Personnel!R13</f>
        <v>0</v>
      </c>
      <c r="C22" s="52">
        <f>Personnel!S18</f>
        <v>0</v>
      </c>
      <c r="D22" s="65"/>
      <c r="E22" s="435">
        <f t="shared" si="0"/>
        <v>0</v>
      </c>
      <c r="F22" s="287"/>
      <c r="G22" s="215">
        <f>September!G22+(E22+F22)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September!G23+(E23+F23)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30</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September!G28+(E28+F28)</f>
        <v>0</v>
      </c>
      <c r="H28" s="296">
        <f>C28-G28</f>
        <v>0</v>
      </c>
      <c r="I28" s="93" t="e">
        <f>G28/C28</f>
        <v>#DIV/0!</v>
      </c>
    </row>
    <row r="29" spans="1:10" x14ac:dyDescent="0.25">
      <c r="A29" s="89"/>
      <c r="B29" s="356">
        <f>Personnel!D13</f>
        <v>0</v>
      </c>
      <c r="C29" s="7">
        <f>Personnel!E21</f>
        <v>0</v>
      </c>
      <c r="D29" s="297"/>
      <c r="E29" s="436">
        <f t="shared" si="3"/>
        <v>0</v>
      </c>
      <c r="F29" s="287"/>
      <c r="G29" s="295">
        <f>September!G29+(E29+F29)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September!G30+(E30+F30)</f>
        <v>0</v>
      </c>
      <c r="H30" s="296">
        <f t="shared" si="4"/>
        <v>0</v>
      </c>
      <c r="I30" s="93" t="e">
        <f t="shared" si="5"/>
        <v>#DIV/0!</v>
      </c>
    </row>
    <row r="31" spans="1:10" x14ac:dyDescent="0.25">
      <c r="A31" s="89"/>
      <c r="B31" s="356">
        <f>Personnel!H13</f>
        <v>0</v>
      </c>
      <c r="C31" s="7">
        <f>Personnel!I21</f>
        <v>0</v>
      </c>
      <c r="D31" s="297"/>
      <c r="E31" s="436">
        <f t="shared" si="3"/>
        <v>0</v>
      </c>
      <c r="F31" s="287"/>
      <c r="G31" s="295">
        <f>September!G31+(E31+F31)</f>
        <v>0</v>
      </c>
      <c r="H31" s="296">
        <f t="shared" si="4"/>
        <v>0</v>
      </c>
      <c r="I31" s="93" t="e">
        <f t="shared" si="5"/>
        <v>#DIV/0!</v>
      </c>
    </row>
    <row r="32" spans="1:10" x14ac:dyDescent="0.25">
      <c r="A32" s="89"/>
      <c r="B32" s="356">
        <f>Personnel!J13</f>
        <v>0</v>
      </c>
      <c r="C32" s="7">
        <f>Personnel!K21</f>
        <v>0</v>
      </c>
      <c r="D32" s="294"/>
      <c r="E32" s="436">
        <f t="shared" si="3"/>
        <v>0</v>
      </c>
      <c r="F32" s="287"/>
      <c r="G32" s="295">
        <f>September!G32+(E32+F32)</f>
        <v>0</v>
      </c>
      <c r="H32" s="296">
        <f t="shared" si="4"/>
        <v>0</v>
      </c>
      <c r="I32" s="93" t="e">
        <f t="shared" si="5"/>
        <v>#DIV/0!</v>
      </c>
    </row>
    <row r="33" spans="1:10" x14ac:dyDescent="0.25">
      <c r="A33" s="89"/>
      <c r="B33" s="356">
        <f>Personnel!L13</f>
        <v>0</v>
      </c>
      <c r="C33" s="7">
        <f>Personnel!M21</f>
        <v>0</v>
      </c>
      <c r="D33" s="297"/>
      <c r="E33" s="436">
        <f t="shared" si="3"/>
        <v>0</v>
      </c>
      <c r="F33" s="287"/>
      <c r="G33" s="295">
        <f>September!G33+(E33+F33)</f>
        <v>0</v>
      </c>
      <c r="H33" s="296">
        <f t="shared" si="4"/>
        <v>0</v>
      </c>
      <c r="I33" s="93" t="e">
        <f t="shared" si="5"/>
        <v>#DIV/0!</v>
      </c>
    </row>
    <row r="34" spans="1:10" x14ac:dyDescent="0.25">
      <c r="A34" s="89"/>
      <c r="B34" s="356">
        <f>Personnel!N13</f>
        <v>0</v>
      </c>
      <c r="C34" s="7">
        <f>Personnel!O21</f>
        <v>0</v>
      </c>
      <c r="D34" s="294"/>
      <c r="E34" s="436">
        <f t="shared" si="3"/>
        <v>0</v>
      </c>
      <c r="F34" s="287"/>
      <c r="G34" s="295">
        <f>September!G34+(E34+F34)</f>
        <v>0</v>
      </c>
      <c r="H34" s="296">
        <f t="shared" si="4"/>
        <v>0</v>
      </c>
      <c r="I34" s="93" t="e">
        <f t="shared" si="5"/>
        <v>#DIV/0!</v>
      </c>
    </row>
    <row r="35" spans="1:10" x14ac:dyDescent="0.25">
      <c r="A35" s="89"/>
      <c r="B35" s="356">
        <f>Personnel!P13</f>
        <v>0</v>
      </c>
      <c r="C35" s="7">
        <f>Personnel!Q21</f>
        <v>0</v>
      </c>
      <c r="D35" s="294"/>
      <c r="E35" s="436">
        <f t="shared" si="3"/>
        <v>0</v>
      </c>
      <c r="F35" s="287"/>
      <c r="G35" s="295">
        <f>September!G35+(E35+F35)</f>
        <v>0</v>
      </c>
      <c r="H35" s="296">
        <f t="shared" si="4"/>
        <v>0</v>
      </c>
      <c r="I35" s="93" t="e">
        <f t="shared" si="5"/>
        <v>#DIV/0!</v>
      </c>
    </row>
    <row r="36" spans="1:10" x14ac:dyDescent="0.25">
      <c r="A36" s="89"/>
      <c r="B36" s="356">
        <f>Personnel!R13</f>
        <v>0</v>
      </c>
      <c r="C36" s="14">
        <f>Personnel!S21</f>
        <v>0</v>
      </c>
      <c r="D36" s="294"/>
      <c r="E36" s="436">
        <f t="shared" si="3"/>
        <v>0</v>
      </c>
      <c r="F36" s="287"/>
      <c r="G36" s="295">
        <f>September!G36+(E36+F36)</f>
        <v>0</v>
      </c>
      <c r="H36" s="296">
        <f t="shared" si="4"/>
        <v>0</v>
      </c>
      <c r="I36" s="93" t="e">
        <f t="shared" si="5"/>
        <v>#DIV/0!</v>
      </c>
    </row>
    <row r="37" spans="1:10" x14ac:dyDescent="0.25">
      <c r="A37" s="89"/>
      <c r="B37" s="356">
        <f>Personnel!T13</f>
        <v>0</v>
      </c>
      <c r="C37" s="7">
        <f>Personnel!U21</f>
        <v>0</v>
      </c>
      <c r="D37" s="297"/>
      <c r="E37" s="436">
        <f t="shared" si="3"/>
        <v>0</v>
      </c>
      <c r="F37" s="287"/>
      <c r="G37" s="295">
        <f>September!G37+(E37+F37)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30</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September!G42+(E42+F42)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September!G43+(E43+F43)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September!G44+(E44+F44)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September!G45+(E45+F45)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September!G46+(E46+F46)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September!G47+(E47+F47)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September!G49+(E49+F49)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September!G50+(E50+F50)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September!G51+(E51+F51)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September!G52+(E52+F52)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30</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September!G57+(E57+F57)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September!G58+(E58+F58)</f>
        <v>0</v>
      </c>
      <c r="H58" s="39">
        <f t="shared" ref="H58:H59" si="10">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September!G59+(E59+F59)</f>
        <v>0</v>
      </c>
      <c r="H59" s="39">
        <f t="shared" si="10"/>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September!G60+(E60+F60)</f>
        <v>0</v>
      </c>
      <c r="H60" s="39">
        <f t="shared" ref="H60:H66" si="12">C60-G60</f>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September!G61+(E61+F61)</f>
        <v>0</v>
      </c>
      <c r="H61" s="39">
        <f t="shared" si="12"/>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September!G62+(E62+F62)</f>
        <v>0</v>
      </c>
      <c r="H62" s="39">
        <f t="shared" si="12"/>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September!G63+(E63+F63)</f>
        <v>0</v>
      </c>
      <c r="H63" s="39">
        <f t="shared" si="12"/>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September!G64+(E64+F64)</f>
        <v>0</v>
      </c>
      <c r="H64" s="39">
        <f t="shared" si="12"/>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September!G65+(E65+F65)</f>
        <v>0</v>
      </c>
      <c r="H65" s="39">
        <f t="shared" si="12"/>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September!G66+(E66+F66)</f>
        <v>0</v>
      </c>
      <c r="H66" s="39">
        <f t="shared" si="12"/>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September!G68+(E68+F68)</f>
        <v>0</v>
      </c>
      <c r="H68" s="345">
        <f>C68-G68</f>
        <v>0</v>
      </c>
      <c r="I68" s="103" t="e">
        <f t="shared" ref="I68:I75" si="13">G68/C68</f>
        <v>#DIV/0!</v>
      </c>
    </row>
    <row r="69" spans="1:9" s="344" customFormat="1" ht="14.25" x14ac:dyDescent="0.2">
      <c r="A69" s="350"/>
      <c r="B69" s="355" t="str">
        <f>'Line Item Budget'!A47</f>
        <v>Office Supplies</v>
      </c>
      <c r="C69" s="341">
        <f>'Line Item Budget'!D47</f>
        <v>0</v>
      </c>
      <c r="D69" s="348"/>
      <c r="E69" s="434">
        <f t="shared" si="9"/>
        <v>0</v>
      </c>
      <c r="F69" s="306"/>
      <c r="G69" s="354">
        <f>September!G69+(E69+F69)</f>
        <v>0</v>
      </c>
      <c r="H69" s="345">
        <f t="shared" ref="H69:H75" si="14">C69-G69</f>
        <v>0</v>
      </c>
      <c r="I69" s="351" t="e">
        <f t="shared" si="13"/>
        <v>#DIV/0!</v>
      </c>
    </row>
    <row r="70" spans="1:9" s="344" customFormat="1" ht="14.25" x14ac:dyDescent="0.2">
      <c r="A70" s="350"/>
      <c r="B70" s="355" t="str">
        <f>'Line Item Budget'!A48</f>
        <v>Patient Education Materials</v>
      </c>
      <c r="C70" s="341">
        <f>'Line Item Budget'!D48</f>
        <v>0</v>
      </c>
      <c r="D70" s="348"/>
      <c r="E70" s="434">
        <f t="shared" si="9"/>
        <v>0</v>
      </c>
      <c r="F70" s="306"/>
      <c r="G70" s="354">
        <f>September!G70+(E70+F70)</f>
        <v>0</v>
      </c>
      <c r="H70" s="345">
        <f t="shared" si="14"/>
        <v>0</v>
      </c>
      <c r="I70" s="351" t="e">
        <f t="shared" si="13"/>
        <v>#DIV/0!</v>
      </c>
    </row>
    <row r="71" spans="1:9" s="344" customFormat="1" ht="14.25" x14ac:dyDescent="0.2">
      <c r="A71" s="350"/>
      <c r="B71" s="355" t="str">
        <f>'Line Item Budget'!A49</f>
        <v>Postage and Delivery</v>
      </c>
      <c r="C71" s="341">
        <f>'Line Item Budget'!D49</f>
        <v>0</v>
      </c>
      <c r="D71" s="348"/>
      <c r="E71" s="434">
        <f t="shared" si="9"/>
        <v>0</v>
      </c>
      <c r="F71" s="306"/>
      <c r="G71" s="354">
        <f>September!G71+(E71+F71)</f>
        <v>0</v>
      </c>
      <c r="H71" s="345">
        <f t="shared" si="14"/>
        <v>0</v>
      </c>
      <c r="I71" s="351" t="e">
        <f t="shared" si="13"/>
        <v>#DIV/0!</v>
      </c>
    </row>
    <row r="72" spans="1:9" s="344" customFormat="1" ht="14.25" x14ac:dyDescent="0.2">
      <c r="A72" s="350"/>
      <c r="B72" s="360" t="str">
        <f>'Line Item Budget'!A50</f>
        <v>Other (define)</v>
      </c>
      <c r="C72" s="341">
        <f>'Line Item Budget'!D50</f>
        <v>0</v>
      </c>
      <c r="D72" s="349"/>
      <c r="E72" s="434">
        <f t="shared" si="9"/>
        <v>0</v>
      </c>
      <c r="F72" s="311"/>
      <c r="G72" s="354">
        <f>September!G72+(E72+F72)</f>
        <v>0</v>
      </c>
      <c r="H72" s="345">
        <f t="shared" si="14"/>
        <v>0</v>
      </c>
      <c r="I72" s="101" t="e">
        <f t="shared" si="13"/>
        <v>#DIV/0!</v>
      </c>
    </row>
    <row r="73" spans="1:9" s="344" customFormat="1" ht="14.25" x14ac:dyDescent="0.2">
      <c r="A73" s="350"/>
      <c r="B73" s="360" t="str">
        <f>'Line Item Budget'!A51</f>
        <v>Other (define)</v>
      </c>
      <c r="C73" s="341">
        <f>'Line Item Budget'!D51</f>
        <v>0</v>
      </c>
      <c r="D73" s="349"/>
      <c r="E73" s="434">
        <f t="shared" si="9"/>
        <v>0</v>
      </c>
      <c r="F73" s="311"/>
      <c r="G73" s="354">
        <f>September!G73+(E73+F73)</f>
        <v>0</v>
      </c>
      <c r="H73" s="345">
        <f t="shared" si="14"/>
        <v>0</v>
      </c>
      <c r="I73" s="101" t="e">
        <f t="shared" si="13"/>
        <v>#DIV/0!</v>
      </c>
    </row>
    <row r="74" spans="1:9" s="344" customFormat="1" ht="14.25" x14ac:dyDescent="0.2">
      <c r="A74" s="350"/>
      <c r="B74" s="360" t="str">
        <f>'Line Item Budget'!A52</f>
        <v>Other (define)</v>
      </c>
      <c r="C74" s="341">
        <f>'Line Item Budget'!D52</f>
        <v>0</v>
      </c>
      <c r="D74" s="349"/>
      <c r="E74" s="434">
        <f t="shared" si="9"/>
        <v>0</v>
      </c>
      <c r="F74" s="311"/>
      <c r="G74" s="354">
        <f>September!G74+(E74+F74)</f>
        <v>0</v>
      </c>
      <c r="H74" s="345">
        <f t="shared" si="14"/>
        <v>0</v>
      </c>
      <c r="I74" s="101" t="e">
        <f t="shared" si="13"/>
        <v>#DIV/0!</v>
      </c>
    </row>
    <row r="75" spans="1:9" s="344" customFormat="1" thickBot="1" x14ac:dyDescent="0.25">
      <c r="A75" s="350"/>
      <c r="B75" s="360" t="str">
        <f>'Line Item Budget'!A53</f>
        <v>Other (define)</v>
      </c>
      <c r="C75" s="341">
        <f>'Line Item Budget'!D53</f>
        <v>0</v>
      </c>
      <c r="D75" s="349"/>
      <c r="E75" s="434">
        <f t="shared" si="9"/>
        <v>0</v>
      </c>
      <c r="F75" s="311"/>
      <c r="G75" s="354">
        <f>September!G75+(E75+F75)</f>
        <v>0</v>
      </c>
      <c r="H75" s="345">
        <f t="shared" si="14"/>
        <v>0</v>
      </c>
      <c r="I75" s="101" t="e">
        <f t="shared" si="13"/>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September!G77+(E77+F77)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September!G78+(E78+F78)</f>
        <v>0</v>
      </c>
      <c r="H78" s="345">
        <f t="shared" ref="H78:H84" si="15">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September!G79+(E79+F79)</f>
        <v>0</v>
      </c>
      <c r="H79" s="345">
        <f t="shared" si="15"/>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September!G80+(E80+F80)</f>
        <v>0</v>
      </c>
      <c r="H80" s="345">
        <f t="shared" si="15"/>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September!G81+(E81+F81)</f>
        <v>0</v>
      </c>
      <c r="H81" s="345">
        <f t="shared" si="15"/>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September!G82+(E82+F82)</f>
        <v>0</v>
      </c>
      <c r="H82" s="345">
        <f t="shared" si="15"/>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September!G83+(E83+F83)</f>
        <v>0</v>
      </c>
      <c r="H83" s="345">
        <f t="shared" si="15"/>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September!G84+(E84+F84)</f>
        <v>0</v>
      </c>
      <c r="H84" s="345">
        <f t="shared" si="15"/>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30</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377">
        <f t="shared" ref="E91:E96" si="16">ROUND(D91,2)</f>
        <v>0</v>
      </c>
      <c r="F91" s="306"/>
      <c r="G91" s="219">
        <f>September!G91+(E91+F91)</f>
        <v>0</v>
      </c>
      <c r="H91" s="39">
        <f t="shared" ref="H91:H96" si="17">C91-G91</f>
        <v>0</v>
      </c>
      <c r="I91" s="109" t="e">
        <f t="shared" ref="I91:I96" si="18">G91/C91</f>
        <v>#DIV/0!</v>
      </c>
    </row>
    <row r="92" spans="1:10" s="344" customFormat="1" ht="14.25" x14ac:dyDescent="0.2">
      <c r="A92" s="350"/>
      <c r="B92" s="359" t="str">
        <f>'Line Item Budget'!A67</f>
        <v>Define -</v>
      </c>
      <c r="C92" s="8">
        <f>'Line Item Budget'!D67</f>
        <v>0</v>
      </c>
      <c r="D92" s="348"/>
      <c r="E92" s="377">
        <f t="shared" si="16"/>
        <v>0</v>
      </c>
      <c r="F92" s="306"/>
      <c r="G92" s="219">
        <f>September!G92+(E92+F92)</f>
        <v>0</v>
      </c>
      <c r="H92" s="39">
        <f t="shared" si="17"/>
        <v>0</v>
      </c>
      <c r="I92" s="109" t="e">
        <f t="shared" si="18"/>
        <v>#DIV/0!</v>
      </c>
    </row>
    <row r="93" spans="1:10" s="344" customFormat="1" ht="14.25" x14ac:dyDescent="0.2">
      <c r="A93" s="350"/>
      <c r="B93" s="359" t="str">
        <f>'Line Item Budget'!A68</f>
        <v>Define -</v>
      </c>
      <c r="C93" s="8">
        <f>'Line Item Budget'!D68</f>
        <v>0</v>
      </c>
      <c r="D93" s="348"/>
      <c r="E93" s="377">
        <f t="shared" si="16"/>
        <v>0</v>
      </c>
      <c r="F93" s="306"/>
      <c r="G93" s="219">
        <f>September!G93+(E93+F93)</f>
        <v>0</v>
      </c>
      <c r="H93" s="39">
        <f t="shared" si="17"/>
        <v>0</v>
      </c>
      <c r="I93" s="109" t="e">
        <f t="shared" si="18"/>
        <v>#DIV/0!</v>
      </c>
    </row>
    <row r="94" spans="1:10" s="344" customFormat="1" ht="14.25" x14ac:dyDescent="0.2">
      <c r="A94" s="350"/>
      <c r="B94" s="359" t="str">
        <f>'Line Item Budget'!A69</f>
        <v>Define -</v>
      </c>
      <c r="C94" s="8">
        <f>'Line Item Budget'!D69</f>
        <v>0</v>
      </c>
      <c r="D94" s="348"/>
      <c r="E94" s="377">
        <f t="shared" si="16"/>
        <v>0</v>
      </c>
      <c r="F94" s="306"/>
      <c r="G94" s="219">
        <f>September!G94+(E94+F94)</f>
        <v>0</v>
      </c>
      <c r="H94" s="39">
        <f t="shared" si="17"/>
        <v>0</v>
      </c>
      <c r="I94" s="109" t="e">
        <f t="shared" si="18"/>
        <v>#DIV/0!</v>
      </c>
    </row>
    <row r="95" spans="1:10" s="344" customFormat="1" ht="14.25" x14ac:dyDescent="0.2">
      <c r="A95" s="350"/>
      <c r="B95" s="359" t="str">
        <f>'Line Item Budget'!A70</f>
        <v>Define -</v>
      </c>
      <c r="C95" s="8">
        <f>'Line Item Budget'!D70</f>
        <v>0</v>
      </c>
      <c r="D95" s="348"/>
      <c r="E95" s="377">
        <f t="shared" si="16"/>
        <v>0</v>
      </c>
      <c r="F95" s="306"/>
      <c r="G95" s="219">
        <f>September!G95+(E95+F95)</f>
        <v>0</v>
      </c>
      <c r="H95" s="39">
        <f t="shared" si="17"/>
        <v>0</v>
      </c>
      <c r="I95" s="109" t="e">
        <f t="shared" si="18"/>
        <v>#DIV/0!</v>
      </c>
    </row>
    <row r="96" spans="1:10" s="344" customFormat="1" ht="14.25" x14ac:dyDescent="0.2">
      <c r="A96" s="350"/>
      <c r="B96" s="359" t="str">
        <f>'Line Item Budget'!A71</f>
        <v>Define -</v>
      </c>
      <c r="C96" s="8">
        <f>'Line Item Budget'!D71</f>
        <v>0</v>
      </c>
      <c r="D96" s="348"/>
      <c r="E96" s="377">
        <f t="shared" si="16"/>
        <v>0</v>
      </c>
      <c r="F96" s="306"/>
      <c r="G96" s="219">
        <f>September!G96+(E96+F96)</f>
        <v>0</v>
      </c>
      <c r="H96" s="39">
        <f t="shared" si="17"/>
        <v>0</v>
      </c>
      <c r="I96" s="109" t="e">
        <f t="shared" si="18"/>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404" priority="45" operator="lessThan">
      <formula>0</formula>
    </cfRule>
  </conditionalFormatting>
  <conditionalFormatting sqref="H25:H26">
    <cfRule type="cellIs" dxfId="403" priority="44" operator="lessThan">
      <formula>0</formula>
    </cfRule>
  </conditionalFormatting>
  <conditionalFormatting sqref="H57:H66">
    <cfRule type="cellIs" dxfId="402" priority="26" operator="lessThan">
      <formula>0</formula>
    </cfRule>
  </conditionalFormatting>
  <conditionalFormatting sqref="H91:H96">
    <cfRule type="cellIs" dxfId="401" priority="15" operator="lessThan">
      <formula>0</formula>
    </cfRule>
    <cfRule type="cellIs" dxfId="400" priority="20" operator="lessThan">
      <formula>0</formula>
    </cfRule>
    <cfRule type="cellIs" dxfId="399" priority="24" operator="lessThan">
      <formula>0</formula>
    </cfRule>
  </conditionalFormatting>
  <conditionalFormatting sqref="I91:I96">
    <cfRule type="cellIs" dxfId="398" priority="16" operator="greaterThan">
      <formula>1</formula>
    </cfRule>
    <cfRule type="cellIs" dxfId="397" priority="21" operator="greaterThan">
      <formula>1</formula>
    </cfRule>
  </conditionalFormatting>
  <conditionalFormatting sqref="H14:H23">
    <cfRule type="cellIs" dxfId="396" priority="9" operator="lessThan">
      <formula>0</formula>
    </cfRule>
    <cfRule type="cellIs" dxfId="395" priority="11" operator="lessThan">
      <formula>0</formula>
    </cfRule>
  </conditionalFormatting>
  <conditionalFormatting sqref="H28:H37">
    <cfRule type="cellIs" dxfId="394" priority="7" operator="lessThan">
      <formula>0</formula>
    </cfRule>
  </conditionalFormatting>
  <conditionalFormatting sqref="I50">
    <cfRule type="cellIs" dxfId="393" priority="6" operator="greaterThan">
      <formula>1</formula>
    </cfRule>
  </conditionalFormatting>
  <conditionalFormatting sqref="H50">
    <cfRule type="cellIs" dxfId="392" priority="5" operator="lessThan">
      <formula>0</formula>
    </cfRule>
  </conditionalFormatting>
  <conditionalFormatting sqref="I51">
    <cfRule type="cellIs" dxfId="391" priority="4" operator="greaterThan">
      <formula>1</formula>
    </cfRule>
  </conditionalFormatting>
  <conditionalFormatting sqref="H51">
    <cfRule type="cellIs" dxfId="390" priority="3" operator="lessThan">
      <formula>0</formula>
    </cfRule>
  </conditionalFormatting>
  <conditionalFormatting sqref="I52">
    <cfRule type="cellIs" dxfId="389" priority="2" operator="greaterThan">
      <formula>1</formula>
    </cfRule>
  </conditionalFormatting>
  <conditionalFormatting sqref="H52">
    <cfRule type="cellIs" dxfId="388" priority="1" operator="lessThan">
      <formula>0</formula>
    </cfRule>
  </conditionalFormatting>
  <conditionalFormatting sqref="H35:H38">
    <cfRule type="cellIs" dxfId="387" priority="43" operator="lessThan">
      <formula>0</formula>
    </cfRule>
  </conditionalFormatting>
  <conditionalFormatting sqref="H54">
    <cfRule type="cellIs" dxfId="386" priority="42" operator="lessThan">
      <formula>0</formula>
    </cfRule>
  </conditionalFormatting>
  <conditionalFormatting sqref="C11">
    <cfRule type="cellIs" dxfId="385" priority="19" operator="greaterThan">
      <formula>1</formula>
    </cfRule>
    <cfRule type="cellIs" dxfId="384" priority="23" operator="greaterThan">
      <formula>1</formula>
    </cfRule>
    <cfRule type="cellIs" dxfId="383" priority="41" operator="greaterThan">
      <formula>1</formula>
    </cfRule>
  </conditionalFormatting>
  <conditionalFormatting sqref="I14:I23 I49 I77:I84">
    <cfRule type="cellIs" dxfId="382" priority="40" operator="greaterThan">
      <formula>1</formula>
    </cfRule>
  </conditionalFormatting>
  <conditionalFormatting sqref="I28:I37">
    <cfRule type="cellIs" dxfId="381" priority="18" operator="greaterThan">
      <formula>1</formula>
    </cfRule>
    <cfRule type="cellIs" dxfId="380" priority="39" operator="greaterThan">
      <formula>1</formula>
    </cfRule>
  </conditionalFormatting>
  <conditionalFormatting sqref="I42:I52">
    <cfRule type="cellIs" dxfId="379" priority="17" operator="greaterThan">
      <formula>1</formula>
    </cfRule>
    <cfRule type="cellIs" dxfId="378" priority="22" operator="greaterThan">
      <formula>1</formula>
    </cfRule>
    <cfRule type="cellIs" dxfId="377" priority="28" operator="greaterThan">
      <formula>1</formula>
    </cfRule>
    <cfRule type="cellIs" dxfId="376" priority="37" operator="greaterThan">
      <formula>1</formula>
    </cfRule>
    <cfRule type="cellIs" dxfId="375" priority="38" operator="greaterThan">
      <formula>1</formula>
    </cfRule>
  </conditionalFormatting>
  <conditionalFormatting sqref="I57:I66">
    <cfRule type="cellIs" dxfId="374" priority="34" operator="greaterThan">
      <formula>1</formula>
    </cfRule>
    <cfRule type="cellIs" dxfId="373" priority="36" operator="greaterThan">
      <formula>1</formula>
    </cfRule>
  </conditionalFormatting>
  <conditionalFormatting sqref="I68:I75">
    <cfRule type="cellIs" dxfId="372" priority="32" operator="greaterThan">
      <formula>1</formula>
    </cfRule>
    <cfRule type="cellIs" dxfId="371" priority="33" operator="greaterThan">
      <formula>1</formula>
    </cfRule>
    <cfRule type="cellIs" dxfId="370" priority="35" operator="greaterThan">
      <formula>1</formula>
    </cfRule>
  </conditionalFormatting>
  <conditionalFormatting sqref="H35:H37">
    <cfRule type="cellIs" dxfId="369" priority="8" operator="lessThan">
      <formula>0</formula>
    </cfRule>
    <cfRule type="cellIs" dxfId="368" priority="10" operator="lessThan">
      <formula>0</formula>
    </cfRule>
    <cfRule type="cellIs" dxfId="367" priority="12" operator="lessThan">
      <formula>0</formula>
    </cfRule>
    <cfRule type="cellIs" dxfId="366" priority="13" operator="lessThan">
      <formula>0</formula>
    </cfRule>
    <cfRule type="cellIs" dxfId="365" priority="14" operator="lessThan">
      <formula>0</formula>
    </cfRule>
    <cfRule type="cellIs" dxfId="364" priority="31" operator="greaterThan">
      <formula>$C$28</formula>
    </cfRule>
  </conditionalFormatting>
  <conditionalFormatting sqref="H35:H37">
    <cfRule type="cellIs" dxfId="363" priority="30" operator="lessThan">
      <formula>0</formula>
    </cfRule>
  </conditionalFormatting>
  <conditionalFormatting sqref="H42:H52">
    <cfRule type="cellIs" dxfId="362" priority="27" operator="lessThan">
      <formula>0</formula>
    </cfRule>
    <cfRule type="cellIs" dxfId="361" priority="29" operator="lessThan">
      <formula>0</formula>
    </cfRule>
  </conditionalFormatting>
  <conditionalFormatting sqref="H68:H75">
    <cfRule type="cellIs" dxfId="360"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pageSetUpPr fitToPage="1"/>
  </sheetPr>
  <dimension ref="A1:O100"/>
  <sheetViews>
    <sheetView showGridLines="0" zoomScale="90" zoomScaleNormal="90" workbookViewId="0">
      <selection activeCell="F8" sqref="F8:I11"/>
    </sheetView>
  </sheetViews>
  <sheetFormatPr defaultColWidth="9.140625" defaultRowHeight="15" x14ac:dyDescent="0.25"/>
  <cols>
    <col min="1" max="1" width="14.5703125" style="38" customWidth="1"/>
    <col min="2" max="2" width="39.28515625" style="376" customWidth="1"/>
    <col min="3" max="3" width="17" style="44" customWidth="1"/>
    <col min="4" max="4" width="13.28515625" style="45" customWidth="1"/>
    <col min="5" max="5" width="13.28515625" style="45" hidden="1" customWidth="1"/>
    <col min="6" max="7" width="14.28515625" style="38" customWidth="1"/>
    <col min="8" max="8" width="15.42578125" style="38" bestFit="1" customWidth="1"/>
    <col min="9" max="9" width="11.7109375" style="38" bestFit="1" customWidth="1"/>
    <col min="10" max="10" width="13.5703125" style="38" bestFit="1" customWidth="1"/>
    <col min="11" max="16384" width="9.140625" style="38"/>
  </cols>
  <sheetData>
    <row r="1" spans="1:15" ht="18.75" x14ac:dyDescent="0.3">
      <c r="A1" s="555" t="s">
        <v>111</v>
      </c>
      <c r="B1" s="556"/>
      <c r="C1" s="556"/>
      <c r="D1" s="556"/>
      <c r="E1" s="556"/>
      <c r="F1" s="556"/>
      <c r="G1" s="556"/>
      <c r="H1" s="556"/>
      <c r="I1" s="557"/>
    </row>
    <row r="2" spans="1:15" ht="18.75" x14ac:dyDescent="0.3">
      <c r="A2" s="558">
        <f>Personnel!$B$5</f>
        <v>0</v>
      </c>
      <c r="B2" s="559"/>
      <c r="C2" s="559"/>
      <c r="D2" s="559"/>
      <c r="E2" s="559"/>
      <c r="F2" s="559"/>
      <c r="G2" s="559"/>
      <c r="H2" s="559"/>
      <c r="I2" s="560"/>
    </row>
    <row r="3" spans="1:15" ht="18.75" x14ac:dyDescent="0.3">
      <c r="A3" s="561" t="s">
        <v>122</v>
      </c>
      <c r="B3" s="559"/>
      <c r="C3" s="559"/>
      <c r="D3" s="559"/>
      <c r="E3" s="559"/>
      <c r="F3" s="559"/>
      <c r="G3" s="559"/>
      <c r="H3" s="559"/>
      <c r="I3" s="560"/>
    </row>
    <row r="4" spans="1:15" ht="18.75" x14ac:dyDescent="0.3">
      <c r="A4" s="115" t="str">
        <f>Summary!A4</f>
        <v xml:space="preserve">Contract #: </v>
      </c>
      <c r="B4" s="334">
        <f>Summary!B4</f>
        <v>0</v>
      </c>
      <c r="C4" s="87"/>
      <c r="D4" s="51"/>
      <c r="E4" s="51"/>
      <c r="F4" s="47"/>
      <c r="G4" s="47"/>
      <c r="H4" s="47"/>
      <c r="I4" s="88"/>
    </row>
    <row r="5" spans="1:15" ht="18.75" x14ac:dyDescent="0.3">
      <c r="A5" s="115" t="str">
        <f>Summary!A5</f>
        <v xml:space="preserve">Contractor:   </v>
      </c>
      <c r="B5" s="361">
        <f>Summary!B5</f>
        <v>0</v>
      </c>
      <c r="C5" s="87"/>
      <c r="D5" s="51"/>
      <c r="E5" s="51"/>
      <c r="F5" s="47"/>
      <c r="G5" s="47"/>
      <c r="H5" s="47"/>
      <c r="I5" s="88"/>
    </row>
    <row r="6" spans="1:15" ht="37.5" customHeight="1" x14ac:dyDescent="0.25">
      <c r="A6" s="582" t="s">
        <v>81</v>
      </c>
      <c r="B6" s="583"/>
      <c r="C6" s="583"/>
      <c r="D6" s="583"/>
      <c r="E6" s="583"/>
      <c r="F6" s="583"/>
      <c r="G6" s="583"/>
      <c r="H6" s="583"/>
      <c r="I6" s="584"/>
      <c r="J6" s="46"/>
      <c r="K6" s="46"/>
      <c r="L6" s="46"/>
      <c r="M6" s="46"/>
      <c r="N6" s="46"/>
    </row>
    <row r="7" spans="1:15" ht="19.5" x14ac:dyDescent="0.4">
      <c r="A7" s="89"/>
      <c r="B7" s="362" t="s">
        <v>61</v>
      </c>
      <c r="C7" s="78">
        <f>'Line Item Budget'!C73</f>
        <v>0</v>
      </c>
      <c r="D7" s="51"/>
      <c r="E7" s="51"/>
      <c r="F7" s="47" t="s">
        <v>79</v>
      </c>
      <c r="G7" s="47"/>
      <c r="H7" s="48"/>
      <c r="I7" s="90"/>
      <c r="J7" s="48"/>
      <c r="K7" s="48"/>
      <c r="L7" s="49"/>
      <c r="M7" s="49"/>
      <c r="N7" s="50"/>
      <c r="O7" s="50"/>
    </row>
    <row r="8" spans="1:15" ht="19.5" x14ac:dyDescent="0.4">
      <c r="A8" s="89"/>
      <c r="B8" s="362" t="s">
        <v>86</v>
      </c>
      <c r="C8" s="79">
        <f>D25+D39+D54+D86+D98</f>
        <v>0</v>
      </c>
      <c r="D8" s="51"/>
      <c r="E8" s="51"/>
      <c r="F8" s="564"/>
      <c r="G8" s="565"/>
      <c r="H8" s="565"/>
      <c r="I8" s="566"/>
      <c r="J8" s="48"/>
      <c r="K8" s="48"/>
      <c r="L8" s="49"/>
      <c r="M8" s="49"/>
      <c r="N8" s="50"/>
      <c r="O8" s="50"/>
    </row>
    <row r="9" spans="1:15" ht="19.5" x14ac:dyDescent="0.4">
      <c r="A9" s="89"/>
      <c r="B9" s="362" t="s">
        <v>80</v>
      </c>
      <c r="C9" s="79">
        <f>G25+G39+G54+G86+G98</f>
        <v>0</v>
      </c>
      <c r="D9" s="51"/>
      <c r="E9" s="51"/>
      <c r="F9" s="567"/>
      <c r="G9" s="568"/>
      <c r="H9" s="568"/>
      <c r="I9" s="569"/>
      <c r="J9" s="47"/>
      <c r="K9" s="47"/>
      <c r="L9" s="47"/>
      <c r="M9" s="47"/>
    </row>
    <row r="10" spans="1:15" ht="19.5" x14ac:dyDescent="0.4">
      <c r="A10" s="89"/>
      <c r="B10" s="362" t="s">
        <v>20</v>
      </c>
      <c r="C10" s="79">
        <f>(H25+H39+H54+H86+H98)</f>
        <v>0</v>
      </c>
      <c r="D10" s="51"/>
      <c r="E10" s="51"/>
      <c r="F10" s="567"/>
      <c r="G10" s="568"/>
      <c r="H10" s="568"/>
      <c r="I10" s="569"/>
      <c r="J10" s="47"/>
      <c r="K10" s="47"/>
      <c r="L10" s="47"/>
      <c r="M10" s="47"/>
    </row>
    <row r="11" spans="1:15" ht="19.5" x14ac:dyDescent="0.4">
      <c r="A11" s="89"/>
      <c r="B11" s="362" t="s">
        <v>19</v>
      </c>
      <c r="C11" s="80" t="e">
        <f>C9/C7</f>
        <v>#DIV/0!</v>
      </c>
      <c r="D11" s="51"/>
      <c r="E11" s="51"/>
      <c r="F11" s="570"/>
      <c r="G11" s="571"/>
      <c r="H11" s="571"/>
      <c r="I11" s="572"/>
    </row>
    <row r="12" spans="1:15" x14ac:dyDescent="0.25">
      <c r="A12" s="89"/>
      <c r="B12" s="363"/>
      <c r="C12" s="91"/>
      <c r="D12" s="91"/>
      <c r="E12" s="91"/>
      <c r="F12" s="47"/>
      <c r="G12" s="47"/>
      <c r="H12" s="47"/>
      <c r="I12" s="88"/>
    </row>
    <row r="13" spans="1:15" ht="30" x14ac:dyDescent="0.25">
      <c r="A13" s="578" t="s">
        <v>39</v>
      </c>
      <c r="B13" s="579"/>
      <c r="C13" s="59" t="s">
        <v>34</v>
      </c>
      <c r="D13" s="59" t="s">
        <v>29</v>
      </c>
      <c r="E13" s="338" t="s">
        <v>162</v>
      </c>
      <c r="F13" s="217" t="s">
        <v>95</v>
      </c>
      <c r="G13" s="214" t="s">
        <v>21</v>
      </c>
      <c r="H13" s="60" t="s">
        <v>20</v>
      </c>
      <c r="I13" s="92" t="s">
        <v>19</v>
      </c>
    </row>
    <row r="14" spans="1:15" x14ac:dyDescent="0.25">
      <c r="A14" s="89"/>
      <c r="B14" s="356">
        <f>Personnel!B13</f>
        <v>0</v>
      </c>
      <c r="C14" s="52">
        <f>Personnel!C18</f>
        <v>0</v>
      </c>
      <c r="D14" s="64"/>
      <c r="E14" s="435">
        <f>ROUND(D14,2)</f>
        <v>0</v>
      </c>
      <c r="F14" s="287"/>
      <c r="G14" s="215">
        <f>October!G14+(E14+F14)</f>
        <v>0</v>
      </c>
      <c r="H14" s="288">
        <f>C14-G14</f>
        <v>0</v>
      </c>
      <c r="I14" s="93" t="e">
        <f>G14/C14</f>
        <v>#DIV/0!</v>
      </c>
    </row>
    <row r="15" spans="1:15" x14ac:dyDescent="0.25">
      <c r="A15" s="89"/>
      <c r="B15" s="356">
        <f>Personnel!D13</f>
        <v>0</v>
      </c>
      <c r="C15" s="52">
        <f>Personnel!E18</f>
        <v>0</v>
      </c>
      <c r="D15" s="65"/>
      <c r="E15" s="435">
        <f t="shared" ref="E15:E23" si="0">ROUND(D15,2)</f>
        <v>0</v>
      </c>
      <c r="F15" s="287"/>
      <c r="G15" s="215">
        <f>October!G15+(E15+F15)</f>
        <v>0</v>
      </c>
      <c r="H15" s="288">
        <f t="shared" ref="H15:H23" si="1">C15-G15</f>
        <v>0</v>
      </c>
      <c r="I15" s="93" t="e">
        <f>G15/C15</f>
        <v>#DIV/0!</v>
      </c>
    </row>
    <row r="16" spans="1:15" x14ac:dyDescent="0.25">
      <c r="A16" s="89"/>
      <c r="B16" s="356">
        <f>Personnel!F13</f>
        <v>0</v>
      </c>
      <c r="C16" s="52">
        <f>Personnel!G18</f>
        <v>0</v>
      </c>
      <c r="D16" s="65"/>
      <c r="E16" s="435">
        <f t="shared" si="0"/>
        <v>0</v>
      </c>
      <c r="F16" s="287"/>
      <c r="G16" s="215">
        <f>October!G16+(E16+F16)</f>
        <v>0</v>
      </c>
      <c r="H16" s="288">
        <f t="shared" si="1"/>
        <v>0</v>
      </c>
      <c r="I16" s="93" t="e">
        <f>G16/C16</f>
        <v>#DIV/0!</v>
      </c>
    </row>
    <row r="17" spans="1:10" x14ac:dyDescent="0.25">
      <c r="A17" s="89"/>
      <c r="B17" s="356">
        <f>Personnel!H13</f>
        <v>0</v>
      </c>
      <c r="C17" s="52">
        <f>Personnel!I18</f>
        <v>0</v>
      </c>
      <c r="D17" s="65"/>
      <c r="E17" s="435">
        <f t="shared" si="0"/>
        <v>0</v>
      </c>
      <c r="F17" s="287"/>
      <c r="G17" s="215">
        <f>October!G17+(E17+F17)</f>
        <v>0</v>
      </c>
      <c r="H17" s="288">
        <f t="shared" si="1"/>
        <v>0</v>
      </c>
      <c r="I17" s="93" t="e">
        <f t="shared" ref="I17:I23" si="2">G17/C17</f>
        <v>#DIV/0!</v>
      </c>
    </row>
    <row r="18" spans="1:10" x14ac:dyDescent="0.25">
      <c r="A18" s="89"/>
      <c r="B18" s="356">
        <f>Personnel!J13</f>
        <v>0</v>
      </c>
      <c r="C18" s="52">
        <f>Personnel!K18</f>
        <v>0</v>
      </c>
      <c r="D18" s="65"/>
      <c r="E18" s="435">
        <f t="shared" si="0"/>
        <v>0</v>
      </c>
      <c r="F18" s="287"/>
      <c r="G18" s="215">
        <f>October!G18+(E18+F18)</f>
        <v>0</v>
      </c>
      <c r="H18" s="288">
        <f t="shared" si="1"/>
        <v>0</v>
      </c>
      <c r="I18" s="93" t="e">
        <f t="shared" si="2"/>
        <v>#DIV/0!</v>
      </c>
    </row>
    <row r="19" spans="1:10" x14ac:dyDescent="0.25">
      <c r="A19" s="89"/>
      <c r="B19" s="356">
        <f>Personnel!L13</f>
        <v>0</v>
      </c>
      <c r="C19" s="52">
        <f>Personnel!M18</f>
        <v>0</v>
      </c>
      <c r="D19" s="65"/>
      <c r="E19" s="435">
        <f t="shared" si="0"/>
        <v>0</v>
      </c>
      <c r="F19" s="287"/>
      <c r="G19" s="215">
        <f>October!G19+(E19+F19)</f>
        <v>0</v>
      </c>
      <c r="H19" s="288">
        <f t="shared" si="1"/>
        <v>0</v>
      </c>
      <c r="I19" s="93" t="e">
        <f t="shared" si="2"/>
        <v>#DIV/0!</v>
      </c>
    </row>
    <row r="20" spans="1:10" x14ac:dyDescent="0.25">
      <c r="A20" s="89"/>
      <c r="B20" s="356">
        <f>Personnel!N13</f>
        <v>0</v>
      </c>
      <c r="C20" s="52">
        <f>Personnel!O18</f>
        <v>0</v>
      </c>
      <c r="D20" s="65"/>
      <c r="E20" s="435">
        <f t="shared" si="0"/>
        <v>0</v>
      </c>
      <c r="F20" s="287"/>
      <c r="G20" s="215">
        <f>October!G20+(E20+F20)</f>
        <v>0</v>
      </c>
      <c r="H20" s="288">
        <f t="shared" si="1"/>
        <v>0</v>
      </c>
      <c r="I20" s="93" t="e">
        <f t="shared" si="2"/>
        <v>#DIV/0!</v>
      </c>
    </row>
    <row r="21" spans="1:10" x14ac:dyDescent="0.25">
      <c r="A21" s="89"/>
      <c r="B21" s="356">
        <f>Personnel!P13</f>
        <v>0</v>
      </c>
      <c r="C21" s="52">
        <f>Personnel!Q18</f>
        <v>0</v>
      </c>
      <c r="D21" s="65"/>
      <c r="E21" s="435">
        <f t="shared" si="0"/>
        <v>0</v>
      </c>
      <c r="F21" s="287"/>
      <c r="G21" s="215">
        <f>October!G21+(E21+F21)</f>
        <v>0</v>
      </c>
      <c r="H21" s="288">
        <f t="shared" si="1"/>
        <v>0</v>
      </c>
      <c r="I21" s="93" t="e">
        <f t="shared" si="2"/>
        <v>#DIV/0!</v>
      </c>
    </row>
    <row r="22" spans="1:10" x14ac:dyDescent="0.25">
      <c r="A22" s="89"/>
      <c r="B22" s="356">
        <f>Personnel!R13</f>
        <v>0</v>
      </c>
      <c r="C22" s="52">
        <f>Personnel!S18</f>
        <v>0</v>
      </c>
      <c r="D22" s="65"/>
      <c r="E22" s="435">
        <f t="shared" si="0"/>
        <v>0</v>
      </c>
      <c r="F22" s="287"/>
      <c r="G22" s="215">
        <f>October!G22+(E22+F22)</f>
        <v>0</v>
      </c>
      <c r="H22" s="288">
        <f t="shared" si="1"/>
        <v>0</v>
      </c>
      <c r="I22" s="93" t="e">
        <f t="shared" si="2"/>
        <v>#DIV/0!</v>
      </c>
      <c r="J22" s="47"/>
    </row>
    <row r="23" spans="1:10" x14ac:dyDescent="0.25">
      <c r="A23" s="89"/>
      <c r="B23" s="356">
        <f>Personnel!T13</f>
        <v>0</v>
      </c>
      <c r="C23" s="52">
        <f>Personnel!U18</f>
        <v>0</v>
      </c>
      <c r="D23" s="65"/>
      <c r="E23" s="435">
        <f t="shared" si="0"/>
        <v>0</v>
      </c>
      <c r="F23" s="287"/>
      <c r="G23" s="215">
        <f>October!G23+(E23+F23)</f>
        <v>0</v>
      </c>
      <c r="H23" s="288">
        <f t="shared" si="1"/>
        <v>0</v>
      </c>
      <c r="I23" s="93" t="e">
        <f t="shared" si="2"/>
        <v>#DIV/0!</v>
      </c>
      <c r="J23" s="47"/>
    </row>
    <row r="24" spans="1:10" x14ac:dyDescent="0.25">
      <c r="A24" s="89"/>
      <c r="B24" s="364" t="s">
        <v>1</v>
      </c>
      <c r="C24" s="53"/>
      <c r="D24" s="42">
        <f>SUM(F14:F22)</f>
        <v>0</v>
      </c>
      <c r="E24" s="331"/>
      <c r="F24" s="218"/>
      <c r="G24" s="36"/>
      <c r="H24" s="289"/>
      <c r="I24" s="94"/>
      <c r="J24" s="47"/>
    </row>
    <row r="25" spans="1:10" x14ac:dyDescent="0.25">
      <c r="A25" s="89"/>
      <c r="B25" s="340" t="s">
        <v>40</v>
      </c>
      <c r="C25" s="12">
        <f>SUM(C14:C23)</f>
        <v>0</v>
      </c>
      <c r="D25" s="13">
        <f>SUM(E14:E23)+D24</f>
        <v>0</v>
      </c>
      <c r="E25" s="337"/>
      <c r="F25" s="335"/>
      <c r="G25" s="216">
        <f>SUM(G14:G23)</f>
        <v>0</v>
      </c>
      <c r="H25" s="9">
        <f>SUM(H14:H23)</f>
        <v>0</v>
      </c>
      <c r="I25" s="95" t="e">
        <f>G25/C25</f>
        <v>#DIV/0!</v>
      </c>
      <c r="J25" s="47"/>
    </row>
    <row r="26" spans="1:10" x14ac:dyDescent="0.25">
      <c r="A26" s="89"/>
      <c r="B26" s="343"/>
      <c r="C26" s="29"/>
      <c r="D26" s="30"/>
      <c r="E26" s="30"/>
      <c r="F26" s="31"/>
      <c r="G26" s="31"/>
      <c r="H26" s="31"/>
      <c r="I26" s="96"/>
      <c r="J26" s="47"/>
    </row>
    <row r="27" spans="1:10" ht="30" x14ac:dyDescent="0.25">
      <c r="A27" s="578" t="s">
        <v>41</v>
      </c>
      <c r="B27" s="579"/>
      <c r="C27" s="59" t="s">
        <v>34</v>
      </c>
      <c r="D27" s="290" t="s">
        <v>29</v>
      </c>
      <c r="E27" s="338" t="s">
        <v>162</v>
      </c>
      <c r="F27" s="291" t="s">
        <v>95</v>
      </c>
      <c r="G27" s="292" t="s">
        <v>21</v>
      </c>
      <c r="H27" s="293" t="s">
        <v>20</v>
      </c>
      <c r="I27" s="92" t="s">
        <v>19</v>
      </c>
    </row>
    <row r="28" spans="1:10" x14ac:dyDescent="0.25">
      <c r="A28" s="89"/>
      <c r="B28" s="356">
        <f>Personnel!B13</f>
        <v>0</v>
      </c>
      <c r="C28" s="7">
        <f>Personnel!C21</f>
        <v>0</v>
      </c>
      <c r="D28" s="294"/>
      <c r="E28" s="436">
        <f t="shared" ref="E28:E37" si="3">ROUND(D28,2)</f>
        <v>0</v>
      </c>
      <c r="F28" s="287"/>
      <c r="G28" s="295">
        <f>October!G28+(E28+F28)</f>
        <v>0</v>
      </c>
      <c r="H28" s="296">
        <f>C28-G28</f>
        <v>0</v>
      </c>
      <c r="I28" s="93" t="e">
        <f>G28/C28</f>
        <v>#DIV/0!</v>
      </c>
    </row>
    <row r="29" spans="1:10" x14ac:dyDescent="0.25">
      <c r="A29" s="89"/>
      <c r="B29" s="356">
        <f>Personnel!D13</f>
        <v>0</v>
      </c>
      <c r="C29" s="7">
        <f>Personnel!E21</f>
        <v>0</v>
      </c>
      <c r="D29" s="297"/>
      <c r="E29" s="436">
        <f t="shared" si="3"/>
        <v>0</v>
      </c>
      <c r="F29" s="287"/>
      <c r="G29" s="295">
        <f>October!G29+(E29+F29)</f>
        <v>0</v>
      </c>
      <c r="H29" s="296">
        <f t="shared" ref="H29:H37" si="4">C29-G29</f>
        <v>0</v>
      </c>
      <c r="I29" s="93" t="e">
        <f t="shared" ref="I29:I37" si="5">G29/C29</f>
        <v>#DIV/0!</v>
      </c>
    </row>
    <row r="30" spans="1:10" x14ac:dyDescent="0.25">
      <c r="A30" s="89"/>
      <c r="B30" s="356">
        <f>Personnel!F13</f>
        <v>0</v>
      </c>
      <c r="C30" s="7">
        <f>Personnel!G21</f>
        <v>0</v>
      </c>
      <c r="D30" s="294"/>
      <c r="E30" s="436">
        <f t="shared" si="3"/>
        <v>0</v>
      </c>
      <c r="F30" s="287"/>
      <c r="G30" s="295">
        <f>October!G30+(E30+F30)</f>
        <v>0</v>
      </c>
      <c r="H30" s="296">
        <f t="shared" si="4"/>
        <v>0</v>
      </c>
      <c r="I30" s="93" t="e">
        <f t="shared" si="5"/>
        <v>#DIV/0!</v>
      </c>
    </row>
    <row r="31" spans="1:10" x14ac:dyDescent="0.25">
      <c r="A31" s="89"/>
      <c r="B31" s="356">
        <f>Personnel!H13</f>
        <v>0</v>
      </c>
      <c r="C31" s="7">
        <f>Personnel!I21</f>
        <v>0</v>
      </c>
      <c r="D31" s="297"/>
      <c r="E31" s="436">
        <f t="shared" si="3"/>
        <v>0</v>
      </c>
      <c r="F31" s="287"/>
      <c r="G31" s="295">
        <f>October!G31+(E31+F31)</f>
        <v>0</v>
      </c>
      <c r="H31" s="296">
        <f t="shared" si="4"/>
        <v>0</v>
      </c>
      <c r="I31" s="93" t="e">
        <f t="shared" si="5"/>
        <v>#DIV/0!</v>
      </c>
    </row>
    <row r="32" spans="1:10" x14ac:dyDescent="0.25">
      <c r="A32" s="89"/>
      <c r="B32" s="356">
        <f>Personnel!J13</f>
        <v>0</v>
      </c>
      <c r="C32" s="7">
        <f>Personnel!K21</f>
        <v>0</v>
      </c>
      <c r="D32" s="294"/>
      <c r="E32" s="436">
        <f t="shared" si="3"/>
        <v>0</v>
      </c>
      <c r="F32" s="287"/>
      <c r="G32" s="295">
        <f>October!G32+(E32+F32)</f>
        <v>0</v>
      </c>
      <c r="H32" s="296">
        <f t="shared" si="4"/>
        <v>0</v>
      </c>
      <c r="I32" s="93" t="e">
        <f t="shared" si="5"/>
        <v>#DIV/0!</v>
      </c>
    </row>
    <row r="33" spans="1:10" x14ac:dyDescent="0.25">
      <c r="A33" s="89"/>
      <c r="B33" s="356">
        <f>Personnel!L13</f>
        <v>0</v>
      </c>
      <c r="C33" s="7">
        <f>Personnel!M21</f>
        <v>0</v>
      </c>
      <c r="D33" s="297"/>
      <c r="E33" s="436">
        <f t="shared" si="3"/>
        <v>0</v>
      </c>
      <c r="F33" s="287"/>
      <c r="G33" s="295">
        <f>October!G33+(E33+F33)</f>
        <v>0</v>
      </c>
      <c r="H33" s="296">
        <f t="shared" si="4"/>
        <v>0</v>
      </c>
      <c r="I33" s="93" t="e">
        <f t="shared" si="5"/>
        <v>#DIV/0!</v>
      </c>
    </row>
    <row r="34" spans="1:10" x14ac:dyDescent="0.25">
      <c r="A34" s="89"/>
      <c r="B34" s="356">
        <f>Personnel!N13</f>
        <v>0</v>
      </c>
      <c r="C34" s="7">
        <f>Personnel!O21</f>
        <v>0</v>
      </c>
      <c r="D34" s="294"/>
      <c r="E34" s="436">
        <f t="shared" si="3"/>
        <v>0</v>
      </c>
      <c r="F34" s="287"/>
      <c r="G34" s="295">
        <f>October!G34+(E34+F34)</f>
        <v>0</v>
      </c>
      <c r="H34" s="296">
        <f t="shared" si="4"/>
        <v>0</v>
      </c>
      <c r="I34" s="93" t="e">
        <f t="shared" si="5"/>
        <v>#DIV/0!</v>
      </c>
    </row>
    <row r="35" spans="1:10" x14ac:dyDescent="0.25">
      <c r="A35" s="89"/>
      <c r="B35" s="356">
        <f>Personnel!P13</f>
        <v>0</v>
      </c>
      <c r="C35" s="7">
        <f>Personnel!Q21</f>
        <v>0</v>
      </c>
      <c r="D35" s="294"/>
      <c r="E35" s="436">
        <f t="shared" si="3"/>
        <v>0</v>
      </c>
      <c r="F35" s="287"/>
      <c r="G35" s="295">
        <f>October!G35+(E35+F35)</f>
        <v>0</v>
      </c>
      <c r="H35" s="296">
        <f t="shared" si="4"/>
        <v>0</v>
      </c>
      <c r="I35" s="93" t="e">
        <f t="shared" si="5"/>
        <v>#DIV/0!</v>
      </c>
    </row>
    <row r="36" spans="1:10" x14ac:dyDescent="0.25">
      <c r="A36" s="89"/>
      <c r="B36" s="356">
        <f>Personnel!R13</f>
        <v>0</v>
      </c>
      <c r="C36" s="14">
        <f>Personnel!S21</f>
        <v>0</v>
      </c>
      <c r="D36" s="294"/>
      <c r="E36" s="436">
        <f t="shared" si="3"/>
        <v>0</v>
      </c>
      <c r="F36" s="287"/>
      <c r="G36" s="295">
        <f>October!G36+(E36+F36)</f>
        <v>0</v>
      </c>
      <c r="H36" s="296">
        <f t="shared" si="4"/>
        <v>0</v>
      </c>
      <c r="I36" s="93" t="e">
        <f t="shared" si="5"/>
        <v>#DIV/0!</v>
      </c>
    </row>
    <row r="37" spans="1:10" x14ac:dyDescent="0.25">
      <c r="A37" s="89"/>
      <c r="B37" s="356">
        <f>Personnel!T13</f>
        <v>0</v>
      </c>
      <c r="C37" s="7">
        <f>Personnel!U21</f>
        <v>0</v>
      </c>
      <c r="D37" s="297"/>
      <c r="E37" s="436">
        <f t="shared" si="3"/>
        <v>0</v>
      </c>
      <c r="F37" s="287"/>
      <c r="G37" s="295">
        <f>October!G37+(E37+F37)</f>
        <v>0</v>
      </c>
      <c r="H37" s="296">
        <f t="shared" si="4"/>
        <v>0</v>
      </c>
      <c r="I37" s="93" t="e">
        <f t="shared" si="5"/>
        <v>#DIV/0!</v>
      </c>
      <c r="J37" s="47"/>
    </row>
    <row r="38" spans="1:10" x14ac:dyDescent="0.25">
      <c r="A38" s="89"/>
      <c r="B38" s="364" t="s">
        <v>1</v>
      </c>
      <c r="C38" s="32"/>
      <c r="D38" s="298">
        <f>SUM(F28:F37)</f>
        <v>0</v>
      </c>
      <c r="E38" s="333"/>
      <c r="F38" s="299"/>
      <c r="G38" s="300"/>
      <c r="H38" s="301"/>
      <c r="I38" s="94"/>
      <c r="J38" s="47"/>
    </row>
    <row r="39" spans="1:10" x14ac:dyDescent="0.25">
      <c r="A39" s="89"/>
      <c r="B39" s="365" t="s">
        <v>42</v>
      </c>
      <c r="C39" s="1">
        <f>SUM(C28:C37)</f>
        <v>0</v>
      </c>
      <c r="D39" s="302">
        <f>SUM(E28:E37)+D38</f>
        <v>0</v>
      </c>
      <c r="E39" s="326"/>
      <c r="F39" s="339"/>
      <c r="G39" s="303">
        <f>SUM(G28:G37)</f>
        <v>0</v>
      </c>
      <c r="H39" s="302">
        <f>SUM(H28:H37)</f>
        <v>0</v>
      </c>
      <c r="I39" s="95" t="e">
        <f>G39/C39</f>
        <v>#DIV/0!</v>
      </c>
      <c r="J39" s="47"/>
    </row>
    <row r="40" spans="1:10" x14ac:dyDescent="0.25">
      <c r="A40" s="89"/>
      <c r="B40" s="366"/>
      <c r="C40" s="2"/>
      <c r="D40" s="304"/>
      <c r="E40" s="304"/>
      <c r="F40" s="305"/>
      <c r="G40" s="51"/>
      <c r="H40" s="51"/>
      <c r="I40" s="88"/>
    </row>
    <row r="41" spans="1:10" s="344" customFormat="1" ht="30" x14ac:dyDescent="0.25">
      <c r="A41" s="576" t="s">
        <v>15</v>
      </c>
      <c r="B41" s="577"/>
      <c r="C41" s="59" t="s">
        <v>34</v>
      </c>
      <c r="D41" s="290" t="s">
        <v>29</v>
      </c>
      <c r="E41" s="338" t="s">
        <v>162</v>
      </c>
      <c r="F41" s="291" t="s">
        <v>95</v>
      </c>
      <c r="G41" s="292" t="s">
        <v>21</v>
      </c>
      <c r="H41" s="293" t="s">
        <v>20</v>
      </c>
      <c r="I41" s="92" t="s">
        <v>19</v>
      </c>
    </row>
    <row r="42" spans="1:10" s="344" customFormat="1" ht="14.25" x14ac:dyDescent="0.2">
      <c r="A42" s="350"/>
      <c r="B42" s="357" t="str">
        <f>'Line Item Budget'!A21</f>
        <v>Contractor 1 (define)</v>
      </c>
      <c r="C42" s="8">
        <f>'Line Item Budget'!D21</f>
        <v>0</v>
      </c>
      <c r="D42" s="348"/>
      <c r="E42" s="433">
        <f t="shared" ref="E42:E52" si="6">ROUND(D42,2)</f>
        <v>0</v>
      </c>
      <c r="F42" s="306"/>
      <c r="G42" s="219">
        <f>October!G42+(E42+F42)</f>
        <v>0</v>
      </c>
      <c r="H42" s="39">
        <f t="shared" ref="H42:H47" si="7">C42-G42</f>
        <v>0</v>
      </c>
      <c r="I42" s="351" t="e">
        <f t="shared" ref="I42:I47" si="8">G42/C42</f>
        <v>#DIV/0!</v>
      </c>
    </row>
    <row r="43" spans="1:10" s="344" customFormat="1" ht="14.25" x14ac:dyDescent="0.2">
      <c r="A43" s="350"/>
      <c r="B43" s="357" t="str">
        <f>'Line Item Budget'!A22</f>
        <v>Contractor 2 (define)</v>
      </c>
      <c r="C43" s="8">
        <f>'Line Item Budget'!D22</f>
        <v>0</v>
      </c>
      <c r="D43" s="348"/>
      <c r="E43" s="433">
        <f t="shared" si="6"/>
        <v>0</v>
      </c>
      <c r="F43" s="306"/>
      <c r="G43" s="219">
        <f>October!G43+(E43+F43)</f>
        <v>0</v>
      </c>
      <c r="H43" s="39">
        <f t="shared" si="7"/>
        <v>0</v>
      </c>
      <c r="I43" s="351" t="e">
        <f t="shared" si="8"/>
        <v>#DIV/0!</v>
      </c>
    </row>
    <row r="44" spans="1:10" s="344" customFormat="1" ht="14.25" x14ac:dyDescent="0.2">
      <c r="A44" s="350"/>
      <c r="B44" s="357" t="str">
        <f>'Line Item Budget'!A23</f>
        <v>Contractor 3 (define)</v>
      </c>
      <c r="C44" s="8">
        <f>'Line Item Budget'!D23</f>
        <v>0</v>
      </c>
      <c r="D44" s="348"/>
      <c r="E44" s="433">
        <f t="shared" si="6"/>
        <v>0</v>
      </c>
      <c r="F44" s="306"/>
      <c r="G44" s="219">
        <f>October!G44+(E44+F44)</f>
        <v>0</v>
      </c>
      <c r="H44" s="39">
        <f t="shared" si="7"/>
        <v>0</v>
      </c>
      <c r="I44" s="351" t="e">
        <f t="shared" si="8"/>
        <v>#DIV/0!</v>
      </c>
    </row>
    <row r="45" spans="1:10" s="344" customFormat="1" ht="14.25" x14ac:dyDescent="0.2">
      <c r="A45" s="350"/>
      <c r="B45" s="357" t="str">
        <f>'Line Item Budget'!A24</f>
        <v>Contractor 4 (define)</v>
      </c>
      <c r="C45" s="8">
        <f>'Line Item Budget'!D24</f>
        <v>0</v>
      </c>
      <c r="D45" s="348"/>
      <c r="E45" s="433">
        <f t="shared" si="6"/>
        <v>0</v>
      </c>
      <c r="F45" s="306"/>
      <c r="G45" s="219">
        <f>October!G45+(E45+F45)</f>
        <v>0</v>
      </c>
      <c r="H45" s="39">
        <f t="shared" si="7"/>
        <v>0</v>
      </c>
      <c r="I45" s="351" t="e">
        <f t="shared" si="8"/>
        <v>#DIV/0!</v>
      </c>
    </row>
    <row r="46" spans="1:10" s="344" customFormat="1" ht="14.25" x14ac:dyDescent="0.2">
      <c r="A46" s="350"/>
      <c r="B46" s="357" t="str">
        <f>'Line Item Budget'!A25</f>
        <v>Contractor 5 (define)</v>
      </c>
      <c r="C46" s="8">
        <f>'Line Item Budget'!D25</f>
        <v>0</v>
      </c>
      <c r="D46" s="348"/>
      <c r="E46" s="433">
        <f t="shared" si="6"/>
        <v>0</v>
      </c>
      <c r="F46" s="306"/>
      <c r="G46" s="219">
        <f>October!G46+(E46+F46)</f>
        <v>0</v>
      </c>
      <c r="H46" s="39">
        <f t="shared" si="7"/>
        <v>0</v>
      </c>
      <c r="I46" s="351" t="e">
        <f t="shared" si="8"/>
        <v>#DIV/0!</v>
      </c>
    </row>
    <row r="47" spans="1:10" s="344" customFormat="1" ht="14.25" x14ac:dyDescent="0.2">
      <c r="A47" s="350"/>
      <c r="B47" s="357" t="str">
        <f>'Line Item Budget'!A26</f>
        <v>Contractor 6 (define)</v>
      </c>
      <c r="C47" s="8">
        <f>'Line Item Budget'!D26</f>
        <v>0</v>
      </c>
      <c r="D47" s="348"/>
      <c r="E47" s="433">
        <f t="shared" si="6"/>
        <v>0</v>
      </c>
      <c r="F47" s="306"/>
      <c r="G47" s="219">
        <f>October!G47+(E47+F47)</f>
        <v>0</v>
      </c>
      <c r="H47" s="39">
        <f t="shared" si="7"/>
        <v>0</v>
      </c>
      <c r="I47" s="351" t="e">
        <f t="shared" si="8"/>
        <v>#DIV/0!</v>
      </c>
    </row>
    <row r="48" spans="1:10" s="344" customFormat="1" ht="28.5" customHeight="1" x14ac:dyDescent="0.25">
      <c r="A48" s="230" t="s">
        <v>121</v>
      </c>
      <c r="B48" s="367"/>
      <c r="C48" s="231"/>
      <c r="D48" s="232"/>
      <c r="E48" s="378"/>
      <c r="F48" s="307"/>
      <c r="G48" s="233"/>
      <c r="H48" s="234"/>
      <c r="I48" s="235"/>
    </row>
    <row r="49" spans="1:10" s="344" customFormat="1" ht="14.25" x14ac:dyDescent="0.2">
      <c r="A49" s="350"/>
      <c r="B49" s="355" t="str">
        <f>'Line Item Budget'!A28</f>
        <v>Subcontract 1 (define)</v>
      </c>
      <c r="C49" s="341">
        <f>'Line Item Budget'!D28</f>
        <v>0</v>
      </c>
      <c r="D49" s="348"/>
      <c r="E49" s="433">
        <f t="shared" si="6"/>
        <v>0</v>
      </c>
      <c r="F49" s="306"/>
      <c r="G49" s="354">
        <f>October!G49+(E49+F49)</f>
        <v>0</v>
      </c>
      <c r="H49" s="345">
        <f>C49-G49</f>
        <v>0</v>
      </c>
      <c r="I49" s="351" t="e">
        <f>G49/C49</f>
        <v>#DIV/0!</v>
      </c>
    </row>
    <row r="50" spans="1:10" s="344" customFormat="1" ht="14.25" x14ac:dyDescent="0.2">
      <c r="A50" s="350"/>
      <c r="B50" s="355" t="str">
        <f>'Line Item Budget'!A29</f>
        <v>Subcontract 2 (define)</v>
      </c>
      <c r="C50" s="341">
        <f>'Line Item Budget'!D29</f>
        <v>0</v>
      </c>
      <c r="D50" s="348"/>
      <c r="E50" s="433">
        <f t="shared" si="6"/>
        <v>0</v>
      </c>
      <c r="F50" s="306"/>
      <c r="G50" s="354">
        <f>October!G50+(E50+F50)</f>
        <v>0</v>
      </c>
      <c r="H50" s="345">
        <f>C50-G50</f>
        <v>0</v>
      </c>
      <c r="I50" s="351" t="e">
        <f>G50/C50</f>
        <v>#DIV/0!</v>
      </c>
    </row>
    <row r="51" spans="1:10" s="344" customFormat="1" ht="14.25" x14ac:dyDescent="0.2">
      <c r="A51" s="350"/>
      <c r="B51" s="355" t="str">
        <f>'Line Item Budget'!A30</f>
        <v>Subcontract 3 (define)</v>
      </c>
      <c r="C51" s="341">
        <f>'Line Item Budget'!D30</f>
        <v>0</v>
      </c>
      <c r="D51" s="348"/>
      <c r="E51" s="433">
        <f t="shared" si="6"/>
        <v>0</v>
      </c>
      <c r="F51" s="306"/>
      <c r="G51" s="354">
        <f>October!G51+(E51+F51)</f>
        <v>0</v>
      </c>
      <c r="H51" s="345">
        <f>C51-G51</f>
        <v>0</v>
      </c>
      <c r="I51" s="351" t="e">
        <f>G51/C51</f>
        <v>#DIV/0!</v>
      </c>
    </row>
    <row r="52" spans="1:10" s="344" customFormat="1" ht="14.25" x14ac:dyDescent="0.2">
      <c r="A52" s="350"/>
      <c r="B52" s="355" t="str">
        <f>'Line Item Budget'!A31</f>
        <v>Subcontract 4 (define)</v>
      </c>
      <c r="C52" s="341">
        <f>'Line Item Budget'!D31</f>
        <v>0</v>
      </c>
      <c r="D52" s="348"/>
      <c r="E52" s="433">
        <f t="shared" si="6"/>
        <v>0</v>
      </c>
      <c r="F52" s="306"/>
      <c r="G52" s="354">
        <f>October!G52+(E52+F52)</f>
        <v>0</v>
      </c>
      <c r="H52" s="345">
        <f>C52-G52</f>
        <v>0</v>
      </c>
      <c r="I52" s="351" t="e">
        <f>G52/C52</f>
        <v>#DIV/0!</v>
      </c>
    </row>
    <row r="53" spans="1:10" s="54" customFormat="1" x14ac:dyDescent="0.25">
      <c r="A53" s="98"/>
      <c r="B53" s="368" t="s">
        <v>1</v>
      </c>
      <c r="C53" s="33"/>
      <c r="D53" s="35">
        <f>SUM(F42:F52)</f>
        <v>0</v>
      </c>
      <c r="E53" s="336"/>
      <c r="F53" s="308"/>
      <c r="G53" s="309"/>
      <c r="H53" s="310"/>
      <c r="I53" s="99"/>
    </row>
    <row r="54" spans="1:10" s="344" customFormat="1" x14ac:dyDescent="0.25">
      <c r="A54" s="350"/>
      <c r="B54" s="342" t="s">
        <v>58</v>
      </c>
      <c r="C54" s="12">
        <f>SUM(C42:C52)</f>
        <v>0</v>
      </c>
      <c r="D54" s="3">
        <f>SUM(E42:E52)+D53</f>
        <v>0</v>
      </c>
      <c r="E54" s="327"/>
      <c r="F54" s="335"/>
      <c r="G54" s="220">
        <f>SUM(G42:G53)</f>
        <v>0</v>
      </c>
      <c r="H54" s="34">
        <f>SUM(H42:H53)</f>
        <v>0</v>
      </c>
      <c r="I54" s="100" t="e">
        <f>G54/C54</f>
        <v>#DIV/0!</v>
      </c>
      <c r="J54" s="55"/>
    </row>
    <row r="55" spans="1:10" x14ac:dyDescent="0.25">
      <c r="A55" s="89"/>
      <c r="B55" s="366"/>
      <c r="C55" s="15"/>
      <c r="D55" s="304"/>
      <c r="E55" s="304"/>
      <c r="F55" s="305"/>
      <c r="G55" s="51"/>
      <c r="H55" s="51"/>
      <c r="I55" s="88"/>
      <c r="J55" s="56"/>
    </row>
    <row r="56" spans="1:10" ht="30" x14ac:dyDescent="0.25">
      <c r="A56" s="580" t="s">
        <v>14</v>
      </c>
      <c r="B56" s="581"/>
      <c r="C56" s="59" t="s">
        <v>34</v>
      </c>
      <c r="D56" s="290" t="s">
        <v>29</v>
      </c>
      <c r="E56" s="338" t="s">
        <v>162</v>
      </c>
      <c r="F56" s="291" t="s">
        <v>95</v>
      </c>
      <c r="G56" s="292" t="s">
        <v>21</v>
      </c>
      <c r="H56" s="293" t="s">
        <v>20</v>
      </c>
      <c r="I56" s="92" t="s">
        <v>19</v>
      </c>
      <c r="J56" s="47"/>
    </row>
    <row r="57" spans="1:10" s="344" customFormat="1" ht="14.25" x14ac:dyDescent="0.2">
      <c r="A57" s="350"/>
      <c r="B57" s="369" t="str">
        <f>'Line Item Budget'!A34</f>
        <v>Rent</v>
      </c>
      <c r="C57" s="8">
        <f>'Line Item Budget'!D34</f>
        <v>0</v>
      </c>
      <c r="D57" s="348"/>
      <c r="E57" s="433">
        <f t="shared" ref="E57:E84" si="9">ROUND(D57,2)</f>
        <v>0</v>
      </c>
      <c r="F57" s="306"/>
      <c r="G57" s="219">
        <f>October!G57+(E57+F57)</f>
        <v>0</v>
      </c>
      <c r="H57" s="39">
        <f>C57-G57</f>
        <v>0</v>
      </c>
      <c r="I57" s="351" t="e">
        <f>G57/C57</f>
        <v>#DIV/0!</v>
      </c>
    </row>
    <row r="58" spans="1:10" s="344" customFormat="1" ht="14.25" x14ac:dyDescent="0.2">
      <c r="A58" s="350"/>
      <c r="B58" s="369" t="str">
        <f>'Line Item Budget'!A35</f>
        <v>Rented Equipment</v>
      </c>
      <c r="C58" s="8">
        <f>'Line Item Budget'!D35</f>
        <v>0</v>
      </c>
      <c r="D58" s="348"/>
      <c r="E58" s="433">
        <f t="shared" si="9"/>
        <v>0</v>
      </c>
      <c r="F58" s="306"/>
      <c r="G58" s="219">
        <f>October!G58+(E58+F58)</f>
        <v>0</v>
      </c>
      <c r="H58" s="39">
        <f>C58-G58</f>
        <v>0</v>
      </c>
      <c r="I58" s="351" t="e">
        <f>G58/C58</f>
        <v>#DIV/0!</v>
      </c>
    </row>
    <row r="59" spans="1:10" s="344" customFormat="1" ht="14.25" x14ac:dyDescent="0.2">
      <c r="A59" s="350"/>
      <c r="B59" s="355" t="str">
        <f>'Line Item Budget'!A36</f>
        <v>Utilities</v>
      </c>
      <c r="C59" s="8">
        <f>'Line Item Budget'!D36</f>
        <v>0</v>
      </c>
      <c r="D59" s="348"/>
      <c r="E59" s="433">
        <f t="shared" si="9"/>
        <v>0</v>
      </c>
      <c r="F59" s="306"/>
      <c r="G59" s="219">
        <f>October!G59+(E59+F59)</f>
        <v>0</v>
      </c>
      <c r="H59" s="39">
        <f t="shared" ref="H59:H66" si="10">C59-G59</f>
        <v>0</v>
      </c>
      <c r="I59" s="351" t="e">
        <f t="shared" ref="I59:I84" si="11">G59/C59</f>
        <v>#DIV/0!</v>
      </c>
    </row>
    <row r="60" spans="1:10" s="344" customFormat="1" ht="14.25" x14ac:dyDescent="0.2">
      <c r="A60" s="350"/>
      <c r="B60" s="355" t="str">
        <f>'Line Item Budget'!A37</f>
        <v>Telephone / Internet</v>
      </c>
      <c r="C60" s="8">
        <f>'Line Item Budget'!D37</f>
        <v>0</v>
      </c>
      <c r="D60" s="348"/>
      <c r="E60" s="433">
        <f t="shared" si="9"/>
        <v>0</v>
      </c>
      <c r="F60" s="306"/>
      <c r="G60" s="219">
        <f>October!G60+(E60+F60)</f>
        <v>0</v>
      </c>
      <c r="H60" s="39">
        <f t="shared" si="10"/>
        <v>0</v>
      </c>
      <c r="I60" s="351" t="e">
        <f t="shared" si="11"/>
        <v>#DIV/0!</v>
      </c>
    </row>
    <row r="61" spans="1:10" s="344" customFormat="1" ht="14.25" x14ac:dyDescent="0.2">
      <c r="A61" s="350"/>
      <c r="B61" s="355" t="str">
        <f>'Line Item Budget'!A38</f>
        <v>Security</v>
      </c>
      <c r="C61" s="8">
        <f>'Line Item Budget'!D38</f>
        <v>0</v>
      </c>
      <c r="D61" s="348"/>
      <c r="E61" s="433">
        <f t="shared" si="9"/>
        <v>0</v>
      </c>
      <c r="F61" s="306"/>
      <c r="G61" s="219">
        <f>October!G61+(E61+F61)</f>
        <v>0</v>
      </c>
      <c r="H61" s="39">
        <f t="shared" si="10"/>
        <v>0</v>
      </c>
      <c r="I61" s="351" t="e">
        <f t="shared" si="11"/>
        <v>#DIV/0!</v>
      </c>
    </row>
    <row r="62" spans="1:10" s="344" customFormat="1" ht="14.25" x14ac:dyDescent="0.2">
      <c r="A62" s="350"/>
      <c r="B62" s="355" t="str">
        <f>'Line Item Budget'!A39</f>
        <v>Repair &amp; Maintenance</v>
      </c>
      <c r="C62" s="8">
        <f>'Line Item Budget'!D39</f>
        <v>0</v>
      </c>
      <c r="D62" s="348"/>
      <c r="E62" s="433">
        <f t="shared" si="9"/>
        <v>0</v>
      </c>
      <c r="F62" s="306"/>
      <c r="G62" s="219">
        <f>October!G62+(E62+F62)</f>
        <v>0</v>
      </c>
      <c r="H62" s="39">
        <f t="shared" si="10"/>
        <v>0</v>
      </c>
      <c r="I62" s="351" t="e">
        <f t="shared" si="11"/>
        <v>#DIV/0!</v>
      </c>
    </row>
    <row r="63" spans="1:10" s="344" customFormat="1" ht="14.25" x14ac:dyDescent="0.2">
      <c r="A63" s="350"/>
      <c r="B63" s="355" t="str">
        <f>'Line Item Budget'!A40</f>
        <v>Other (define)</v>
      </c>
      <c r="C63" s="8">
        <f>'Line Item Budget'!D40</f>
        <v>0</v>
      </c>
      <c r="D63" s="348"/>
      <c r="E63" s="433">
        <f t="shared" si="9"/>
        <v>0</v>
      </c>
      <c r="F63" s="306"/>
      <c r="G63" s="219">
        <f>October!G63+(E63+F63)</f>
        <v>0</v>
      </c>
      <c r="H63" s="39">
        <f t="shared" si="10"/>
        <v>0</v>
      </c>
      <c r="I63" s="351" t="e">
        <f t="shared" si="11"/>
        <v>#DIV/0!</v>
      </c>
    </row>
    <row r="64" spans="1:10" s="344" customFormat="1" ht="14.25" x14ac:dyDescent="0.2">
      <c r="A64" s="350"/>
      <c r="B64" s="355" t="str">
        <f>'Line Item Budget'!A41</f>
        <v>Other (define)</v>
      </c>
      <c r="C64" s="8">
        <f>'Line Item Budget'!D41</f>
        <v>0</v>
      </c>
      <c r="D64" s="348"/>
      <c r="E64" s="433">
        <f t="shared" si="9"/>
        <v>0</v>
      </c>
      <c r="F64" s="306"/>
      <c r="G64" s="219">
        <f>October!G64+(E64+F64)</f>
        <v>0</v>
      </c>
      <c r="H64" s="39">
        <f t="shared" si="10"/>
        <v>0</v>
      </c>
      <c r="I64" s="351" t="e">
        <f t="shared" si="11"/>
        <v>#DIV/0!</v>
      </c>
    </row>
    <row r="65" spans="1:9" s="344" customFormat="1" ht="14.25" x14ac:dyDescent="0.2">
      <c r="A65" s="350"/>
      <c r="B65" s="355" t="str">
        <f>'Line Item Budget'!A42</f>
        <v>Other (define)</v>
      </c>
      <c r="C65" s="8">
        <f>'Line Item Budget'!D42</f>
        <v>0</v>
      </c>
      <c r="D65" s="348"/>
      <c r="E65" s="433">
        <f t="shared" si="9"/>
        <v>0</v>
      </c>
      <c r="F65" s="306"/>
      <c r="G65" s="219">
        <f>October!G65+(E65+F65)</f>
        <v>0</v>
      </c>
      <c r="H65" s="39">
        <f t="shared" si="10"/>
        <v>0</v>
      </c>
      <c r="I65" s="351" t="e">
        <f t="shared" si="11"/>
        <v>#DIV/0!</v>
      </c>
    </row>
    <row r="66" spans="1:9" s="344" customFormat="1" thickBot="1" x14ac:dyDescent="0.25">
      <c r="A66" s="350"/>
      <c r="B66" s="360" t="str">
        <f>'Line Item Budget'!A43</f>
        <v>Other (define)</v>
      </c>
      <c r="C66" s="8">
        <f>'Line Item Budget'!D43</f>
        <v>0</v>
      </c>
      <c r="D66" s="349"/>
      <c r="E66" s="433">
        <f t="shared" si="9"/>
        <v>0</v>
      </c>
      <c r="F66" s="311"/>
      <c r="G66" s="219">
        <f>October!G66+(E66+F66)</f>
        <v>0</v>
      </c>
      <c r="H66" s="39">
        <f t="shared" si="10"/>
        <v>0</v>
      </c>
      <c r="I66" s="101" t="e">
        <f t="shared" si="11"/>
        <v>#DIV/0!</v>
      </c>
    </row>
    <row r="67" spans="1:9" s="344" customFormat="1" ht="16.5" thickBot="1" x14ac:dyDescent="0.3">
      <c r="A67" s="77" t="s">
        <v>9</v>
      </c>
      <c r="B67" s="370"/>
      <c r="C67" s="61"/>
      <c r="D67" s="312"/>
      <c r="E67" s="312"/>
      <c r="F67" s="313"/>
      <c r="G67" s="312"/>
      <c r="H67" s="312"/>
      <c r="I67" s="102"/>
    </row>
    <row r="68" spans="1:9" s="344" customFormat="1" ht="14.25" x14ac:dyDescent="0.2">
      <c r="A68" s="350"/>
      <c r="B68" s="369" t="str">
        <f>'Line Item Budget'!A46</f>
        <v>Medical Supplies</v>
      </c>
      <c r="C68" s="341">
        <f>'Line Item Budget'!D46</f>
        <v>0</v>
      </c>
      <c r="D68" s="68"/>
      <c r="E68" s="434">
        <f t="shared" si="9"/>
        <v>0</v>
      </c>
      <c r="F68" s="314"/>
      <c r="G68" s="354">
        <f>October!G68+(E68+F68)</f>
        <v>0</v>
      </c>
      <c r="H68" s="345">
        <f>C68-G68</f>
        <v>0</v>
      </c>
      <c r="I68" s="103" t="e">
        <f t="shared" ref="I68:I75" si="12">G68/C68</f>
        <v>#DIV/0!</v>
      </c>
    </row>
    <row r="69" spans="1:9" s="344" customFormat="1" ht="14.25" x14ac:dyDescent="0.2">
      <c r="A69" s="350"/>
      <c r="B69" s="355" t="str">
        <f>'Line Item Budget'!A47</f>
        <v>Office Supplies</v>
      </c>
      <c r="C69" s="341">
        <f>'Line Item Budget'!D47</f>
        <v>0</v>
      </c>
      <c r="D69" s="348"/>
      <c r="E69" s="434">
        <f t="shared" si="9"/>
        <v>0</v>
      </c>
      <c r="F69" s="306"/>
      <c r="G69" s="354">
        <f>October!G69+(E69+F69)</f>
        <v>0</v>
      </c>
      <c r="H69" s="345">
        <f t="shared" ref="H69:H75" si="13">C69-G69</f>
        <v>0</v>
      </c>
      <c r="I69" s="351" t="e">
        <f t="shared" si="12"/>
        <v>#DIV/0!</v>
      </c>
    </row>
    <row r="70" spans="1:9" s="344" customFormat="1" ht="14.25" x14ac:dyDescent="0.2">
      <c r="A70" s="350"/>
      <c r="B70" s="355" t="str">
        <f>'Line Item Budget'!A48</f>
        <v>Patient Education Materials</v>
      </c>
      <c r="C70" s="341">
        <f>'Line Item Budget'!D48</f>
        <v>0</v>
      </c>
      <c r="D70" s="348"/>
      <c r="E70" s="434">
        <f t="shared" si="9"/>
        <v>0</v>
      </c>
      <c r="F70" s="306"/>
      <c r="G70" s="354">
        <f>October!G70+(E70+F70)</f>
        <v>0</v>
      </c>
      <c r="H70" s="345">
        <f t="shared" si="13"/>
        <v>0</v>
      </c>
      <c r="I70" s="351" t="e">
        <f t="shared" si="12"/>
        <v>#DIV/0!</v>
      </c>
    </row>
    <row r="71" spans="1:9" s="344" customFormat="1" ht="14.25" x14ac:dyDescent="0.2">
      <c r="A71" s="350"/>
      <c r="B71" s="355" t="str">
        <f>'Line Item Budget'!A49</f>
        <v>Postage and Delivery</v>
      </c>
      <c r="C71" s="341">
        <f>'Line Item Budget'!D49</f>
        <v>0</v>
      </c>
      <c r="D71" s="348"/>
      <c r="E71" s="434">
        <f t="shared" si="9"/>
        <v>0</v>
      </c>
      <c r="F71" s="306"/>
      <c r="G71" s="354">
        <f>October!G71+(E71+F71)</f>
        <v>0</v>
      </c>
      <c r="H71" s="345">
        <f t="shared" si="13"/>
        <v>0</v>
      </c>
      <c r="I71" s="351" t="e">
        <f t="shared" si="12"/>
        <v>#DIV/0!</v>
      </c>
    </row>
    <row r="72" spans="1:9" s="344" customFormat="1" ht="14.25" x14ac:dyDescent="0.2">
      <c r="A72" s="350"/>
      <c r="B72" s="360" t="str">
        <f>'Line Item Budget'!A50</f>
        <v>Other (define)</v>
      </c>
      <c r="C72" s="341">
        <f>'Line Item Budget'!D50</f>
        <v>0</v>
      </c>
      <c r="D72" s="349"/>
      <c r="E72" s="434">
        <f t="shared" si="9"/>
        <v>0</v>
      </c>
      <c r="F72" s="311"/>
      <c r="G72" s="354">
        <f>October!G72+(E72+F72)</f>
        <v>0</v>
      </c>
      <c r="H72" s="345">
        <f t="shared" si="13"/>
        <v>0</v>
      </c>
      <c r="I72" s="101" t="e">
        <f t="shared" si="12"/>
        <v>#DIV/0!</v>
      </c>
    </row>
    <row r="73" spans="1:9" s="344" customFormat="1" ht="14.25" x14ac:dyDescent="0.2">
      <c r="A73" s="350"/>
      <c r="B73" s="360" t="str">
        <f>'Line Item Budget'!A51</f>
        <v>Other (define)</v>
      </c>
      <c r="C73" s="341">
        <f>'Line Item Budget'!D51</f>
        <v>0</v>
      </c>
      <c r="D73" s="349"/>
      <c r="E73" s="434">
        <f t="shared" si="9"/>
        <v>0</v>
      </c>
      <c r="F73" s="311"/>
      <c r="G73" s="354">
        <f>October!G73+(E73+F73)</f>
        <v>0</v>
      </c>
      <c r="H73" s="345">
        <f t="shared" si="13"/>
        <v>0</v>
      </c>
      <c r="I73" s="101" t="e">
        <f t="shared" si="12"/>
        <v>#DIV/0!</v>
      </c>
    </row>
    <row r="74" spans="1:9" s="344" customFormat="1" ht="14.25" x14ac:dyDescent="0.2">
      <c r="A74" s="350"/>
      <c r="B74" s="360" t="str">
        <f>'Line Item Budget'!A52</f>
        <v>Other (define)</v>
      </c>
      <c r="C74" s="341">
        <f>'Line Item Budget'!D52</f>
        <v>0</v>
      </c>
      <c r="D74" s="349"/>
      <c r="E74" s="434">
        <f t="shared" si="9"/>
        <v>0</v>
      </c>
      <c r="F74" s="311"/>
      <c r="G74" s="354">
        <f>October!G74+(E74+F74)</f>
        <v>0</v>
      </c>
      <c r="H74" s="345">
        <f t="shared" si="13"/>
        <v>0</v>
      </c>
      <c r="I74" s="101" t="e">
        <f t="shared" si="12"/>
        <v>#DIV/0!</v>
      </c>
    </row>
    <row r="75" spans="1:9" s="344" customFormat="1" thickBot="1" x14ac:dyDescent="0.25">
      <c r="A75" s="350"/>
      <c r="B75" s="360" t="str">
        <f>'Line Item Budget'!A53</f>
        <v>Other (define)</v>
      </c>
      <c r="C75" s="341">
        <f>'Line Item Budget'!D53</f>
        <v>0</v>
      </c>
      <c r="D75" s="349"/>
      <c r="E75" s="434">
        <f t="shared" si="9"/>
        <v>0</v>
      </c>
      <c r="F75" s="311"/>
      <c r="G75" s="354">
        <f>October!G75+(E75+F75)</f>
        <v>0</v>
      </c>
      <c r="H75" s="345">
        <f t="shared" si="13"/>
        <v>0</v>
      </c>
      <c r="I75" s="101" t="e">
        <f t="shared" si="12"/>
        <v>#DIV/0!</v>
      </c>
    </row>
    <row r="76" spans="1:9" s="344" customFormat="1" ht="16.5" thickBot="1" x14ac:dyDescent="0.3">
      <c r="A76" s="62" t="s">
        <v>8</v>
      </c>
      <c r="B76" s="371"/>
      <c r="C76" s="63"/>
      <c r="D76" s="315"/>
      <c r="E76" s="315"/>
      <c r="F76" s="316"/>
      <c r="G76" s="315"/>
      <c r="H76" s="315"/>
      <c r="I76" s="104"/>
    </row>
    <row r="77" spans="1:9" s="344" customFormat="1" ht="14.25" x14ac:dyDescent="0.2">
      <c r="A77" s="350"/>
      <c r="B77" s="369" t="str">
        <f>'Line Item Budget'!A56</f>
        <v>Travel</v>
      </c>
      <c r="C77" s="341">
        <f>'Line Item Budget'!D56</f>
        <v>0</v>
      </c>
      <c r="D77" s="68"/>
      <c r="E77" s="434">
        <f t="shared" si="9"/>
        <v>0</v>
      </c>
      <c r="F77" s="314"/>
      <c r="G77" s="354">
        <f>October!G77+(E77+F77)</f>
        <v>0</v>
      </c>
      <c r="H77" s="345">
        <f>C77-G77</f>
        <v>0</v>
      </c>
      <c r="I77" s="103" t="e">
        <f t="shared" si="11"/>
        <v>#DIV/0!</v>
      </c>
    </row>
    <row r="78" spans="1:9" s="344" customFormat="1" ht="14.25" x14ac:dyDescent="0.2">
      <c r="A78" s="350"/>
      <c r="B78" s="355" t="str">
        <f>'Line Item Budget'!A57</f>
        <v>Staff Development</v>
      </c>
      <c r="C78" s="341">
        <f>'Line Item Budget'!D57</f>
        <v>0</v>
      </c>
      <c r="D78" s="348"/>
      <c r="E78" s="434">
        <f t="shared" si="9"/>
        <v>0</v>
      </c>
      <c r="F78" s="306"/>
      <c r="G78" s="354">
        <f>October!G78+(E78+F78)</f>
        <v>0</v>
      </c>
      <c r="H78" s="345">
        <f t="shared" ref="H78:H84" si="14">C78-G78</f>
        <v>0</v>
      </c>
      <c r="I78" s="351" t="e">
        <f t="shared" si="11"/>
        <v>#DIV/0!</v>
      </c>
    </row>
    <row r="79" spans="1:9" s="344" customFormat="1" ht="14.25" x14ac:dyDescent="0.2">
      <c r="A79" s="350"/>
      <c r="B79" s="355" t="str">
        <f>'Line Item Budget'!A58</f>
        <v>Marketing-Community Awareness</v>
      </c>
      <c r="C79" s="341">
        <f>'Line Item Budget'!D58</f>
        <v>0</v>
      </c>
      <c r="D79" s="348"/>
      <c r="E79" s="434">
        <f t="shared" si="9"/>
        <v>0</v>
      </c>
      <c r="F79" s="306"/>
      <c r="G79" s="354">
        <f>October!G79+(E79+F79)</f>
        <v>0</v>
      </c>
      <c r="H79" s="345">
        <f t="shared" si="14"/>
        <v>0</v>
      </c>
      <c r="I79" s="351" t="e">
        <f t="shared" si="11"/>
        <v>#DIV/0!</v>
      </c>
    </row>
    <row r="80" spans="1:9" s="344" customFormat="1" ht="28.5" x14ac:dyDescent="0.2">
      <c r="A80" s="350"/>
      <c r="B80" s="355" t="str">
        <f>'Line Item Budget'!A59</f>
        <v>Professional Services (Legal, IT, Accounting, Payroll)</v>
      </c>
      <c r="C80" s="341">
        <f>'Line Item Budget'!D59</f>
        <v>0</v>
      </c>
      <c r="D80" s="348"/>
      <c r="E80" s="434">
        <f t="shared" si="9"/>
        <v>0</v>
      </c>
      <c r="F80" s="306"/>
      <c r="G80" s="354">
        <f>October!G80+(E80+F80)</f>
        <v>0</v>
      </c>
      <c r="H80" s="345">
        <f t="shared" si="14"/>
        <v>0</v>
      </c>
      <c r="I80" s="351" t="e">
        <f t="shared" si="11"/>
        <v>#DIV/0!</v>
      </c>
    </row>
    <row r="81" spans="1:10" s="344" customFormat="1" ht="14.25" x14ac:dyDescent="0.2">
      <c r="A81" s="350"/>
      <c r="B81" s="355" t="str">
        <f>'Line Item Budget'!A60</f>
        <v>Other (define)</v>
      </c>
      <c r="C81" s="341">
        <f>'Line Item Budget'!D60</f>
        <v>0</v>
      </c>
      <c r="D81" s="348"/>
      <c r="E81" s="434">
        <f t="shared" si="9"/>
        <v>0</v>
      </c>
      <c r="F81" s="306"/>
      <c r="G81" s="354">
        <f>October!G81+(E81+F81)</f>
        <v>0</v>
      </c>
      <c r="H81" s="345">
        <f t="shared" si="14"/>
        <v>0</v>
      </c>
      <c r="I81" s="351" t="e">
        <f t="shared" si="11"/>
        <v>#DIV/0!</v>
      </c>
    </row>
    <row r="82" spans="1:10" s="344" customFormat="1" ht="14.25" x14ac:dyDescent="0.2">
      <c r="A82" s="350"/>
      <c r="B82" s="355" t="str">
        <f>'Line Item Budget'!A61</f>
        <v>Other (define)</v>
      </c>
      <c r="C82" s="341">
        <f>'Line Item Budget'!D61</f>
        <v>0</v>
      </c>
      <c r="D82" s="348"/>
      <c r="E82" s="434">
        <f t="shared" si="9"/>
        <v>0</v>
      </c>
      <c r="F82" s="306"/>
      <c r="G82" s="354">
        <f>October!G82+(E82+F82)</f>
        <v>0</v>
      </c>
      <c r="H82" s="345">
        <f t="shared" si="14"/>
        <v>0</v>
      </c>
      <c r="I82" s="351" t="e">
        <f t="shared" si="11"/>
        <v>#DIV/0!</v>
      </c>
    </row>
    <row r="83" spans="1:10" s="344" customFormat="1" ht="14.25" x14ac:dyDescent="0.2">
      <c r="A83" s="350"/>
      <c r="B83" s="355" t="str">
        <f>'Line Item Budget'!A62</f>
        <v>Other (define)</v>
      </c>
      <c r="C83" s="341">
        <f>'Line Item Budget'!D62</f>
        <v>0</v>
      </c>
      <c r="D83" s="348"/>
      <c r="E83" s="434">
        <f t="shared" si="9"/>
        <v>0</v>
      </c>
      <c r="F83" s="306"/>
      <c r="G83" s="354">
        <f>October!G83+(E83+F83)</f>
        <v>0</v>
      </c>
      <c r="H83" s="345">
        <f t="shared" si="14"/>
        <v>0</v>
      </c>
      <c r="I83" s="351" t="e">
        <f t="shared" si="11"/>
        <v>#DIV/0!</v>
      </c>
    </row>
    <row r="84" spans="1:10" s="344" customFormat="1" ht="14.25" x14ac:dyDescent="0.2">
      <c r="A84" s="350"/>
      <c r="B84" s="355" t="str">
        <f>'Line Item Budget'!A63</f>
        <v>Other (define)</v>
      </c>
      <c r="C84" s="341">
        <f>'Line Item Budget'!D63</f>
        <v>0</v>
      </c>
      <c r="D84" s="348"/>
      <c r="E84" s="434">
        <f t="shared" si="9"/>
        <v>0</v>
      </c>
      <c r="F84" s="306"/>
      <c r="G84" s="354">
        <f>October!G84+(E84+F84)</f>
        <v>0</v>
      </c>
      <c r="H84" s="345">
        <f t="shared" si="14"/>
        <v>0</v>
      </c>
      <c r="I84" s="351" t="e">
        <f t="shared" si="11"/>
        <v>#DIV/0!</v>
      </c>
    </row>
    <row r="85" spans="1:10" s="344" customFormat="1" x14ac:dyDescent="0.25">
      <c r="A85" s="350"/>
      <c r="B85" s="372" t="s">
        <v>1</v>
      </c>
      <c r="C85" s="33"/>
      <c r="D85" s="43">
        <f>SUM(F57:F84)</f>
        <v>0</v>
      </c>
      <c r="E85" s="332"/>
      <c r="F85" s="222"/>
      <c r="G85" s="40"/>
      <c r="H85" s="40"/>
      <c r="I85" s="105"/>
      <c r="J85" s="57"/>
    </row>
    <row r="86" spans="1:10" s="344" customFormat="1" x14ac:dyDescent="0.25">
      <c r="A86" s="350"/>
      <c r="B86" s="346" t="s">
        <v>59</v>
      </c>
      <c r="C86" s="10">
        <f>SUM(C57:C84)</f>
        <v>0</v>
      </c>
      <c r="D86" s="11">
        <f>SUM(E57:E84)+D85</f>
        <v>0</v>
      </c>
      <c r="E86" s="328"/>
      <c r="F86" s="330"/>
      <c r="G86" s="221">
        <f>SUM(G57:G85)</f>
        <v>0</v>
      </c>
      <c r="H86" s="41">
        <f>SUM(H57:H85)</f>
        <v>0</v>
      </c>
      <c r="I86" s="106" t="e">
        <f>G86/C86</f>
        <v>#DIV/0!</v>
      </c>
      <c r="J86" s="57"/>
    </row>
    <row r="87" spans="1:10" s="57" customFormat="1" x14ac:dyDescent="0.25">
      <c r="A87" s="107"/>
      <c r="B87" s="347"/>
      <c r="C87" s="4"/>
      <c r="D87" s="5"/>
      <c r="E87" s="6"/>
      <c r="F87" s="58"/>
      <c r="G87" s="58"/>
      <c r="H87" s="58"/>
      <c r="I87" s="108"/>
    </row>
    <row r="88" spans="1:10" s="57" customFormat="1" x14ac:dyDescent="0.25">
      <c r="A88" s="107"/>
      <c r="B88" s="347"/>
      <c r="C88" s="4"/>
      <c r="D88" s="6"/>
      <c r="E88" s="6"/>
      <c r="F88" s="58"/>
      <c r="G88" s="58"/>
      <c r="H88" s="58"/>
      <c r="I88" s="108"/>
    </row>
    <row r="89" spans="1:10" s="57" customFormat="1" ht="15" customHeight="1" x14ac:dyDescent="0.2">
      <c r="A89" s="573"/>
      <c r="B89" s="574"/>
      <c r="C89" s="574"/>
      <c r="D89" s="574"/>
      <c r="E89" s="574"/>
      <c r="F89" s="574"/>
      <c r="G89" s="574"/>
      <c r="H89" s="574"/>
      <c r="I89" s="575"/>
    </row>
    <row r="90" spans="1:10" s="344" customFormat="1" ht="30" x14ac:dyDescent="0.25">
      <c r="A90" s="562" t="s">
        <v>2</v>
      </c>
      <c r="B90" s="563"/>
      <c r="C90" s="59" t="s">
        <v>34</v>
      </c>
      <c r="D90" s="59" t="s">
        <v>29</v>
      </c>
      <c r="E90" s="338" t="s">
        <v>162</v>
      </c>
      <c r="F90" s="217" t="s">
        <v>95</v>
      </c>
      <c r="G90" s="214" t="s">
        <v>21</v>
      </c>
      <c r="H90" s="60" t="s">
        <v>20</v>
      </c>
      <c r="I90" s="92" t="s">
        <v>19</v>
      </c>
    </row>
    <row r="91" spans="1:10" s="344" customFormat="1" ht="14.25" x14ac:dyDescent="0.2">
      <c r="A91" s="350"/>
      <c r="B91" s="358" t="str">
        <f>'Line Item Budget'!A66</f>
        <v>Define -</v>
      </c>
      <c r="C91" s="8">
        <f>'Line Item Budget'!D66</f>
        <v>0</v>
      </c>
      <c r="D91" s="348"/>
      <c r="E91" s="433">
        <f t="shared" ref="E91:E96" si="15">ROUND(D91,2)</f>
        <v>0</v>
      </c>
      <c r="F91" s="306"/>
      <c r="G91" s="219">
        <f>October!G91+(E91+F91)</f>
        <v>0</v>
      </c>
      <c r="H91" s="39">
        <f t="shared" ref="H91:H96" si="16">C91-G91</f>
        <v>0</v>
      </c>
      <c r="I91" s="109" t="e">
        <f t="shared" ref="I91:I96" si="17">G91/C91</f>
        <v>#DIV/0!</v>
      </c>
    </row>
    <row r="92" spans="1:10" s="344" customFormat="1" ht="14.25" x14ac:dyDescent="0.2">
      <c r="A92" s="350"/>
      <c r="B92" s="359" t="str">
        <f>'Line Item Budget'!A67</f>
        <v>Define -</v>
      </c>
      <c r="C92" s="8">
        <f>'Line Item Budget'!D67</f>
        <v>0</v>
      </c>
      <c r="D92" s="348"/>
      <c r="E92" s="433">
        <f t="shared" si="15"/>
        <v>0</v>
      </c>
      <c r="F92" s="306"/>
      <c r="G92" s="219">
        <f>October!G92+(E92+F92)</f>
        <v>0</v>
      </c>
      <c r="H92" s="39">
        <f t="shared" si="16"/>
        <v>0</v>
      </c>
      <c r="I92" s="109" t="e">
        <f t="shared" si="17"/>
        <v>#DIV/0!</v>
      </c>
    </row>
    <row r="93" spans="1:10" s="344" customFormat="1" ht="14.25" x14ac:dyDescent="0.2">
      <c r="A93" s="350"/>
      <c r="B93" s="359" t="str">
        <f>'Line Item Budget'!A68</f>
        <v>Define -</v>
      </c>
      <c r="C93" s="8">
        <f>'Line Item Budget'!D68</f>
        <v>0</v>
      </c>
      <c r="D93" s="348"/>
      <c r="E93" s="433">
        <f t="shared" si="15"/>
        <v>0</v>
      </c>
      <c r="F93" s="306"/>
      <c r="G93" s="219">
        <f>October!G93+(E93+F93)</f>
        <v>0</v>
      </c>
      <c r="H93" s="39">
        <f t="shared" si="16"/>
        <v>0</v>
      </c>
      <c r="I93" s="109" t="e">
        <f t="shared" si="17"/>
        <v>#DIV/0!</v>
      </c>
    </row>
    <row r="94" spans="1:10" s="344" customFormat="1" ht="14.25" x14ac:dyDescent="0.2">
      <c r="A94" s="350"/>
      <c r="B94" s="359" t="str">
        <f>'Line Item Budget'!A69</f>
        <v>Define -</v>
      </c>
      <c r="C94" s="8">
        <f>'Line Item Budget'!D69</f>
        <v>0</v>
      </c>
      <c r="D94" s="348"/>
      <c r="E94" s="433">
        <f t="shared" si="15"/>
        <v>0</v>
      </c>
      <c r="F94" s="306"/>
      <c r="G94" s="219">
        <f>October!G94+(E94+F94)</f>
        <v>0</v>
      </c>
      <c r="H94" s="39">
        <f t="shared" si="16"/>
        <v>0</v>
      </c>
      <c r="I94" s="109" t="e">
        <f t="shared" si="17"/>
        <v>#DIV/0!</v>
      </c>
    </row>
    <row r="95" spans="1:10" s="344" customFormat="1" ht="14.25" x14ac:dyDescent="0.2">
      <c r="A95" s="350"/>
      <c r="B95" s="359" t="str">
        <f>'Line Item Budget'!A70</f>
        <v>Define -</v>
      </c>
      <c r="C95" s="8">
        <f>'Line Item Budget'!D70</f>
        <v>0</v>
      </c>
      <c r="D95" s="348"/>
      <c r="E95" s="433">
        <f t="shared" si="15"/>
        <v>0</v>
      </c>
      <c r="F95" s="306"/>
      <c r="G95" s="219">
        <f>October!G95+(E95+F95)</f>
        <v>0</v>
      </c>
      <c r="H95" s="39">
        <f t="shared" si="16"/>
        <v>0</v>
      </c>
      <c r="I95" s="109" t="e">
        <f t="shared" si="17"/>
        <v>#DIV/0!</v>
      </c>
    </row>
    <row r="96" spans="1:10" s="344" customFormat="1" ht="14.25" x14ac:dyDescent="0.2">
      <c r="A96" s="350"/>
      <c r="B96" s="359" t="str">
        <f>'Line Item Budget'!A71</f>
        <v>Define -</v>
      </c>
      <c r="C96" s="8">
        <f>'Line Item Budget'!D71</f>
        <v>0</v>
      </c>
      <c r="D96" s="348"/>
      <c r="E96" s="433">
        <f t="shared" si="15"/>
        <v>0</v>
      </c>
      <c r="F96" s="306"/>
      <c r="G96" s="219">
        <f>October!G96+(E96+F96)</f>
        <v>0</v>
      </c>
      <c r="H96" s="39">
        <f t="shared" si="16"/>
        <v>0</v>
      </c>
      <c r="I96" s="109" t="e">
        <f t="shared" si="17"/>
        <v>#DIV/0!</v>
      </c>
    </row>
    <row r="97" spans="1:10" s="344" customFormat="1" x14ac:dyDescent="0.25">
      <c r="A97" s="350"/>
      <c r="B97" s="373" t="s">
        <v>1</v>
      </c>
      <c r="C97" s="33"/>
      <c r="D97" s="43">
        <f>SUM(F91:F96)</f>
        <v>0</v>
      </c>
      <c r="E97" s="332"/>
      <c r="F97" s="317"/>
      <c r="G97" s="40"/>
      <c r="H97" s="40"/>
      <c r="I97" s="105"/>
    </row>
    <row r="98" spans="1:10" s="344" customFormat="1" x14ac:dyDescent="0.25">
      <c r="A98" s="350"/>
      <c r="B98" s="346" t="s">
        <v>82</v>
      </c>
      <c r="C98" s="17">
        <f>SUM(C91:C96)</f>
        <v>0</v>
      </c>
      <c r="D98" s="16">
        <f>SUM(E91:E96)+D97</f>
        <v>0</v>
      </c>
      <c r="E98" s="329"/>
      <c r="F98" s="330"/>
      <c r="G98" s="221">
        <f>SUM(G91:G96)</f>
        <v>0</v>
      </c>
      <c r="H98" s="41">
        <f>SUM(H91:H96)</f>
        <v>0</v>
      </c>
      <c r="I98" s="106" t="e">
        <f>G98/C98</f>
        <v>#DIV/0!</v>
      </c>
      <c r="J98" s="38"/>
    </row>
    <row r="99" spans="1:10" x14ac:dyDescent="0.25">
      <c r="A99" s="89"/>
      <c r="B99" s="374"/>
      <c r="C99" s="87"/>
      <c r="D99" s="51"/>
      <c r="E99" s="51"/>
      <c r="F99" s="47"/>
      <c r="G99" s="47"/>
      <c r="H99" s="47"/>
      <c r="I99" s="88"/>
    </row>
    <row r="100" spans="1:10" ht="20.25" thickBot="1" x14ac:dyDescent="0.45">
      <c r="A100" s="110"/>
      <c r="B100" s="375" t="s">
        <v>112</v>
      </c>
      <c r="C100" s="111">
        <f>C25+C39+C54+C86+C98</f>
        <v>0</v>
      </c>
      <c r="D100" s="112"/>
      <c r="E100" s="112"/>
      <c r="F100" s="113"/>
      <c r="G100" s="113"/>
      <c r="H100" s="113"/>
      <c r="I100" s="114"/>
    </row>
  </sheetData>
  <mergeCells count="11">
    <mergeCell ref="A1:I1"/>
    <mergeCell ref="A2:I2"/>
    <mergeCell ref="A3:I3"/>
    <mergeCell ref="A6:I6"/>
    <mergeCell ref="F8:I11"/>
    <mergeCell ref="A89:I89"/>
    <mergeCell ref="A90:B90"/>
    <mergeCell ref="A13:B13"/>
    <mergeCell ref="A27:B27"/>
    <mergeCell ref="A41:B41"/>
    <mergeCell ref="A56:B56"/>
  </mergeCells>
  <conditionalFormatting sqref="H14:H24 H49 H77:H84">
    <cfRule type="cellIs" dxfId="359" priority="45" operator="lessThan">
      <formula>0</formula>
    </cfRule>
  </conditionalFormatting>
  <conditionalFormatting sqref="H25:H26">
    <cfRule type="cellIs" dxfId="358" priority="44" operator="lessThan">
      <formula>0</formula>
    </cfRule>
  </conditionalFormatting>
  <conditionalFormatting sqref="H57:H66">
    <cfRule type="cellIs" dxfId="357" priority="26" operator="lessThan">
      <formula>0</formula>
    </cfRule>
  </conditionalFormatting>
  <conditionalFormatting sqref="H91:H96">
    <cfRule type="cellIs" dxfId="356" priority="15" operator="lessThan">
      <formula>0</formula>
    </cfRule>
    <cfRule type="cellIs" dxfId="355" priority="20" operator="lessThan">
      <formula>0</formula>
    </cfRule>
    <cfRule type="cellIs" dxfId="354" priority="24" operator="lessThan">
      <formula>0</formula>
    </cfRule>
  </conditionalFormatting>
  <conditionalFormatting sqref="I91:I96">
    <cfRule type="cellIs" dxfId="353" priority="16" operator="greaterThan">
      <formula>1</formula>
    </cfRule>
    <cfRule type="cellIs" dxfId="352" priority="21" operator="greaterThan">
      <formula>1</formula>
    </cfRule>
  </conditionalFormatting>
  <conditionalFormatting sqref="H14:H23">
    <cfRule type="cellIs" dxfId="351" priority="9" operator="lessThan">
      <formula>0</formula>
    </cfRule>
    <cfRule type="cellIs" dxfId="350" priority="11" operator="lessThan">
      <formula>0</formula>
    </cfRule>
  </conditionalFormatting>
  <conditionalFormatting sqref="H28:H37">
    <cfRule type="cellIs" dxfId="349" priority="7" operator="lessThan">
      <formula>0</formula>
    </cfRule>
  </conditionalFormatting>
  <conditionalFormatting sqref="I50">
    <cfRule type="cellIs" dxfId="348" priority="6" operator="greaterThan">
      <formula>1</formula>
    </cfRule>
  </conditionalFormatting>
  <conditionalFormatting sqref="H50">
    <cfRule type="cellIs" dxfId="347" priority="5" operator="lessThan">
      <formula>0</formula>
    </cfRule>
  </conditionalFormatting>
  <conditionalFormatting sqref="I51">
    <cfRule type="cellIs" dxfId="346" priority="4" operator="greaterThan">
      <formula>1</formula>
    </cfRule>
  </conditionalFormatting>
  <conditionalFormatting sqref="H51">
    <cfRule type="cellIs" dxfId="345" priority="3" operator="lessThan">
      <formula>0</formula>
    </cfRule>
  </conditionalFormatting>
  <conditionalFormatting sqref="I52">
    <cfRule type="cellIs" dxfId="344" priority="2" operator="greaterThan">
      <formula>1</formula>
    </cfRule>
  </conditionalFormatting>
  <conditionalFormatting sqref="H52">
    <cfRule type="cellIs" dxfId="343" priority="1" operator="lessThan">
      <formula>0</formula>
    </cfRule>
  </conditionalFormatting>
  <conditionalFormatting sqref="H35:H38">
    <cfRule type="cellIs" dxfId="342" priority="43" operator="lessThan">
      <formula>0</formula>
    </cfRule>
  </conditionalFormatting>
  <conditionalFormatting sqref="H54">
    <cfRule type="cellIs" dxfId="341" priority="42" operator="lessThan">
      <formula>0</formula>
    </cfRule>
  </conditionalFormatting>
  <conditionalFormatting sqref="C11">
    <cfRule type="cellIs" dxfId="340" priority="19" operator="greaterThan">
      <formula>1</formula>
    </cfRule>
    <cfRule type="cellIs" dxfId="339" priority="23" operator="greaterThan">
      <formula>1</formula>
    </cfRule>
    <cfRule type="cellIs" dxfId="338" priority="41" operator="greaterThan">
      <formula>1</formula>
    </cfRule>
  </conditionalFormatting>
  <conditionalFormatting sqref="I14:I23 I49 I77:I84">
    <cfRule type="cellIs" dxfId="337" priority="40" operator="greaterThan">
      <formula>1</formula>
    </cfRule>
  </conditionalFormatting>
  <conditionalFormatting sqref="I28:I37">
    <cfRule type="cellIs" dxfId="336" priority="18" operator="greaterThan">
      <formula>1</formula>
    </cfRule>
    <cfRule type="cellIs" dxfId="335" priority="39" operator="greaterThan">
      <formula>1</formula>
    </cfRule>
  </conditionalFormatting>
  <conditionalFormatting sqref="I42:I52">
    <cfRule type="cellIs" dxfId="334" priority="17" operator="greaterThan">
      <formula>1</formula>
    </cfRule>
    <cfRule type="cellIs" dxfId="333" priority="22" operator="greaterThan">
      <formula>1</formula>
    </cfRule>
    <cfRule type="cellIs" dxfId="332" priority="28" operator="greaterThan">
      <formula>1</formula>
    </cfRule>
    <cfRule type="cellIs" dxfId="331" priority="37" operator="greaterThan">
      <formula>1</formula>
    </cfRule>
    <cfRule type="cellIs" dxfId="330" priority="38" operator="greaterThan">
      <formula>1</formula>
    </cfRule>
  </conditionalFormatting>
  <conditionalFormatting sqref="I57:I66">
    <cfRule type="cellIs" dxfId="329" priority="34" operator="greaterThan">
      <formula>1</formula>
    </cfRule>
    <cfRule type="cellIs" dxfId="328" priority="36" operator="greaterThan">
      <formula>1</formula>
    </cfRule>
  </conditionalFormatting>
  <conditionalFormatting sqref="I68:I75">
    <cfRule type="cellIs" dxfId="327" priority="32" operator="greaterThan">
      <formula>1</formula>
    </cfRule>
    <cfRule type="cellIs" dxfId="326" priority="33" operator="greaterThan">
      <formula>1</formula>
    </cfRule>
    <cfRule type="cellIs" dxfId="325" priority="35" operator="greaterThan">
      <formula>1</formula>
    </cfRule>
  </conditionalFormatting>
  <conditionalFormatting sqref="H35:H37">
    <cfRule type="cellIs" dxfId="324" priority="8" operator="lessThan">
      <formula>0</formula>
    </cfRule>
    <cfRule type="cellIs" dxfId="323" priority="10" operator="lessThan">
      <formula>0</formula>
    </cfRule>
    <cfRule type="cellIs" dxfId="322" priority="12" operator="lessThan">
      <formula>0</formula>
    </cfRule>
    <cfRule type="cellIs" dxfId="321" priority="13" operator="lessThan">
      <formula>0</formula>
    </cfRule>
    <cfRule type="cellIs" dxfId="320" priority="14" operator="lessThan">
      <formula>0</formula>
    </cfRule>
    <cfRule type="cellIs" dxfId="319" priority="31" operator="greaterThan">
      <formula>$C$28</formula>
    </cfRule>
  </conditionalFormatting>
  <conditionalFormatting sqref="H35:H37">
    <cfRule type="cellIs" dxfId="318" priority="30" operator="lessThan">
      <formula>0</formula>
    </cfRule>
  </conditionalFormatting>
  <conditionalFormatting sqref="H42:H52">
    <cfRule type="cellIs" dxfId="317" priority="27" operator="lessThan">
      <formula>0</formula>
    </cfRule>
    <cfRule type="cellIs" dxfId="316" priority="29" operator="lessThan">
      <formula>0</formula>
    </cfRule>
  </conditionalFormatting>
  <conditionalFormatting sqref="H68:H75">
    <cfRule type="cellIs" dxfId="315" priority="25" operator="lessThan">
      <formula>0</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Personnel</vt:lpstr>
      <vt:lpstr>Line Item Budget</vt:lpstr>
      <vt:lpstr>Budget Narrative</vt:lpstr>
      <vt:lpstr>Summary</vt:lpstr>
      <vt:lpstr>July</vt:lpstr>
      <vt:lpstr>August</vt:lpstr>
      <vt:lpstr>September</vt:lpstr>
      <vt:lpstr>October</vt:lpstr>
      <vt:lpstr>November</vt:lpstr>
      <vt:lpstr>December</vt:lpstr>
      <vt:lpstr>January</vt:lpstr>
      <vt:lpstr>February</vt:lpstr>
      <vt:lpstr>March</vt:lpstr>
      <vt:lpstr>April</vt:lpstr>
      <vt:lpstr>May</vt:lpstr>
      <vt:lpstr>June</vt:lpstr>
      <vt:lpstr>April!Print_Area</vt:lpstr>
      <vt:lpstr>August!Print_Area</vt:lpstr>
      <vt:lpstr>'Budget Narrative'!Print_Area</vt:lpstr>
      <vt:lpstr>December!Print_Area</vt:lpstr>
      <vt:lpstr>February!Print_Area</vt:lpstr>
      <vt:lpstr>January!Print_Area</vt:lpstr>
      <vt:lpstr>July!Print_Area</vt:lpstr>
      <vt:lpstr>June!Print_Area</vt:lpstr>
      <vt:lpstr>'Line Item Budget'!Print_Area</vt:lpstr>
      <vt:lpstr>March!Print_Area</vt:lpstr>
      <vt:lpstr>May!Print_Area</vt:lpstr>
      <vt:lpstr>November!Print_Area</vt:lpstr>
      <vt:lpstr>October!Print_Area</vt:lpstr>
      <vt:lpstr>Personnel!Print_Area</vt:lpstr>
      <vt:lpstr>September!Print_Area</vt:lpstr>
      <vt:lpstr>Summary!Print_Area</vt:lpstr>
      <vt:lpstr>'Line Item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Deneen</dc:creator>
  <cp:lastModifiedBy>Gill, Deneen</cp:lastModifiedBy>
  <cp:lastPrinted>2021-10-25T19:20:23Z</cp:lastPrinted>
  <dcterms:created xsi:type="dcterms:W3CDTF">2019-02-06T13:28:59Z</dcterms:created>
  <dcterms:modified xsi:type="dcterms:W3CDTF">2021-10-27T18:54:33Z</dcterms:modified>
</cp:coreProperties>
</file>