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18\"/>
    </mc:Choice>
  </mc:AlternateContent>
  <xr:revisionPtr revIDLastSave="0" documentId="8_{4179D02C-70B3-4E5D-BD2A-E010D93CD1A7}" xr6:coauthVersionLast="47" xr6:coauthVersionMax="47" xr10:uidLastSave="{00000000-0000-0000-0000-000000000000}"/>
  <bookViews>
    <workbookView xWindow="0" yWindow="0" windowWidth="19200" windowHeight="11772" tabRatio="717" firstSheet="1" activeTab="1" xr2:uid="{00000000-000D-0000-FFFF-FFFF00000000}"/>
  </bookViews>
  <sheets>
    <sheet name="5 Factor Report" sheetId="5" r:id="rId1"/>
    <sheet name="Incentive Goal" sheetId="10" r:id="rId2"/>
    <sheet name="Agent Activity Report" sheetId="2" r:id="rId3"/>
    <sheet name="Self-Assessment Scores" sheetId="4" r:id="rId4"/>
    <sheet name="Staffing Report" sheetId="18" r:id="rId5"/>
  </sheets>
  <definedNames>
    <definedName name="\z" localSheetId="4">#REF!</definedName>
    <definedName name="\z">#REF!</definedName>
    <definedName name="_1" localSheetId="4">#REF!</definedName>
    <definedName name="_1">#REF!</definedName>
    <definedName name="_10" localSheetId="4">#REF!</definedName>
    <definedName name="_10">#REF!</definedName>
    <definedName name="_11" localSheetId="4">#REF!</definedName>
    <definedName name="_11">#REF!</definedName>
    <definedName name="_12" localSheetId="4">#REF!</definedName>
    <definedName name="_12">#REF!</definedName>
    <definedName name="_2" localSheetId="4">#REF!</definedName>
    <definedName name="_2">#REF!</definedName>
    <definedName name="_3" localSheetId="4">#REF!</definedName>
    <definedName name="_3">#REF!</definedName>
    <definedName name="_4" localSheetId="4">#REF!</definedName>
    <definedName name="_4">#REF!</definedName>
    <definedName name="_5" localSheetId="4">#REF!</definedName>
    <definedName name="_5">#REF!</definedName>
    <definedName name="_6" localSheetId="4">#REF!</definedName>
    <definedName name="_6">#REF!</definedName>
    <definedName name="_7" localSheetId="4">#REF!</definedName>
    <definedName name="_7">#REF!</definedName>
    <definedName name="_8" localSheetId="4">#REF!</definedName>
    <definedName name="_8">#REF!</definedName>
    <definedName name="_9" localSheetId="4">#REF!</definedName>
    <definedName name="_9">#REF!</definedName>
    <definedName name="_xlnm._FilterDatabase" localSheetId="0" hidden="1">'5 Factor Report'!$A$4:$D$105</definedName>
    <definedName name="_xlnm._FilterDatabase" localSheetId="2" hidden="1">'Agent Activity Report'!$A$3:$AS$107</definedName>
    <definedName name="_xlnm._FilterDatabase" localSheetId="1" hidden="1">'Incentive Goal'!$A$2:$B$106</definedName>
    <definedName name="_xlnm._FilterDatabase" localSheetId="3" hidden="1">'Self-Assessment Scores'!$A$3:$B$107</definedName>
    <definedName name="_xlnm._FilterDatabase" localSheetId="4" hidden="1">'Staffing Report'!$A$3:$B$106</definedName>
    <definedName name="_xlnm.Criteria" localSheetId="1">'Incentive Goal'!#REF!</definedName>
    <definedName name="_xlnm.Criteria" localSheetId="4">'Staffing Report'!#REF!</definedName>
    <definedName name="_xlnm.Extract" localSheetId="1">'Incentive Goal'!#REF!</definedName>
    <definedName name="_xlnm.Extract" localSheetId="4">'Staffing Report'!#REF!</definedName>
    <definedName name="_xlnm.Print_Area" localSheetId="0">'5 Factor Report'!$B$5:$I$107</definedName>
    <definedName name="_xlnm.Print_Area" localSheetId="2">'Agent Activity Report'!$E$4:$AS$114</definedName>
    <definedName name="_xlnm.Print_Area" localSheetId="1">'Incentive Goal'!$B$3:$X$114</definedName>
    <definedName name="_xlnm.Print_Area" localSheetId="3">'Self-Assessment Scores'!$B$4:$K$110</definedName>
    <definedName name="_xlnm.Print_Area" localSheetId="4">'Staffing Report'!$A$4:$Q$114</definedName>
    <definedName name="_xlnm.Print_Titles" localSheetId="0">'5 Factor Report'!$A:$C,'5 Factor Report'!$1:$4</definedName>
    <definedName name="_xlnm.Print_Titles" localSheetId="2">'Agent Activity Report'!$B:$D,'Agent Activity Report'!$1:$3</definedName>
    <definedName name="_xlnm.Print_Titles" localSheetId="1">'Incentive Goal'!$A:$B,'Incentive Goal'!$1:$2</definedName>
    <definedName name="_xlnm.Print_Titles" localSheetId="3">'Self-Assessment Scores'!$A:$B,'Self-Assessment Scores'!$1:$3</definedName>
    <definedName name="_xlnm.Print_Titles" localSheetId="4">'Staffing Report'!$A:$B,'Staffing Report'!$1:$3</definedName>
    <definedName name="Staffing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08" i="10" l="1"/>
  <c r="AG108" i="10"/>
  <c r="AL3" i="10"/>
  <c r="AL4" i="10"/>
  <c r="AL5" i="10"/>
  <c r="AL6" i="10"/>
  <c r="AL7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38" i="10"/>
  <c r="AL39" i="10"/>
  <c r="AL40" i="10"/>
  <c r="AL41" i="10"/>
  <c r="AL42" i="10"/>
  <c r="AL43" i="10"/>
  <c r="AL44" i="10"/>
  <c r="AL45" i="10"/>
  <c r="AL46" i="10"/>
  <c r="AL47" i="10"/>
  <c r="AL48" i="10"/>
  <c r="AL49" i="10"/>
  <c r="AL50" i="10"/>
  <c r="AL51" i="10"/>
  <c r="AL52" i="10"/>
  <c r="AL53" i="10"/>
  <c r="AL54" i="10"/>
  <c r="AL55" i="10"/>
  <c r="AL56" i="10"/>
  <c r="AL57" i="10"/>
  <c r="AL58" i="10"/>
  <c r="AL59" i="10"/>
  <c r="AL60" i="10"/>
  <c r="AL61" i="10"/>
  <c r="AL62" i="10"/>
  <c r="AL63" i="10"/>
  <c r="AL64" i="10"/>
  <c r="AL65" i="10"/>
  <c r="AL66" i="10"/>
  <c r="AL67" i="10"/>
  <c r="AL68" i="10"/>
  <c r="AL69" i="10"/>
  <c r="AL70" i="10"/>
  <c r="AL71" i="10"/>
  <c r="AL72" i="10"/>
  <c r="AL73" i="10"/>
  <c r="AL74" i="10"/>
  <c r="AL75" i="10"/>
  <c r="AL76" i="10"/>
  <c r="AL77" i="10"/>
  <c r="AL78" i="10"/>
  <c r="AL79" i="10"/>
  <c r="AL80" i="10"/>
  <c r="AL81" i="10"/>
  <c r="AL82" i="10"/>
  <c r="AL83" i="10"/>
  <c r="AL84" i="10"/>
  <c r="AL85" i="10"/>
  <c r="AL86" i="10"/>
  <c r="AL87" i="10"/>
  <c r="AL88" i="10"/>
  <c r="AL89" i="10"/>
  <c r="AL90" i="10"/>
  <c r="AL91" i="10"/>
  <c r="AL92" i="10"/>
  <c r="AL93" i="10"/>
  <c r="AL94" i="10"/>
  <c r="AL95" i="10"/>
  <c r="AL96" i="10"/>
  <c r="AL97" i="10"/>
  <c r="AL98" i="10"/>
  <c r="AL99" i="10"/>
  <c r="AL100" i="10"/>
  <c r="AL101" i="10"/>
  <c r="AL102" i="10"/>
  <c r="AL103" i="10"/>
  <c r="AL104" i="10"/>
  <c r="AL105" i="10"/>
  <c r="AL106" i="10"/>
  <c r="P111" i="18" l="1"/>
  <c r="O111" i="18"/>
  <c r="M111" i="18"/>
  <c r="L111" i="18"/>
  <c r="J111" i="18"/>
  <c r="I111" i="18"/>
  <c r="G111" i="18"/>
  <c r="F111" i="18"/>
  <c r="H111" i="18" s="1"/>
  <c r="D111" i="18"/>
  <c r="C111" i="18"/>
  <c r="P110" i="18"/>
  <c r="O110" i="18"/>
  <c r="M110" i="18"/>
  <c r="L110" i="18"/>
  <c r="J110" i="18"/>
  <c r="I110" i="18"/>
  <c r="G110" i="18"/>
  <c r="F110" i="18"/>
  <c r="D110" i="18"/>
  <c r="C110" i="18"/>
  <c r="P108" i="18"/>
  <c r="O108" i="18"/>
  <c r="N108" i="18"/>
  <c r="M108" i="18"/>
  <c r="L108" i="18"/>
  <c r="K108" i="18"/>
  <c r="J108" i="18"/>
  <c r="I108" i="18"/>
  <c r="H108" i="18"/>
  <c r="G108" i="18"/>
  <c r="F108" i="18"/>
  <c r="E108" i="18"/>
  <c r="D108" i="18"/>
  <c r="C108" i="18"/>
  <c r="N110" i="18" l="1"/>
  <c r="K111" i="18"/>
  <c r="H110" i="18"/>
  <c r="E110" i="18"/>
  <c r="N111" i="18"/>
  <c r="K110" i="18"/>
  <c r="E111" i="18"/>
  <c r="AJ108" i="10" l="1"/>
  <c r="AI108" i="10"/>
  <c r="AD108" i="10"/>
  <c r="AC108" i="10"/>
  <c r="AA108" i="10"/>
  <c r="Z108" i="10"/>
  <c r="A109" i="5"/>
  <c r="D109" i="5"/>
  <c r="AE108" i="10" l="1"/>
  <c r="AB108" i="10"/>
  <c r="AH108" i="10"/>
  <c r="AK108" i="10"/>
  <c r="B109" i="5"/>
  <c r="C109" i="5" l="1"/>
</calcChain>
</file>

<file path=xl/sharedStrings.xml><?xml version="1.0" encoding="utf-8"?>
<sst xmlns="http://schemas.openxmlformats.org/spreadsheetml/2006/main" count="1370" uniqueCount="339">
  <si>
    <t>5 Factor Report SFY 2018 Mar 2018</t>
  </si>
  <si>
    <t xml:space="preserve">Tot Collections </t>
  </si>
  <si>
    <t>Collection</t>
  </si>
  <si>
    <t>Cases Under</t>
  </si>
  <si>
    <t>Paternity</t>
  </si>
  <si>
    <t>Payment</t>
  </si>
  <si>
    <t>as of Feb 2018</t>
  </si>
  <si>
    <t>per unfroz staff</t>
  </si>
  <si>
    <t>Rate</t>
  </si>
  <si>
    <t>Order</t>
  </si>
  <si>
    <t>Establishment Rate</t>
  </si>
  <si>
    <t>to Arrears</t>
  </si>
  <si>
    <t>County</t>
  </si>
  <si>
    <t>Caseload</t>
  </si>
  <si>
    <t>Cases/Agt</t>
  </si>
  <si>
    <t>Unadj Unempl rate</t>
  </si>
  <si>
    <t>$</t>
  </si>
  <si>
    <t>%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</si>
  <si>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</si>
  <si>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</si>
  <si>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</si>
  <si>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</si>
  <si>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</si>
  <si>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</si>
  <si>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</si>
  <si>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</si>
  <si>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</si>
  <si>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</si>
  <si>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</si>
  <si>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</si>
  <si>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</si>
  <si>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</si>
  <si>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</si>
  <si>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</si>
  <si>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</si>
  <si>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</si>
  <si>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</si>
  <si>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</si>
  <si>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</si>
  <si>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</si>
  <si>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</si>
  <si>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</si>
  <si>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</si>
  <si>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</si>
  <si>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</si>
  <si>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</si>
  <si>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</si>
  <si>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</si>
  <si>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</si>
  <si>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</si>
  <si>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</si>
  <si>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</si>
  <si>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</si>
  <si>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</si>
  <si>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</si>
  <si>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</si>
  <si>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</si>
  <si>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</si>
  <si>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</si>
  <si>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</si>
  <si>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</si>
  <si>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</si>
  <si>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</si>
  <si>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</si>
  <si>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</si>
  <si>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</si>
  <si>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</si>
  <si>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</si>
  <si>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</si>
  <si>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</si>
  <si>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</si>
  <si>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</si>
  <si>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</si>
  <si>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</si>
  <si>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</si>
  <si>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</si>
  <si>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</si>
  <si>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</si>
  <si>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</si>
  <si>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</si>
  <si>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</si>
  <si>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</si>
  <si>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</si>
  <si>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</si>
  <si>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</si>
  <si>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</si>
  <si>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</si>
  <si>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</si>
  <si>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</si>
  <si>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</si>
  <si>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</si>
  <si>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</si>
  <si>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</si>
  <si>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</si>
  <si>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</si>
  <si>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</si>
  <si>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</si>
  <si>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</si>
  <si>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</si>
  <si>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</si>
  <si>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</si>
  <si>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</si>
  <si>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</si>
  <si>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</si>
  <si>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</si>
  <si>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</si>
  <si>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</si>
  <si>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</si>
  <si>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</si>
  <si>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</si>
  <si>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</si>
  <si>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</si>
  <si>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</si>
  <si>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</si>
  <si>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</si>
  <si>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</si>
  <si>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</si>
  <si>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</si>
  <si>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STATEWIDE</t>
  </si>
  <si>
    <t>Count</t>
  </si>
  <si>
    <t>Sum</t>
  </si>
  <si>
    <t>Avg</t>
  </si>
  <si>
    <t>Incentive Goal SFY 2018 Mar 2018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</si>
  <si>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</si>
  <si>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</si>
  <si>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</si>
  <si>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</si>
  <si>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</si>
  <si>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</si>
  <si>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</si>
  <si>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</si>
  <si>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</si>
  <si>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</si>
  <si>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</si>
  <si>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</si>
  <si>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</si>
  <si>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</si>
  <si>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</si>
  <si>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</si>
  <si>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</si>
  <si>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</si>
  <si>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</si>
  <si>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</si>
  <si>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</si>
  <si>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</si>
  <si>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</si>
  <si>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</si>
  <si>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</si>
  <si>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</si>
  <si>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</si>
  <si>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</si>
  <si>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</si>
  <si>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</si>
  <si>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</si>
  <si>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</si>
  <si>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</si>
  <si>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</si>
  <si>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</si>
  <si>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</si>
  <si>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</si>
  <si>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</si>
  <si>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</si>
  <si>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</si>
  <si>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</si>
  <si>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McDonald, Sally</t>
  </si>
  <si>
    <t>Allen, Carole</t>
  </si>
  <si>
    <t>Newsome, Kenya</t>
  </si>
  <si>
    <t>Cauble, Leona</t>
  </si>
  <si>
    <t>Jedrey, Judy</t>
  </si>
  <si>
    <t>Foreman, Cora</t>
  </si>
  <si>
    <t>Craig, Angela</t>
  </si>
  <si>
    <t>Griffin, Terri</t>
  </si>
  <si>
    <t>EDGE-Rky Mt</t>
  </si>
  <si>
    <t>EDGE-Tarboro</t>
  </si>
  <si>
    <t>Stanley, Sharon</t>
  </si>
  <si>
    <t>GUIL-Gboro</t>
  </si>
  <si>
    <t>GUIL-HP</t>
  </si>
  <si>
    <t>Central Office</t>
  </si>
  <si>
    <t>NORTH CAROLINA</t>
  </si>
  <si>
    <t>N/A</t>
  </si>
  <si>
    <t>TRIBAL CSE</t>
  </si>
  <si>
    <t>Filtered Total</t>
  </si>
  <si>
    <t>EDGECOMBE TOT</t>
  </si>
  <si>
    <t>GUILFORD TOT</t>
  </si>
  <si>
    <t>Please note: if a child is in more than one order county it may be counted twice, however, the state total eliminates duplicates.</t>
  </si>
  <si>
    <t xml:space="preserve"> </t>
  </si>
  <si>
    <t>Agent Activity Report Mar 2018</t>
  </si>
  <si>
    <t>Staffing</t>
  </si>
  <si>
    <t>Paternity Est</t>
  </si>
  <si>
    <t>Support Est</t>
  </si>
  <si>
    <t>Total Collections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</si>
  <si>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</si>
  <si>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</si>
  <si>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</si>
  <si>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</si>
  <si>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</si>
  <si>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</si>
  <si>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</si>
  <si>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</si>
  <si>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</si>
  <si>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</si>
  <si>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</si>
  <si>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</si>
  <si>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</si>
  <si>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</si>
  <si>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</si>
  <si>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</si>
  <si>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Unfrozen Agents</t>
  </si>
  <si>
    <t>Tot Unfroz Staff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</si>
  <si>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</si>
  <si>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</si>
  <si>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</si>
  <si>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</si>
  <si>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</si>
  <si>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</si>
  <si>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</si>
  <si>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</si>
  <si>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</si>
  <si>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</si>
  <si>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NA</t>
  </si>
  <si>
    <t>Filtered total</t>
  </si>
  <si>
    <t>Edgecombe</t>
  </si>
  <si>
    <t>Guilford</t>
  </si>
  <si>
    <t>Tribal has been included in this report to reflect Statewide Totals</t>
  </si>
  <si>
    <t>Self Assessment Mar 2018</t>
  </si>
  <si>
    <t>Case Closure</t>
  </si>
  <si>
    <t>Enforcement</t>
  </si>
  <si>
    <t>Establishment</t>
  </si>
  <si>
    <t>Expedited Process           12 Month</t>
  </si>
  <si>
    <t>Expedited Process           6 Month</t>
  </si>
  <si>
    <t>Interstate</t>
  </si>
  <si>
    <t>Medical</t>
  </si>
  <si>
    <t>Review and Adjustment Inclusive</t>
  </si>
  <si>
    <t>Review and Adjustment Review Needed</t>
  </si>
  <si>
    <t>STANDARD</t>
  </si>
  <si>
    <t>Regional Rep</t>
  </si>
  <si>
    <t>STATEWIDE SCORE</t>
  </si>
  <si>
    <t>EDGECOMBE 3706500900</t>
  </si>
  <si>
    <t>EDGECOMBE 3726500900</t>
  </si>
  <si>
    <t>GUILFORD 3708100400</t>
  </si>
  <si>
    <t>GUILFORD 3728100400</t>
  </si>
  <si>
    <t>TRIBAL</t>
  </si>
  <si>
    <t>Edgecombe-County Total</t>
  </si>
  <si>
    <t>Guilford-County Total</t>
  </si>
  <si>
    <t>STAFFING                                                           03/31/2018</t>
  </si>
  <si>
    <t>TOTAL FILLED STAFF</t>
  </si>
  <si>
    <t>CONTRACT</t>
  </si>
  <si>
    <t>SUPERVISORS</t>
  </si>
  <si>
    <t>AGENTS</t>
  </si>
  <si>
    <t>CLERKS</t>
  </si>
  <si>
    <t>TOT SUP/AGTS/CLKS</t>
  </si>
  <si>
    <t>IV-D SERVICES FTEs</t>
  </si>
  <si>
    <t>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</si>
  <si>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</si>
  <si>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</si>
  <si>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</si>
  <si>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</si>
  <si>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</si>
  <si>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</si>
  <si>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</si>
  <si>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</si>
  <si>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</si>
  <si>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</si>
  <si>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</si>
  <si>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</si>
  <si>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Description</t>
  </si>
  <si>
    <t>2 deputies and  .5 attorney</t>
  </si>
  <si>
    <t>Dss Attorney</t>
  </si>
  <si>
    <t xml:space="preserve">Attorney, </t>
  </si>
  <si>
    <t>Contract Attorney, 1 Contract Deputy</t>
  </si>
  <si>
    <t>attorney</t>
  </si>
  <si>
    <t>1 full time Deputy, .33% attorney time dedicated to IVD</t>
  </si>
  <si>
    <t>7.50% attorney time spent on IVD services</t>
  </si>
  <si>
    <t>.10 attorney, 2.5 deputies</t>
  </si>
  <si>
    <t>.25 FTE Attorney (included in Spv ccount)</t>
  </si>
  <si>
    <t>1 Sfaff Attorney</t>
  </si>
  <si>
    <t>parttime attorney</t>
  </si>
  <si>
    <t>3 Contract Attorneys (Shared DSS), 2 Contract Deputies, 1 P.I. 423 hrs/yr</t>
  </si>
  <si>
    <t>3.20% attorney time spent on IVD services</t>
  </si>
  <si>
    <t>1/2 position - attorney time spent on IVD services</t>
  </si>
  <si>
    <t>Attorney</t>
  </si>
  <si>
    <t>County Attorney (Shared DSS)</t>
  </si>
  <si>
    <t>.5 attorney</t>
  </si>
  <si>
    <t>Contract Attorney</t>
  </si>
  <si>
    <t>3.90% attorney time spent on IVD services</t>
  </si>
  <si>
    <t>1 deputy, 1 attorney</t>
  </si>
  <si>
    <t>2 attorneys (one with 5% of time to IVD, the other 23% of time dedicated to IVD)</t>
  </si>
  <si>
    <t>2 attorneys, 1 paralegal, and 6.5 deputies</t>
  </si>
  <si>
    <t>7.00% Attorney time spent on IVD services</t>
  </si>
  <si>
    <t>9.58% Attorney time spent on IVD services</t>
  </si>
  <si>
    <t>Contract Attorney (Shared DSS)</t>
  </si>
  <si>
    <t>1 deputy; .10 attorney</t>
  </si>
  <si>
    <t>EDGECOMBE-Rocky Mt</t>
  </si>
  <si>
    <t>25% of attorney time spent on IVD services; 1.5 deputy</t>
  </si>
  <si>
    <t>EDGECOMBE-Tarboro</t>
  </si>
  <si>
    <t>1attorney 1 deputy</t>
  </si>
  <si>
    <t>1 County Attorney (Shared DSS), 2 Contract Deputies</t>
  </si>
  <si>
    <t>4.20% Attorney time spent on IVD services</t>
  </si>
  <si>
    <t>1 part time attorney 1 part time deputy</t>
  </si>
  <si>
    <t>.05% attorney</t>
  </si>
  <si>
    <t>GUILFORD-Greensboro</t>
  </si>
  <si>
    <t/>
  </si>
  <si>
    <t>GUILFORD-High Point</t>
  </si>
  <si>
    <t xml:space="preserve">1 part time attorney   </t>
  </si>
  <si>
    <t>.5 program manager and 1 fulltime deputy</t>
  </si>
  <si>
    <t>Dorothy Morrow, Contract and Staff Attorney</t>
  </si>
  <si>
    <t>11.30% Attorney time spent on IVD services</t>
  </si>
  <si>
    <t>.2 attonrey, .73 deputy</t>
  </si>
  <si>
    <t>1% attorney time spent on IVD services for County</t>
  </si>
  <si>
    <t>Paralegal, County Attorney, 2 Contract Deputies</t>
  </si>
  <si>
    <t>2 part time agents 1 part time attorney</t>
  </si>
  <si>
    <t>.50% deputy services, .10% attorney services</t>
  </si>
  <si>
    <t>contract attorney</t>
  </si>
  <si>
    <t>1 attorney, 1 deputy, 1 Paralegal 90%</t>
  </si>
  <si>
    <t>8% of attorney time dedicated to IVD</t>
  </si>
  <si>
    <t xml:space="preserve">Staff Attorney </t>
  </si>
  <si>
    <t>6 Contract Deputies; included in the Supv count are 3 staff attorneys;1 in house trainer; 1 Mgmt Analyst, and 1 IT Bus. Analyst - all are FTE 100% devoted to the management operations of Child Support program</t>
  </si>
  <si>
    <t>1full time attorney 1 part time legal assistant</t>
  </si>
  <si>
    <t>1 attorney</t>
  </si>
  <si>
    <t>Attorney 2 days per month</t>
  </si>
  <si>
    <t xml:space="preserve"> 1 DSS attorney - 90% IV-D</t>
  </si>
  <si>
    <t>.1 attorney</t>
  </si>
  <si>
    <t>25% attorney time dedicated to IVD</t>
  </si>
  <si>
    <t>1/2 position Deputy dedicated to IVD.  4.70% attorney time spent on IVD services</t>
  </si>
  <si>
    <t>.10 FTE attorney and 1 FTE deputy</t>
  </si>
  <si>
    <t>5.20% Attorney time spent on IVD services</t>
  </si>
  <si>
    <t>1 IVD attorneys - 50% (.50) and 1 IVD attorney - 80% (.80) for a total of 1.30 IVD attorneys, 2.50 full time paralegals, 5 deputies full time dedicated to IVD</t>
  </si>
  <si>
    <t>.4 attorney and 1 deputy</t>
  </si>
  <si>
    <t>5 deputies, .5 attorney (ATTY included in Supervisor Count)</t>
  </si>
  <si>
    <t>2 deputies, .40 attorney</t>
  </si>
  <si>
    <t>Staff Attorney</t>
  </si>
  <si>
    <t>FT Contract Attorney, PT Contract Attorney</t>
  </si>
  <si>
    <t>1 deputy, 1 part time attorney</t>
  </si>
  <si>
    <t>4 FTE IVD Attys, 1 Program Manager, 1 IT Specialist, 2 Trainers, 1 Admin Services Coordinator</t>
  </si>
  <si>
    <t>1deputy, 1 attorney</t>
  </si>
  <si>
    <t>3.5% attonrey time spent on IVD services for County</t>
  </si>
  <si>
    <t>2 deputies and 1 parttime attorney and 1 program manager</t>
  </si>
  <si>
    <t>STATEWIDE TOTAL</t>
  </si>
  <si>
    <t>Tribal has been excluded for this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</si>
</sst>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General_)"/>
    <numFmt numFmtId="166" formatCode="0.0"/>
    <numFmt numFmtId="167" formatCode="0.0%"/>
  </numFmts>
  <fonts count="6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name val="Courier"/>
      <family val="3"/>
    </font>
    <font>
      <i/>
      <sz val="10"/>
      <color indexed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8"/>
      <name val="Courier"/>
      <family val="3"/>
    </font>
    <font>
      <sz val="8"/>
      <name val="Times New Roman"/>
      <family val="1"/>
    </font>
    <font>
      <sz val="8"/>
      <name val="Comic Sans MS"/>
      <family val="4"/>
    </font>
    <font>
      <b/>
      <i/>
      <sz val="8"/>
      <name val="Times New Roman"/>
      <family val="1"/>
    </font>
    <font>
      <sz val="8"/>
      <color indexed="12"/>
      <name val="Times New Roman"/>
      <family val="1"/>
    </font>
    <font>
      <sz val="10"/>
      <name val="Courier"/>
      <family val="3"/>
    </font>
    <font>
      <sz val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name val="Arial (W1)"/>
      <family val="2"/>
    </font>
    <font>
      <sz val="10"/>
      <name val="Times New Roman"/>
      <family val="1"/>
    </font>
    <font>
      <sz val="10"/>
      <name val="Comic Sans MS"/>
      <family val="4"/>
    </font>
    <font>
      <i/>
      <sz val="10"/>
      <name val="Comic Sans MS"/>
      <family val="4"/>
    </font>
    <font>
      <i/>
      <sz val="10"/>
      <name val="Arial (W1)"/>
    </font>
    <font>
      <b/>
      <i/>
      <sz val="10"/>
      <name val="Arial (W1)"/>
      <family val="2"/>
    </font>
    <font>
      <b/>
      <sz val="10"/>
      <name val="Times New Roman"/>
      <family val="1"/>
    </font>
    <font>
      <b/>
      <sz val="9"/>
      <name val="Calibri"/>
      <family val="2"/>
      <scheme val="minor"/>
    </font>
    <font>
      <b/>
      <i/>
      <sz val="10"/>
      <name val="Calibri"/>
      <family val="2"/>
      <scheme val="minor"/>
    </font>
    <font>
      <sz val="12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Dashed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75">
    <xf numFmtId="0" fontId="0" fillId="0" borderId="0"/>
    <xf numFmtId="165" fontId="21" fillId="0" borderId="0"/>
    <xf numFmtId="165" fontId="6" fillId="0" borderId="0"/>
    <xf numFmtId="165" fontId="6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24" fillId="0" borderId="0"/>
    <xf numFmtId="0" fontId="7" fillId="0" borderId="0"/>
    <xf numFmtId="0" fontId="3" fillId="0" borderId="0"/>
    <xf numFmtId="0" fontId="3" fillId="0" borderId="0"/>
    <xf numFmtId="0" fontId="51" fillId="0" borderId="0" applyNumberFormat="0" applyFill="0" applyBorder="0" applyAlignment="0" applyProtection="0"/>
    <xf numFmtId="0" fontId="52" fillId="0" borderId="36" applyNumberFormat="0" applyFill="0" applyAlignment="0" applyProtection="0"/>
    <xf numFmtId="0" fontId="53" fillId="0" borderId="37" applyNumberFormat="0" applyFill="0" applyAlignment="0" applyProtection="0"/>
    <xf numFmtId="0" fontId="54" fillId="0" borderId="38" applyNumberFormat="0" applyFill="0" applyAlignment="0" applyProtection="0"/>
    <xf numFmtId="0" fontId="54" fillId="0" borderId="0" applyNumberFormat="0" applyFill="0" applyBorder="0" applyAlignment="0" applyProtection="0"/>
    <xf numFmtId="0" fontId="55" fillId="13" borderId="0" applyNumberFormat="0" applyBorder="0" applyAlignment="0" applyProtection="0"/>
    <xf numFmtId="0" fontId="56" fillId="14" borderId="0" applyNumberFormat="0" applyBorder="0" applyAlignment="0" applyProtection="0"/>
    <xf numFmtId="0" fontId="57" fillId="15" borderId="0" applyNumberFormat="0" applyBorder="0" applyAlignment="0" applyProtection="0"/>
    <xf numFmtId="0" fontId="58" fillId="16" borderId="39" applyNumberFormat="0" applyAlignment="0" applyProtection="0"/>
    <xf numFmtId="0" fontId="59" fillId="17" borderId="40" applyNumberFormat="0" applyAlignment="0" applyProtection="0"/>
    <xf numFmtId="0" fontId="60" fillId="17" borderId="39" applyNumberFormat="0" applyAlignment="0" applyProtection="0"/>
    <xf numFmtId="0" fontId="61" fillId="0" borderId="41" applyNumberFormat="0" applyFill="0" applyAlignment="0" applyProtection="0"/>
    <xf numFmtId="0" fontId="62" fillId="18" borderId="42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44" applyNumberFormat="0" applyFill="0" applyAlignment="0" applyProtection="0"/>
    <xf numFmtId="0" fontId="66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66" fillId="23" borderId="0" applyNumberFormat="0" applyBorder="0" applyAlignment="0" applyProtection="0"/>
    <xf numFmtId="0" fontId="66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66" fillId="27" borderId="0" applyNumberFormat="0" applyBorder="0" applyAlignment="0" applyProtection="0"/>
    <xf numFmtId="0" fontId="66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66" fillId="31" borderId="0" applyNumberFormat="0" applyBorder="0" applyAlignment="0" applyProtection="0"/>
    <xf numFmtId="0" fontId="66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66" fillId="35" borderId="0" applyNumberFormat="0" applyBorder="0" applyAlignment="0" applyProtection="0"/>
    <xf numFmtId="0" fontId="66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66" fillId="39" borderId="0" applyNumberFormat="0" applyBorder="0" applyAlignment="0" applyProtection="0"/>
    <xf numFmtId="0" fontId="66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66" fillId="43" borderId="0" applyNumberFormat="0" applyBorder="0" applyAlignment="0" applyProtection="0"/>
    <xf numFmtId="0" fontId="2" fillId="0" borderId="0"/>
    <xf numFmtId="0" fontId="2" fillId="19" borderId="43" applyNumberFormat="0" applyFont="0" applyAlignment="0" applyProtection="0"/>
    <xf numFmtId="0" fontId="1" fillId="0" borderId="0"/>
    <xf numFmtId="0" fontId="67" fillId="15" borderId="0" applyNumberFormat="0" applyBorder="0" applyAlignment="0" applyProtection="0"/>
    <xf numFmtId="0" fontId="1" fillId="19" borderId="4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</cellStyleXfs>
  <cellXfs count="499">
    <xf numFmtId="0" fontId="0" fillId="0" borderId="0" xfId="0"/>
    <xf numFmtId="0" fontId="7" fillId="0" borderId="0" xfId="6" applyProtection="1"/>
    <xf numFmtId="2" fontId="7" fillId="0" borderId="2" xfId="6" applyNumberFormat="1" applyFill="1" applyBorder="1" applyAlignment="1" applyProtection="1">
      <alignment horizontal="center"/>
    </xf>
    <xf numFmtId="164" fontId="7" fillId="0" borderId="1" xfId="6" applyNumberFormat="1" applyFill="1" applyBorder="1" applyAlignment="1" applyProtection="1">
      <alignment horizontal="center"/>
    </xf>
    <xf numFmtId="164" fontId="7" fillId="0" borderId="0" xfId="6" applyNumberFormat="1" applyFill="1" applyBorder="1" applyAlignment="1" applyProtection="1">
      <alignment horizontal="center"/>
    </xf>
    <xf numFmtId="164" fontId="7" fillId="0" borderId="2" xfId="6" applyNumberFormat="1" applyFill="1" applyBorder="1" applyAlignment="1" applyProtection="1">
      <alignment horizontal="center"/>
    </xf>
    <xf numFmtId="0" fontId="7" fillId="0" borderId="1" xfId="6" applyFill="1" applyBorder="1" applyAlignment="1" applyProtection="1">
      <alignment horizontal="center"/>
    </xf>
    <xf numFmtId="0" fontId="7" fillId="0" borderId="0" xfId="6" applyFill="1" applyBorder="1" applyAlignment="1" applyProtection="1">
      <alignment horizontal="center"/>
    </xf>
    <xf numFmtId="0" fontId="10" fillId="0" borderId="0" xfId="6" applyFont="1" applyProtection="1"/>
    <xf numFmtId="2" fontId="7" fillId="0" borderId="1" xfId="6" applyNumberFormat="1" applyFill="1" applyBorder="1" applyAlignment="1" applyProtection="1">
      <alignment horizontal="center"/>
    </xf>
    <xf numFmtId="0" fontId="7" fillId="0" borderId="3" xfId="6" applyFill="1" applyBorder="1" applyAlignment="1" applyProtection="1">
      <alignment horizontal="center"/>
    </xf>
    <xf numFmtId="0" fontId="7" fillId="0" borderId="2" xfId="6" applyFill="1" applyBorder="1" applyAlignment="1" applyProtection="1">
      <alignment horizontal="center"/>
    </xf>
    <xf numFmtId="0" fontId="12" fillId="0" borderId="0" xfId="7" applyFont="1" applyFill="1" applyAlignment="1">
      <alignment vertical="center"/>
    </xf>
    <xf numFmtId="0" fontId="13" fillId="0" borderId="0" xfId="7" applyFont="1" applyFill="1" applyAlignment="1">
      <alignment vertical="center"/>
    </xf>
    <xf numFmtId="2" fontId="3" fillId="0" borderId="0" xfId="7" applyNumberFormat="1" applyFont="1" applyFill="1"/>
    <xf numFmtId="0" fontId="3" fillId="0" borderId="0" xfId="7" applyFont="1" applyFill="1"/>
    <xf numFmtId="0" fontId="3" fillId="2" borderId="0" xfId="7" applyFont="1" applyFill="1"/>
    <xf numFmtId="165" fontId="11" fillId="0" borderId="0" xfId="2" applyFont="1" applyFill="1" applyBorder="1" applyAlignment="1" applyProtection="1">
      <alignment horizontal="center"/>
    </xf>
    <xf numFmtId="165" fontId="14" fillId="0" borderId="0" xfId="2" applyFont="1" applyFill="1" applyBorder="1" applyProtection="1"/>
    <xf numFmtId="165" fontId="16" fillId="0" borderId="0" xfId="2" applyFont="1" applyBorder="1" applyProtection="1"/>
    <xf numFmtId="165" fontId="17" fillId="0" borderId="0" xfId="2" applyFont="1" applyFill="1" applyBorder="1" applyProtection="1"/>
    <xf numFmtId="165" fontId="19" fillId="0" borderId="0" xfId="2" applyFont="1" applyFill="1" applyBorder="1" applyProtection="1"/>
    <xf numFmtId="165" fontId="20" fillId="0" borderId="0" xfId="2" applyFont="1" applyFill="1" applyBorder="1" applyProtection="1"/>
    <xf numFmtId="165" fontId="18" fillId="0" borderId="0" xfId="2" applyFont="1" applyFill="1" applyAlignment="1" applyProtection="1">
      <alignment horizontal="center" vertical="center"/>
    </xf>
    <xf numFmtId="1" fontId="17" fillId="0" borderId="0" xfId="2" applyNumberFormat="1" applyFont="1" applyFill="1" applyBorder="1" applyAlignment="1" applyProtection="1">
      <alignment horizontal="center"/>
    </xf>
    <xf numFmtId="166" fontId="17" fillId="0" borderId="0" xfId="2" applyNumberFormat="1" applyFont="1" applyFill="1" applyBorder="1" applyAlignment="1" applyProtection="1">
      <alignment horizontal="center"/>
    </xf>
    <xf numFmtId="164" fontId="17" fillId="0" borderId="0" xfId="2" applyNumberFormat="1" applyFont="1" applyFill="1" applyAlignment="1" applyProtection="1">
      <alignment horizontal="center" vertical="center"/>
    </xf>
    <xf numFmtId="10" fontId="17" fillId="0" borderId="0" xfId="2" applyNumberFormat="1" applyFont="1" applyFill="1" applyAlignment="1" applyProtection="1">
      <alignment horizontal="center"/>
    </xf>
    <xf numFmtId="10" fontId="17" fillId="0" borderId="0" xfId="2" applyNumberFormat="1" applyFont="1" applyFill="1" applyAlignment="1" applyProtection="1">
      <alignment horizontal="center" vertical="center"/>
    </xf>
    <xf numFmtId="165" fontId="16" fillId="0" borderId="0" xfId="2" applyFont="1" applyFill="1" applyBorder="1" applyProtection="1"/>
    <xf numFmtId="165" fontId="17" fillId="0" borderId="0" xfId="2" applyFont="1" applyFill="1" applyBorder="1" applyAlignment="1" applyProtection="1">
      <alignment horizontal="right"/>
    </xf>
    <xf numFmtId="4" fontId="16" fillId="0" borderId="0" xfId="2" applyNumberFormat="1" applyFont="1" applyFill="1" applyAlignment="1" applyProtection="1">
      <alignment horizontal="center"/>
    </xf>
    <xf numFmtId="164" fontId="17" fillId="0" borderId="0" xfId="2" applyNumberFormat="1" applyFont="1" applyFill="1" applyAlignment="1" applyProtection="1">
      <alignment horizontal="center"/>
    </xf>
    <xf numFmtId="43" fontId="17" fillId="0" borderId="0" xfId="2" applyNumberFormat="1" applyFont="1" applyFill="1" applyAlignment="1" applyProtection="1">
      <alignment horizontal="center"/>
    </xf>
    <xf numFmtId="165" fontId="17" fillId="0" borderId="0" xfId="2" applyFont="1" applyFill="1" applyBorder="1" applyAlignment="1" applyProtection="1">
      <alignment horizontal="center"/>
    </xf>
    <xf numFmtId="165" fontId="15" fillId="0" borderId="0" xfId="2" applyFont="1" applyBorder="1" applyProtection="1"/>
    <xf numFmtId="0" fontId="8" fillId="0" borderId="0" xfId="6" applyFont="1" applyProtection="1"/>
    <xf numFmtId="0" fontId="0" fillId="6" borderId="1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10" fontId="0" fillId="6" borderId="2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right"/>
    </xf>
    <xf numFmtId="164" fontId="0" fillId="6" borderId="0" xfId="0" applyNumberFormat="1" applyFill="1" applyBorder="1" applyAlignment="1">
      <alignment horizontal="right"/>
    </xf>
    <xf numFmtId="0" fontId="0" fillId="0" borderId="0" xfId="0" applyBorder="1"/>
    <xf numFmtId="0" fontId="22" fillId="0" borderId="0" xfId="0" applyFont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4" fillId="0" borderId="0" xfId="0" applyFont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10" fontId="0" fillId="5" borderId="0" xfId="0" applyNumberFormat="1" applyFill="1" applyBorder="1" applyAlignment="1">
      <alignment horizontal="center"/>
    </xf>
    <xf numFmtId="0" fontId="0" fillId="0" borderId="0" xfId="0" applyFill="1" applyBorder="1"/>
    <xf numFmtId="0" fontId="23" fillId="0" borderId="0" xfId="0" applyFont="1" applyFill="1" applyBorder="1"/>
    <xf numFmtId="0" fontId="3" fillId="0" borderId="0" xfId="0" applyFont="1" applyFill="1" applyBorder="1"/>
    <xf numFmtId="0" fontId="0" fillId="0" borderId="0" xfId="7" applyFont="1" applyFill="1"/>
    <xf numFmtId="0" fontId="3" fillId="0" borderId="0" xfId="10" applyFill="1" applyBorder="1" applyAlignment="1" applyProtection="1"/>
    <xf numFmtId="0" fontId="22" fillId="0" borderId="0" xfId="10" applyFont="1" applyFill="1" applyBorder="1" applyAlignment="1" applyProtection="1">
      <alignment horizontal="center"/>
    </xf>
    <xf numFmtId="0" fontId="22" fillId="0" borderId="0" xfId="10" applyFont="1" applyBorder="1" applyAlignment="1" applyProtection="1">
      <alignment horizontal="center"/>
    </xf>
    <xf numFmtId="0" fontId="3" fillId="0" borderId="0" xfId="10" applyBorder="1" applyAlignment="1" applyProtection="1"/>
    <xf numFmtId="0" fontId="3" fillId="6" borderId="0" xfId="10" applyFill="1" applyBorder="1" applyAlignment="1" applyProtection="1"/>
    <xf numFmtId="2" fontId="26" fillId="7" borderId="1" xfId="10" applyNumberFormat="1" applyFont="1" applyFill="1" applyBorder="1" applyAlignment="1" applyProtection="1">
      <alignment horizontal="center"/>
    </xf>
    <xf numFmtId="2" fontId="26" fillId="7" borderId="0" xfId="10" applyNumberFormat="1" applyFont="1" applyFill="1" applyBorder="1" applyAlignment="1" applyProtection="1">
      <alignment horizontal="center"/>
    </xf>
    <xf numFmtId="2" fontId="26" fillId="7" borderId="2" xfId="10" applyNumberFormat="1" applyFont="1" applyFill="1" applyBorder="1" applyAlignment="1" applyProtection="1">
      <alignment horizontal="center"/>
    </xf>
    <xf numFmtId="0" fontId="5" fillId="0" borderId="0" xfId="10" applyFont="1" applyFill="1" applyBorder="1" applyAlignment="1" applyProtection="1"/>
    <xf numFmtId="49" fontId="3" fillId="0" borderId="0" xfId="10" applyNumberFormat="1" applyFill="1" applyBorder="1" applyAlignment="1" applyProtection="1"/>
    <xf numFmtId="2" fontId="3" fillId="0" borderId="0" xfId="10" applyNumberFormat="1" applyFont="1" applyFill="1" applyBorder="1" applyAlignment="1" applyProtection="1">
      <alignment horizontal="center"/>
    </xf>
    <xf numFmtId="0" fontId="3" fillId="0" borderId="0" xfId="10" applyFont="1" applyFill="1" applyBorder="1" applyAlignment="1" applyProtection="1">
      <alignment horizontal="center"/>
    </xf>
    <xf numFmtId="0" fontId="3" fillId="0" borderId="0" xfId="10" applyFont="1" applyFill="1" applyBorder="1" applyAlignment="1" applyProtection="1"/>
    <xf numFmtId="0" fontId="3" fillId="0" borderId="0" xfId="10" applyFill="1" applyBorder="1" applyAlignment="1" applyProtection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2" fontId="32" fillId="8" borderId="0" xfId="2" applyNumberFormat="1" applyFont="1" applyFill="1" applyBorder="1" applyAlignment="1" applyProtection="1">
      <alignment horizontal="center"/>
    </xf>
    <xf numFmtId="9" fontId="33" fillId="8" borderId="4" xfId="2" applyNumberFormat="1" applyFont="1" applyFill="1" applyBorder="1" applyAlignment="1" applyProtection="1">
      <alignment horizontal="center"/>
    </xf>
    <xf numFmtId="1" fontId="33" fillId="8" borderId="4" xfId="2" applyNumberFormat="1" applyFont="1" applyFill="1" applyBorder="1" applyAlignment="1" applyProtection="1">
      <alignment horizontal="center"/>
    </xf>
    <xf numFmtId="1" fontId="33" fillId="8" borderId="5" xfId="2" applyNumberFormat="1" applyFont="1" applyFill="1" applyBorder="1" applyAlignment="1" applyProtection="1">
      <alignment horizontal="center" vertical="center"/>
    </xf>
    <xf numFmtId="165" fontId="34" fillId="8" borderId="0" xfId="2" applyFont="1" applyFill="1" applyBorder="1" applyAlignment="1" applyProtection="1">
      <alignment horizontal="left"/>
    </xf>
    <xf numFmtId="1" fontId="34" fillId="8" borderId="0" xfId="2" applyNumberFormat="1" applyFont="1" applyFill="1" applyBorder="1" applyAlignment="1" applyProtection="1">
      <alignment horizontal="center"/>
    </xf>
    <xf numFmtId="166" fontId="34" fillId="8" borderId="0" xfId="2" applyNumberFormat="1" applyFont="1" applyFill="1" applyBorder="1" applyAlignment="1" applyProtection="1">
      <alignment horizontal="center"/>
    </xf>
    <xf numFmtId="9" fontId="33" fillId="8" borderId="6" xfId="2" applyNumberFormat="1" applyFont="1" applyFill="1" applyBorder="1" applyAlignment="1" applyProtection="1">
      <alignment horizontal="center"/>
    </xf>
    <xf numFmtId="1" fontId="33" fillId="8" borderId="6" xfId="2" applyNumberFormat="1" applyFont="1" applyFill="1" applyBorder="1" applyAlignment="1" applyProtection="1">
      <alignment horizontal="center"/>
    </xf>
    <xf numFmtId="1" fontId="33" fillId="8" borderId="7" xfId="2" applyNumberFormat="1" applyFont="1" applyFill="1" applyBorder="1" applyAlignment="1" applyProtection="1">
      <alignment horizontal="center" vertical="center"/>
    </xf>
    <xf numFmtId="165" fontId="26" fillId="0" borderId="0" xfId="2" applyFont="1" applyFill="1" applyAlignment="1" applyProtection="1">
      <alignment horizontal="center" vertical="center"/>
    </xf>
    <xf numFmtId="1" fontId="26" fillId="0" borderId="0" xfId="2" applyNumberFormat="1" applyFont="1" applyFill="1" applyBorder="1" applyAlignment="1" applyProtection="1">
      <alignment horizontal="center"/>
    </xf>
    <xf numFmtId="166" fontId="26" fillId="0" borderId="0" xfId="2" applyNumberFormat="1" applyFont="1" applyFill="1" applyBorder="1" applyAlignment="1" applyProtection="1">
      <alignment horizontal="center"/>
    </xf>
    <xf numFmtId="164" fontId="26" fillId="0" borderId="0" xfId="2" applyNumberFormat="1" applyFont="1" applyFill="1" applyAlignment="1" applyProtection="1">
      <alignment horizontal="center" vertical="center"/>
    </xf>
    <xf numFmtId="3" fontId="26" fillId="0" borderId="0" xfId="2" applyNumberFormat="1" applyFont="1" applyFill="1" applyBorder="1" applyAlignment="1" applyProtection="1">
      <alignment horizontal="center"/>
    </xf>
    <xf numFmtId="10" fontId="26" fillId="0" borderId="0" xfId="2" applyNumberFormat="1" applyFont="1" applyFill="1" applyBorder="1" applyAlignment="1" applyProtection="1">
      <alignment horizontal="center"/>
    </xf>
    <xf numFmtId="4" fontId="35" fillId="0" borderId="0" xfId="2" applyNumberFormat="1" applyFont="1" applyFill="1" applyAlignment="1" applyProtection="1">
      <alignment horizontal="center" vertical="center"/>
    </xf>
    <xf numFmtId="1" fontId="35" fillId="0" borderId="0" xfId="2" applyNumberFormat="1" applyFont="1" applyFill="1" applyAlignment="1" applyProtection="1">
      <alignment horizontal="center"/>
    </xf>
    <xf numFmtId="166" fontId="35" fillId="0" borderId="0" xfId="2" applyNumberFormat="1" applyFont="1" applyFill="1" applyAlignment="1" applyProtection="1">
      <alignment horizontal="center"/>
    </xf>
    <xf numFmtId="164" fontId="35" fillId="0" borderId="0" xfId="2" applyNumberFormat="1" applyFont="1" applyFill="1" applyAlignment="1" applyProtection="1">
      <alignment horizontal="center"/>
    </xf>
    <xf numFmtId="10" fontId="35" fillId="0" borderId="0" xfId="2" applyNumberFormat="1" applyFont="1" applyFill="1" applyAlignment="1" applyProtection="1">
      <alignment horizontal="center"/>
    </xf>
    <xf numFmtId="3" fontId="35" fillId="0" borderId="0" xfId="2" applyNumberFormat="1" applyFont="1" applyFill="1" applyAlignment="1" applyProtection="1">
      <alignment horizontal="center" vertical="center"/>
    </xf>
    <xf numFmtId="166" fontId="36" fillId="0" borderId="0" xfId="2" applyNumberFormat="1" applyFont="1" applyFill="1" applyBorder="1" applyAlignment="1" applyProtection="1">
      <alignment horizontal="center"/>
    </xf>
    <xf numFmtId="165" fontId="37" fillId="0" borderId="0" xfId="2" applyFont="1" applyFill="1" applyAlignment="1" applyProtection="1">
      <alignment horizontal="center" vertical="center"/>
    </xf>
    <xf numFmtId="1" fontId="36" fillId="0" borderId="0" xfId="2" applyNumberFormat="1" applyFont="1" applyFill="1" applyBorder="1" applyAlignment="1" applyProtection="1">
      <alignment horizontal="center"/>
    </xf>
    <xf numFmtId="4" fontId="35" fillId="0" borderId="0" xfId="2" applyNumberFormat="1" applyFont="1" applyFill="1" applyAlignment="1" applyProtection="1">
      <alignment horizontal="center"/>
    </xf>
    <xf numFmtId="10" fontId="36" fillId="0" borderId="0" xfId="2" applyNumberFormat="1" applyFont="1" applyFill="1" applyAlignment="1" applyProtection="1">
      <alignment horizontal="center"/>
    </xf>
    <xf numFmtId="165" fontId="38" fillId="0" borderId="0" xfId="3" applyFont="1" applyFill="1" applyAlignment="1" applyProtection="1">
      <alignment horizontal="left" vertical="center"/>
    </xf>
    <xf numFmtId="164" fontId="36" fillId="0" borderId="0" xfId="2" applyNumberFormat="1" applyFont="1" applyFill="1" applyAlignment="1" applyProtection="1">
      <alignment horizontal="center" vertical="center"/>
    </xf>
    <xf numFmtId="10" fontId="36" fillId="0" borderId="0" xfId="2" applyNumberFormat="1" applyFont="1" applyFill="1" applyAlignment="1" applyProtection="1">
      <alignment horizontal="center" vertical="center"/>
    </xf>
    <xf numFmtId="4" fontId="6" fillId="0" borderId="0" xfId="2" applyNumberFormat="1" applyFont="1" applyFill="1" applyAlignment="1" applyProtection="1">
      <alignment horizontal="center"/>
    </xf>
    <xf numFmtId="164" fontId="36" fillId="0" borderId="0" xfId="2" applyNumberFormat="1" applyFont="1" applyFill="1" applyAlignment="1" applyProtection="1">
      <alignment horizontal="center"/>
    </xf>
    <xf numFmtId="43" fontId="36" fillId="0" borderId="0" xfId="2" applyNumberFormat="1" applyFont="1" applyFill="1" applyAlignment="1" applyProtection="1">
      <alignment horizontal="center"/>
    </xf>
    <xf numFmtId="4" fontId="9" fillId="0" borderId="0" xfId="2" applyNumberFormat="1" applyFont="1" applyFill="1" applyAlignment="1" applyProtection="1">
      <alignment horizontal="center"/>
    </xf>
    <xf numFmtId="4" fontId="3" fillId="0" borderId="0" xfId="2" applyNumberFormat="1" applyFont="1" applyFill="1" applyBorder="1" applyAlignment="1" applyProtection="1">
      <alignment horizontal="center" vertical="center"/>
    </xf>
    <xf numFmtId="165" fontId="3" fillId="0" borderId="0" xfId="2" applyFont="1" applyFill="1" applyAlignment="1" applyProtection="1">
      <alignment horizontal="center" vertical="center"/>
    </xf>
    <xf numFmtId="2" fontId="36" fillId="0" borderId="0" xfId="2" applyNumberFormat="1" applyFont="1" applyFill="1" applyBorder="1" applyAlignment="1" applyProtection="1">
      <alignment horizontal="center"/>
    </xf>
    <xf numFmtId="166" fontId="39" fillId="0" borderId="0" xfId="2" applyNumberFormat="1" applyFont="1" applyFill="1" applyAlignment="1" applyProtection="1">
      <alignment horizontal="center"/>
    </xf>
    <xf numFmtId="1" fontId="40" fillId="0" borderId="0" xfId="2" applyNumberFormat="1" applyFont="1" applyFill="1" applyAlignment="1" applyProtection="1">
      <alignment horizontal="center"/>
    </xf>
    <xf numFmtId="166" fontId="41" fillId="0" borderId="0" xfId="2" applyNumberFormat="1" applyFont="1" applyFill="1" applyBorder="1" applyAlignment="1" applyProtection="1">
      <alignment horizontal="center"/>
    </xf>
    <xf numFmtId="164" fontId="40" fillId="0" borderId="0" xfId="2" applyNumberFormat="1" applyFont="1" applyFill="1" applyAlignment="1" applyProtection="1">
      <alignment horizontal="center"/>
    </xf>
    <xf numFmtId="10" fontId="40" fillId="0" borderId="0" xfId="2" applyNumberFormat="1" applyFont="1" applyFill="1" applyAlignment="1" applyProtection="1">
      <alignment horizontal="center"/>
    </xf>
    <xf numFmtId="4" fontId="9" fillId="0" borderId="0" xfId="2" applyNumberFormat="1" applyFont="1" applyFill="1" applyAlignment="1" applyProtection="1">
      <alignment horizontal="left"/>
    </xf>
    <xf numFmtId="165" fontId="27" fillId="9" borderId="0" xfId="2" applyFont="1" applyFill="1" applyAlignment="1" applyProtection="1">
      <alignment horizontal="center" vertical="center"/>
    </xf>
    <xf numFmtId="1" fontId="27" fillId="9" borderId="0" xfId="2" applyNumberFormat="1" applyFont="1" applyFill="1" applyBorder="1" applyAlignment="1" applyProtection="1">
      <alignment horizontal="center"/>
    </xf>
    <xf numFmtId="2" fontId="27" fillId="9" borderId="0" xfId="2" applyNumberFormat="1" applyFont="1" applyFill="1" applyBorder="1" applyAlignment="1" applyProtection="1">
      <alignment horizontal="center"/>
    </xf>
    <xf numFmtId="10" fontId="27" fillId="9" borderId="0" xfId="2" applyNumberFormat="1" applyFont="1" applyFill="1" applyBorder="1" applyAlignment="1" applyProtection="1">
      <alignment horizontal="center"/>
    </xf>
    <xf numFmtId="10" fontId="33" fillId="8" borderId="12" xfId="2" applyNumberFormat="1" applyFont="1" applyFill="1" applyBorder="1" applyAlignment="1" applyProtection="1">
      <alignment horizontal="center"/>
    </xf>
    <xf numFmtId="10" fontId="33" fillId="8" borderId="10" xfId="2" applyNumberFormat="1" applyFont="1" applyFill="1" applyBorder="1" applyAlignment="1" applyProtection="1">
      <alignment horizontal="center"/>
    </xf>
    <xf numFmtId="10" fontId="33" fillId="8" borderId="13" xfId="2" applyNumberFormat="1" applyFont="1" applyFill="1" applyBorder="1" applyAlignment="1" applyProtection="1">
      <alignment horizontal="center" vertical="center"/>
    </xf>
    <xf numFmtId="164" fontId="33" fillId="8" borderId="15" xfId="2" applyNumberFormat="1" applyFont="1" applyFill="1" applyBorder="1" applyAlignment="1" applyProtection="1">
      <alignment horizontal="center"/>
    </xf>
    <xf numFmtId="3" fontId="33" fillId="8" borderId="0" xfId="2" applyNumberFormat="1" applyFont="1" applyFill="1" applyBorder="1" applyAlignment="1" applyProtection="1">
      <alignment horizontal="center"/>
    </xf>
    <xf numFmtId="164" fontId="33" fillId="8" borderId="11" xfId="2" applyNumberFormat="1" applyFont="1" applyFill="1" applyBorder="1" applyAlignment="1" applyProtection="1">
      <alignment horizontal="center" vertical="center"/>
    </xf>
    <xf numFmtId="165" fontId="33" fillId="8" borderId="14" xfId="2" applyFont="1" applyFill="1" applyBorder="1" applyAlignment="1" applyProtection="1">
      <alignment horizontal="center" vertical="center"/>
    </xf>
    <xf numFmtId="1" fontId="33" fillId="8" borderId="14" xfId="2" applyNumberFormat="1" applyFont="1" applyFill="1" applyBorder="1" applyAlignment="1" applyProtection="1">
      <alignment horizontal="center"/>
    </xf>
    <xf numFmtId="166" fontId="33" fillId="8" borderId="14" xfId="2" applyNumberFormat="1" applyFont="1" applyFill="1" applyBorder="1" applyAlignment="1" applyProtection="1">
      <alignment horizontal="center"/>
    </xf>
    <xf numFmtId="165" fontId="14" fillId="8" borderId="0" xfId="2" applyFont="1" applyFill="1" applyBorder="1" applyProtection="1"/>
    <xf numFmtId="0" fontId="27" fillId="0" borderId="0" xfId="0" applyFont="1" applyFill="1" applyBorder="1"/>
    <xf numFmtId="10" fontId="27" fillId="5" borderId="0" xfId="0" applyNumberFormat="1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27" fillId="6" borderId="1" xfId="0" applyFont="1" applyFill="1" applyBorder="1" applyAlignment="1">
      <alignment horizontal="center"/>
    </xf>
    <xf numFmtId="0" fontId="27" fillId="6" borderId="0" xfId="0" applyFont="1" applyFill="1" applyBorder="1" applyAlignment="1">
      <alignment horizontal="center"/>
    </xf>
    <xf numFmtId="10" fontId="27" fillId="6" borderId="2" xfId="0" applyNumberFormat="1" applyFont="1" applyFill="1" applyBorder="1" applyAlignment="1">
      <alignment horizontal="center"/>
    </xf>
    <xf numFmtId="164" fontId="27" fillId="6" borderId="1" xfId="0" applyNumberFormat="1" applyFont="1" applyFill="1" applyBorder="1" applyAlignment="1">
      <alignment horizontal="right"/>
    </xf>
    <xf numFmtId="164" fontId="27" fillId="6" borderId="0" xfId="0" applyNumberFormat="1" applyFont="1" applyFill="1" applyBorder="1" applyAlignment="1">
      <alignment horizontal="right"/>
    </xf>
    <xf numFmtId="0" fontId="27" fillId="0" borderId="0" xfId="0" applyFont="1" applyBorder="1"/>
    <xf numFmtId="0" fontId="27" fillId="6" borderId="1" xfId="0" quotePrefix="1" applyNumberFormat="1" applyFont="1" applyFill="1" applyBorder="1" applyAlignment="1">
      <alignment horizontal="center"/>
    </xf>
    <xf numFmtId="0" fontId="27" fillId="6" borderId="0" xfId="0" quotePrefix="1" applyNumberFormat="1" applyFont="1" applyFill="1" applyBorder="1" applyAlignment="1">
      <alignment horizontal="center"/>
    </xf>
    <xf numFmtId="0" fontId="27" fillId="6" borderId="2" xfId="0" quotePrefix="1" applyNumberFormat="1" applyFont="1" applyFill="1" applyBorder="1" applyAlignment="1">
      <alignment horizontal="center"/>
    </xf>
    <xf numFmtId="164" fontId="27" fillId="6" borderId="1" xfId="0" quotePrefix="1" applyNumberFormat="1" applyFont="1" applyFill="1" applyBorder="1" applyAlignment="1">
      <alignment horizontal="right"/>
    </xf>
    <xf numFmtId="164" fontId="27" fillId="6" borderId="0" xfId="0" quotePrefix="1" applyNumberFormat="1" applyFont="1" applyFill="1" applyBorder="1" applyAlignment="1">
      <alignment horizontal="right"/>
    </xf>
    <xf numFmtId="0" fontId="28" fillId="0" borderId="0" xfId="0" applyFont="1" applyBorder="1" applyAlignment="1">
      <alignment horizontal="center"/>
    </xf>
    <xf numFmtId="10" fontId="27" fillId="5" borderId="0" xfId="0" quotePrefix="1" applyNumberFormat="1" applyFont="1" applyFill="1" applyBorder="1" applyAlignment="1">
      <alignment horizontal="center"/>
    </xf>
    <xf numFmtId="10" fontId="43" fillId="5" borderId="0" xfId="0" quotePrefix="1" applyNumberFormat="1" applyFont="1" applyFill="1" applyBorder="1" applyAlignment="1">
      <alignment horizontal="center"/>
    </xf>
    <xf numFmtId="3" fontId="43" fillId="6" borderId="1" xfId="0" applyNumberFormat="1" applyFont="1" applyFill="1" applyBorder="1" applyAlignment="1">
      <alignment horizontal="center"/>
    </xf>
    <xf numFmtId="3" fontId="43" fillId="6" borderId="0" xfId="0" applyNumberFormat="1" applyFont="1" applyFill="1" applyBorder="1" applyAlignment="1">
      <alignment horizontal="center"/>
    </xf>
    <xf numFmtId="10" fontId="43" fillId="6" borderId="2" xfId="0" applyNumberFormat="1" applyFont="1" applyFill="1" applyBorder="1" applyAlignment="1">
      <alignment horizontal="center"/>
    </xf>
    <xf numFmtId="164" fontId="43" fillId="6" borderId="1" xfId="0" applyNumberFormat="1" applyFont="1" applyFill="1" applyBorder="1" applyAlignment="1">
      <alignment horizontal="right"/>
    </xf>
    <xf numFmtId="164" fontId="43" fillId="6" borderId="0" xfId="0" applyNumberFormat="1" applyFont="1" applyFill="1" applyBorder="1" applyAlignment="1">
      <alignment horizontal="right"/>
    </xf>
    <xf numFmtId="0" fontId="43" fillId="0" borderId="0" xfId="0" applyFont="1" applyBorder="1"/>
    <xf numFmtId="164" fontId="23" fillId="0" borderId="1" xfId="0" applyNumberFormat="1" applyFont="1" applyFill="1" applyBorder="1" applyAlignment="1">
      <alignment horizontal="right"/>
    </xf>
    <xf numFmtId="164" fontId="23" fillId="0" borderId="0" xfId="0" applyNumberFormat="1" applyFont="1" applyFill="1" applyBorder="1" applyAlignment="1">
      <alignment horizontal="right"/>
    </xf>
    <xf numFmtId="10" fontId="23" fillId="0" borderId="0" xfId="0" applyNumberFormat="1" applyFont="1" applyFill="1" applyBorder="1" applyAlignment="1">
      <alignment horizontal="center"/>
    </xf>
    <xf numFmtId="0" fontId="43" fillId="0" borderId="17" xfId="0" applyNumberFormat="1" applyFont="1" applyFill="1" applyBorder="1" applyAlignment="1">
      <alignment horizontal="center"/>
    </xf>
    <xf numFmtId="0" fontId="43" fillId="0" borderId="17" xfId="0" applyNumberFormat="1" applyFont="1" applyBorder="1" applyAlignment="1">
      <alignment horizontal="center"/>
    </xf>
    <xf numFmtId="164" fontId="43" fillId="12" borderId="17" xfId="0" applyNumberFormat="1" applyFont="1" applyFill="1" applyBorder="1" applyAlignment="1">
      <alignment horizontal="right"/>
    </xf>
    <xf numFmtId="10" fontId="43" fillId="12" borderId="17" xfId="0" applyNumberFormat="1" applyFont="1" applyFill="1" applyBorder="1" applyAlignment="1">
      <alignment horizontal="center"/>
    </xf>
    <xf numFmtId="0" fontId="43" fillId="0" borderId="17" xfId="0" quotePrefix="1" applyNumberFormat="1" applyFont="1" applyBorder="1" applyAlignment="1">
      <alignment horizontal="center"/>
    </xf>
    <xf numFmtId="10" fontId="43" fillId="0" borderId="17" xfId="0" quotePrefix="1" applyNumberFormat="1" applyFont="1" applyBorder="1" applyAlignment="1">
      <alignment horizontal="center"/>
    </xf>
    <xf numFmtId="10" fontId="43" fillId="0" borderId="17" xfId="0" applyNumberFormat="1" applyFont="1" applyFill="1" applyBorder="1" applyAlignment="1">
      <alignment horizontal="center"/>
    </xf>
    <xf numFmtId="0" fontId="43" fillId="12" borderId="17" xfId="0" quotePrefix="1" applyNumberFormat="1" applyFont="1" applyFill="1" applyBorder="1" applyAlignment="1">
      <alignment horizontal="center"/>
    </xf>
    <xf numFmtId="10" fontId="43" fillId="12" borderId="17" xfId="0" quotePrefix="1" applyNumberFormat="1" applyFont="1" applyFill="1" applyBorder="1" applyAlignment="1">
      <alignment horizontal="center"/>
    </xf>
    <xf numFmtId="0" fontId="27" fillId="0" borderId="18" xfId="0" quotePrefix="1" applyNumberFormat="1" applyFont="1" applyBorder="1"/>
    <xf numFmtId="164" fontId="27" fillId="12" borderId="18" xfId="0" applyNumberFormat="1" applyFont="1" applyFill="1" applyBorder="1" applyAlignment="1">
      <alignment horizontal="right"/>
    </xf>
    <xf numFmtId="10" fontId="27" fillId="12" borderId="18" xfId="0" applyNumberFormat="1" applyFont="1" applyFill="1" applyBorder="1" applyAlignment="1">
      <alignment horizontal="center"/>
    </xf>
    <xf numFmtId="0" fontId="27" fillId="0" borderId="18" xfId="0" quotePrefix="1" applyNumberFormat="1" applyFont="1" applyBorder="1" applyAlignment="1">
      <alignment horizontal="center"/>
    </xf>
    <xf numFmtId="10" fontId="27" fillId="0" borderId="18" xfId="0" quotePrefix="1" applyNumberFormat="1" applyFont="1" applyBorder="1" applyAlignment="1">
      <alignment horizontal="center"/>
    </xf>
    <xf numFmtId="10" fontId="27" fillId="0" borderId="18" xfId="0" applyNumberFormat="1" applyFont="1" applyFill="1" applyBorder="1" applyAlignment="1">
      <alignment horizontal="center"/>
    </xf>
    <xf numFmtId="0" fontId="27" fillId="12" borderId="18" xfId="0" quotePrefix="1" applyNumberFormat="1" applyFont="1" applyFill="1" applyBorder="1" applyAlignment="1">
      <alignment horizontal="center"/>
    </xf>
    <xf numFmtId="10" fontId="27" fillId="12" borderId="18" xfId="0" quotePrefix="1" applyNumberFormat="1" applyFont="1" applyFill="1" applyBorder="1" applyAlignment="1">
      <alignment horizontal="center"/>
    </xf>
    <xf numFmtId="164" fontId="27" fillId="0" borderId="18" xfId="0" quotePrefix="1" applyNumberFormat="1" applyFont="1" applyBorder="1" applyAlignment="1">
      <alignment horizontal="center"/>
    </xf>
    <xf numFmtId="0" fontId="27" fillId="0" borderId="19" xfId="0" quotePrefix="1" applyNumberFormat="1" applyFont="1" applyBorder="1"/>
    <xf numFmtId="164" fontId="27" fillId="12" borderId="19" xfId="0" applyNumberFormat="1" applyFont="1" applyFill="1" applyBorder="1" applyAlignment="1">
      <alignment horizontal="right"/>
    </xf>
    <xf numFmtId="10" fontId="27" fillId="12" borderId="19" xfId="0" applyNumberFormat="1" applyFont="1" applyFill="1" applyBorder="1" applyAlignment="1">
      <alignment horizontal="center"/>
    </xf>
    <xf numFmtId="0" fontId="27" fillId="0" borderId="19" xfId="0" quotePrefix="1" applyNumberFormat="1" applyFont="1" applyBorder="1" applyAlignment="1">
      <alignment horizontal="center"/>
    </xf>
    <xf numFmtId="10" fontId="27" fillId="0" borderId="19" xfId="0" quotePrefix="1" applyNumberFormat="1" applyFont="1" applyBorder="1" applyAlignment="1">
      <alignment horizontal="center"/>
    </xf>
    <xf numFmtId="10" fontId="27" fillId="0" borderId="19" xfId="0" applyNumberFormat="1" applyFont="1" applyFill="1" applyBorder="1" applyAlignment="1">
      <alignment horizontal="center"/>
    </xf>
    <xf numFmtId="0" fontId="27" fillId="12" borderId="19" xfId="0" quotePrefix="1" applyNumberFormat="1" applyFont="1" applyFill="1" applyBorder="1" applyAlignment="1">
      <alignment horizontal="center"/>
    </xf>
    <xf numFmtId="10" fontId="27" fillId="12" borderId="19" xfId="0" quotePrefix="1" applyNumberFormat="1" applyFont="1" applyFill="1" applyBorder="1" applyAlignment="1">
      <alignment horizontal="center"/>
    </xf>
    <xf numFmtId="164" fontId="27" fillId="0" borderId="19" xfId="0" quotePrefix="1" applyNumberFormat="1" applyFont="1" applyBorder="1" applyAlignment="1">
      <alignment horizontal="center"/>
    </xf>
    <xf numFmtId="0" fontId="27" fillId="0" borderId="17" xfId="0" applyFont="1" applyFill="1" applyBorder="1"/>
    <xf numFmtId="164" fontId="27" fillId="12" borderId="17" xfId="0" applyNumberFormat="1" applyFont="1" applyFill="1" applyBorder="1" applyAlignment="1">
      <alignment horizontal="right"/>
    </xf>
    <xf numFmtId="10" fontId="27" fillId="12" borderId="17" xfId="0" applyNumberFormat="1" applyFont="1" applyFill="1" applyBorder="1" applyAlignment="1">
      <alignment horizontal="center"/>
    </xf>
    <xf numFmtId="3" fontId="27" fillId="0" borderId="17" xfId="0" applyNumberFormat="1" applyFont="1" applyFill="1" applyBorder="1" applyAlignment="1">
      <alignment horizontal="center"/>
    </xf>
    <xf numFmtId="10" fontId="27" fillId="0" borderId="17" xfId="0" applyNumberFormat="1" applyFont="1" applyFill="1" applyBorder="1" applyAlignment="1">
      <alignment horizontal="center"/>
    </xf>
    <xf numFmtId="3" fontId="27" fillId="12" borderId="17" xfId="0" applyNumberFormat="1" applyFont="1" applyFill="1" applyBorder="1" applyAlignment="1">
      <alignment horizontal="center"/>
    </xf>
    <xf numFmtId="0" fontId="27" fillId="8" borderId="0" xfId="0" quotePrefix="1" applyNumberFormat="1" applyFont="1" applyFill="1" applyBorder="1"/>
    <xf numFmtId="164" fontId="27" fillId="8" borderId="1" xfId="0" applyNumberFormat="1" applyFont="1" applyFill="1" applyBorder="1" applyAlignment="1">
      <alignment horizontal="right"/>
    </xf>
    <xf numFmtId="164" fontId="27" fillId="8" borderId="0" xfId="0" applyNumberFormat="1" applyFont="1" applyFill="1" applyBorder="1" applyAlignment="1">
      <alignment horizontal="right"/>
    </xf>
    <xf numFmtId="10" fontId="27" fillId="8" borderId="0" xfId="0" applyNumberFormat="1" applyFont="1" applyFill="1" applyBorder="1" applyAlignment="1">
      <alignment horizontal="center"/>
    </xf>
    <xf numFmtId="0" fontId="27" fillId="8" borderId="1" xfId="0" quotePrefix="1" applyNumberFormat="1" applyFont="1" applyFill="1" applyBorder="1" applyAlignment="1">
      <alignment horizontal="center"/>
    </xf>
    <xf numFmtId="0" fontId="27" fillId="8" borderId="0" xfId="0" quotePrefix="1" applyNumberFormat="1" applyFont="1" applyFill="1" applyBorder="1" applyAlignment="1">
      <alignment horizontal="center"/>
    </xf>
    <xf numFmtId="10" fontId="27" fillId="8" borderId="0" xfId="0" quotePrefix="1" applyNumberFormat="1" applyFont="1" applyFill="1" applyBorder="1" applyAlignment="1">
      <alignment horizontal="center"/>
    </xf>
    <xf numFmtId="10" fontId="27" fillId="8" borderId="2" xfId="0" applyNumberFormat="1" applyFont="1" applyFill="1" applyBorder="1" applyAlignment="1">
      <alignment horizontal="center"/>
    </xf>
    <xf numFmtId="164" fontId="27" fillId="8" borderId="1" xfId="0" quotePrefix="1" applyNumberFormat="1" applyFont="1" applyFill="1" applyBorder="1" applyAlignment="1">
      <alignment horizontal="center"/>
    </xf>
    <xf numFmtId="164" fontId="27" fillId="8" borderId="0" xfId="0" quotePrefix="1" applyNumberFormat="1" applyFont="1" applyFill="1" applyBorder="1" applyAlignment="1">
      <alignment horizontal="center"/>
    </xf>
    <xf numFmtId="10" fontId="27" fillId="8" borderId="2" xfId="0" quotePrefix="1" applyNumberFormat="1" applyFont="1" applyFill="1" applyBorder="1" applyAlignment="1">
      <alignment horizontal="center"/>
    </xf>
    <xf numFmtId="0" fontId="27" fillId="8" borderId="0" xfId="0" applyNumberFormat="1" applyFont="1" applyFill="1" applyBorder="1"/>
    <xf numFmtId="0" fontId="27" fillId="8" borderId="1" xfId="0" applyFont="1" applyFill="1" applyBorder="1" applyAlignment="1">
      <alignment horizontal="center"/>
    </xf>
    <xf numFmtId="0" fontId="27" fillId="8" borderId="0" xfId="0" applyFont="1" applyFill="1" applyBorder="1" applyAlignment="1">
      <alignment horizontal="center"/>
    </xf>
    <xf numFmtId="164" fontId="27" fillId="8" borderId="1" xfId="0" applyNumberFormat="1" applyFont="1" applyFill="1" applyBorder="1" applyAlignment="1">
      <alignment horizontal="center"/>
    </xf>
    <xf numFmtId="164" fontId="27" fillId="8" borderId="0" xfId="0" applyNumberFormat="1" applyFont="1" applyFill="1" applyBorder="1" applyAlignment="1">
      <alignment horizontal="center"/>
    </xf>
    <xf numFmtId="0" fontId="3" fillId="8" borderId="0" xfId="0" applyFont="1" applyFill="1" applyBorder="1"/>
    <xf numFmtId="164" fontId="3" fillId="8" borderId="1" xfId="0" applyNumberFormat="1" applyFont="1" applyFill="1" applyBorder="1" applyAlignment="1">
      <alignment horizontal="right"/>
    </xf>
    <xf numFmtId="164" fontId="3" fillId="8" borderId="0" xfId="0" applyNumberFormat="1" applyFont="1" applyFill="1" applyBorder="1" applyAlignment="1">
      <alignment horizontal="right"/>
    </xf>
    <xf numFmtId="10" fontId="3" fillId="8" borderId="0" xfId="0" applyNumberFormat="1" applyFont="1" applyFill="1" applyBorder="1" applyAlignment="1">
      <alignment horizontal="center"/>
    </xf>
    <xf numFmtId="3" fontId="0" fillId="8" borderId="1" xfId="0" applyNumberForma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10" fontId="0" fillId="8" borderId="0" xfId="0" applyNumberFormat="1" applyFill="1" applyBorder="1" applyAlignment="1">
      <alignment horizontal="center"/>
    </xf>
    <xf numFmtId="10" fontId="0" fillId="8" borderId="2" xfId="0" applyNumberFormat="1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164" fontId="0" fillId="8" borderId="0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47" fillId="0" borderId="0" xfId="6" applyFont="1" applyProtection="1"/>
    <xf numFmtId="2" fontId="47" fillId="0" borderId="2" xfId="6" applyNumberFormat="1" applyFont="1" applyFill="1" applyBorder="1" applyAlignment="1" applyProtection="1">
      <alignment horizontal="center"/>
    </xf>
    <xf numFmtId="2" fontId="47" fillId="0" borderId="1" xfId="6" applyNumberFormat="1" applyFont="1" applyFill="1" applyBorder="1" applyAlignment="1" applyProtection="1">
      <alignment horizontal="center"/>
    </xf>
    <xf numFmtId="0" fontId="47" fillId="0" borderId="3" xfId="6" applyFont="1" applyFill="1" applyBorder="1" applyAlignment="1" applyProtection="1">
      <alignment horizontal="center"/>
    </xf>
    <xf numFmtId="2" fontId="33" fillId="8" borderId="0" xfId="6" applyNumberFormat="1" applyFont="1" applyFill="1" applyBorder="1" applyAlignment="1" applyProtection="1">
      <alignment horizontal="right"/>
    </xf>
    <xf numFmtId="2" fontId="33" fillId="8" borderId="2" xfId="6" applyNumberFormat="1" applyFont="1" applyFill="1" applyBorder="1" applyAlignment="1" applyProtection="1">
      <alignment horizontal="right"/>
    </xf>
    <xf numFmtId="1" fontId="33" fillId="8" borderId="0" xfId="6" applyNumberFormat="1" applyFont="1" applyFill="1" applyBorder="1" applyAlignment="1" applyProtection="1">
      <alignment horizontal="right"/>
    </xf>
    <xf numFmtId="164" fontId="33" fillId="8" borderId="1" xfId="6" applyNumberFormat="1" applyFont="1" applyFill="1" applyBorder="1" applyAlignment="1" applyProtection="1">
      <alignment horizontal="right"/>
    </xf>
    <xf numFmtId="164" fontId="33" fillId="8" borderId="0" xfId="6" applyNumberFormat="1" applyFont="1" applyFill="1" applyBorder="1" applyAlignment="1" applyProtection="1">
      <alignment horizontal="right"/>
    </xf>
    <xf numFmtId="164" fontId="33" fillId="8" borderId="2" xfId="6" applyNumberFormat="1" applyFont="1" applyFill="1" applyBorder="1" applyAlignment="1" applyProtection="1">
      <alignment horizontal="right"/>
    </xf>
    <xf numFmtId="2" fontId="33" fillId="8" borderId="3" xfId="6" applyNumberFormat="1" applyFont="1" applyFill="1" applyBorder="1" applyAlignment="1" applyProtection="1">
      <alignment horizontal="right"/>
    </xf>
    <xf numFmtId="0" fontId="50" fillId="0" borderId="0" xfId="6" applyFont="1" applyProtection="1"/>
    <xf numFmtId="0" fontId="33" fillId="8" borderId="16" xfId="6" applyFont="1" applyFill="1" applyBorder="1" applyAlignment="1" applyProtection="1">
      <alignment horizontal="center"/>
    </xf>
    <xf numFmtId="164" fontId="33" fillId="8" borderId="16" xfId="6" applyNumberFormat="1" applyFont="1" applyFill="1" applyBorder="1" applyAlignment="1" applyProtection="1">
      <alignment horizontal="center"/>
    </xf>
    <xf numFmtId="2" fontId="26" fillId="12" borderId="1" xfId="10" applyNumberFormat="1" applyFont="1" applyFill="1" applyBorder="1" applyAlignment="1" applyProtection="1">
      <alignment horizontal="center"/>
    </xf>
    <xf numFmtId="2" fontId="26" fillId="12" borderId="0" xfId="10" applyNumberFormat="1" applyFont="1" applyFill="1" applyBorder="1" applyAlignment="1" applyProtection="1">
      <alignment horizontal="center"/>
    </xf>
    <xf numFmtId="2" fontId="26" fillId="12" borderId="2" xfId="10" applyNumberFormat="1" applyFont="1" applyFill="1" applyBorder="1" applyAlignment="1" applyProtection="1">
      <alignment horizontal="center"/>
    </xf>
    <xf numFmtId="0" fontId="26" fillId="7" borderId="1" xfId="10" applyFont="1" applyFill="1" applyBorder="1" applyAlignment="1" applyProtection="1">
      <alignment horizontal="center"/>
    </xf>
    <xf numFmtId="0" fontId="26" fillId="7" borderId="0" xfId="10" applyFont="1" applyFill="1" applyBorder="1" applyAlignment="1" applyProtection="1">
      <alignment horizontal="center"/>
    </xf>
    <xf numFmtId="0" fontId="26" fillId="7" borderId="2" xfId="10" applyFont="1" applyFill="1" applyBorder="1" applyAlignment="1" applyProtection="1">
      <alignment horizontal="center"/>
    </xf>
    <xf numFmtId="0" fontId="27" fillId="7" borderId="22" xfId="10" applyFont="1" applyFill="1" applyBorder="1" applyAlignment="1" applyProtection="1">
      <alignment horizontal="center"/>
    </xf>
    <xf numFmtId="0" fontId="33" fillId="8" borderId="9" xfId="11" applyFont="1" applyFill="1" applyBorder="1" applyAlignment="1" applyProtection="1">
      <alignment horizontal="center" vertical="center"/>
    </xf>
    <xf numFmtId="2" fontId="26" fillId="0" borderId="0" xfId="10" applyNumberFormat="1" applyFont="1" applyFill="1" applyBorder="1" applyAlignment="1" applyProtection="1">
      <alignment horizontal="right"/>
    </xf>
    <xf numFmtId="0" fontId="26" fillId="0" borderId="0" xfId="10" applyFont="1" applyFill="1" applyBorder="1" applyAlignment="1" applyProtection="1">
      <alignment horizontal="right"/>
    </xf>
    <xf numFmtId="0" fontId="26" fillId="0" borderId="0" xfId="10" applyFont="1" applyFill="1" applyBorder="1" applyAlignment="1" applyProtection="1">
      <alignment horizontal="right" wrapText="1"/>
    </xf>
    <xf numFmtId="0" fontId="27" fillId="8" borderId="0" xfId="10" applyFont="1" applyFill="1" applyBorder="1" applyAlignment="1" applyProtection="1"/>
    <xf numFmtId="2" fontId="27" fillId="8" borderId="0" xfId="10" applyNumberFormat="1" applyFont="1" applyFill="1" applyBorder="1" applyAlignment="1" applyProtection="1">
      <alignment horizontal="right"/>
    </xf>
    <xf numFmtId="2" fontId="27" fillId="8" borderId="2" xfId="10" applyNumberFormat="1" applyFont="1" applyFill="1" applyBorder="1" applyAlignment="1" applyProtection="1">
      <alignment horizontal="right"/>
    </xf>
    <xf numFmtId="2" fontId="27" fillId="12" borderId="24" xfId="10" applyNumberFormat="1" applyFont="1" applyFill="1" applyBorder="1" applyAlignment="1" applyProtection="1">
      <alignment horizontal="right"/>
    </xf>
    <xf numFmtId="2" fontId="27" fillId="12" borderId="24" xfId="10" quotePrefix="1" applyNumberFormat="1" applyFont="1" applyFill="1" applyBorder="1" applyAlignment="1" applyProtection="1">
      <alignment horizontal="right"/>
    </xf>
    <xf numFmtId="0" fontId="27" fillId="8" borderId="2" xfId="10" applyFont="1" applyFill="1" applyBorder="1" applyAlignment="1" applyProtection="1">
      <alignment horizontal="right" wrapText="1"/>
    </xf>
    <xf numFmtId="10" fontId="3" fillId="0" borderId="0" xfId="10" applyNumberFormat="1" applyFont="1" applyFill="1" applyBorder="1" applyAlignment="1" applyProtection="1">
      <alignment horizontal="center"/>
    </xf>
    <xf numFmtId="2" fontId="26" fillId="0" borderId="0" xfId="10" quotePrefix="1" applyNumberFormat="1" applyFont="1" applyFill="1" applyBorder="1" applyAlignment="1" applyProtection="1">
      <alignment horizontal="right"/>
    </xf>
    <xf numFmtId="0" fontId="27" fillId="0" borderId="0" xfId="10" applyFont="1" applyFill="1" applyBorder="1" applyAlignment="1" applyProtection="1">
      <alignment horizontal="right"/>
    </xf>
    <xf numFmtId="0" fontId="3" fillId="0" borderId="1" xfId="10" applyFill="1" applyBorder="1" applyAlignment="1" applyProtection="1"/>
    <xf numFmtId="10" fontId="27" fillId="12" borderId="21" xfId="10" applyNumberFormat="1" applyFont="1" applyFill="1" applyBorder="1" applyAlignment="1" applyProtection="1">
      <alignment horizontal="center" vertical="center" wrapText="1"/>
    </xf>
    <xf numFmtId="0" fontId="27" fillId="7" borderId="21" xfId="10" applyFont="1" applyFill="1" applyBorder="1" applyAlignment="1" applyProtection="1">
      <alignment horizontal="center" vertical="center" wrapText="1"/>
    </xf>
    <xf numFmtId="0" fontId="27" fillId="12" borderId="8" xfId="10" applyFont="1" applyFill="1" applyBorder="1" applyAlignment="1" applyProtection="1">
      <alignment horizontal="center" vertical="center" wrapText="1"/>
    </xf>
    <xf numFmtId="0" fontId="27" fillId="12" borderId="9" xfId="10" applyFont="1" applyFill="1" applyBorder="1" applyAlignment="1" applyProtection="1">
      <alignment horizontal="center" vertical="center" wrapText="1"/>
    </xf>
    <xf numFmtId="0" fontId="27" fillId="7" borderId="8" xfId="10" applyFont="1" applyFill="1" applyBorder="1" applyAlignment="1" applyProtection="1">
      <alignment horizontal="center" vertical="center" wrapText="1"/>
    </xf>
    <xf numFmtId="0" fontId="27" fillId="7" borderId="9" xfId="10" applyFont="1" applyFill="1" applyBorder="1" applyAlignment="1" applyProtection="1">
      <alignment horizontal="center" vertical="center" wrapText="1"/>
    </xf>
    <xf numFmtId="2" fontId="27" fillId="12" borderId="8" xfId="10" applyNumberFormat="1" applyFont="1" applyFill="1" applyBorder="1" applyAlignment="1" applyProtection="1">
      <alignment horizontal="center" vertical="center" wrapText="1"/>
    </xf>
    <xf numFmtId="2" fontId="27" fillId="12" borderId="9" xfId="10" applyNumberFormat="1" applyFont="1" applyFill="1" applyBorder="1" applyAlignment="1" applyProtection="1">
      <alignment horizontal="center" vertical="center" wrapText="1"/>
    </xf>
    <xf numFmtId="2" fontId="27" fillId="12" borderId="21" xfId="10" applyNumberFormat="1" applyFont="1" applyFill="1" applyBorder="1" applyAlignment="1" applyProtection="1">
      <alignment horizontal="center" vertical="center" wrapText="1"/>
    </xf>
    <xf numFmtId="2" fontId="27" fillId="7" borderId="8" xfId="10" applyNumberFormat="1" applyFont="1" applyFill="1" applyBorder="1" applyAlignment="1" applyProtection="1">
      <alignment horizontal="center" vertical="center" wrapText="1"/>
    </xf>
    <xf numFmtId="2" fontId="27" fillId="7" borderId="9" xfId="10" applyNumberFormat="1" applyFont="1" applyFill="1" applyBorder="1" applyAlignment="1" applyProtection="1">
      <alignment horizontal="center" vertical="center" wrapText="1"/>
    </xf>
    <xf numFmtId="2" fontId="27" fillId="12" borderId="26" xfId="10" quotePrefix="1" applyNumberFormat="1" applyFont="1" applyFill="1" applyBorder="1" applyAlignment="1" applyProtection="1">
      <alignment horizontal="right"/>
    </xf>
    <xf numFmtId="2" fontId="27" fillId="7" borderId="2" xfId="10" applyNumberFormat="1" applyFont="1" applyFill="1" applyBorder="1" applyAlignment="1" applyProtection="1">
      <alignment horizontal="center" vertical="center" wrapText="1"/>
    </xf>
    <xf numFmtId="2" fontId="27" fillId="12" borderId="25" xfId="10" applyNumberFormat="1" applyFont="1" applyFill="1" applyBorder="1" applyAlignment="1" applyProtection="1">
      <alignment horizontal="right"/>
    </xf>
    <xf numFmtId="0" fontId="44" fillId="7" borderId="2" xfId="10" applyFont="1" applyFill="1" applyBorder="1" applyAlignment="1" applyProtection="1">
      <alignment horizontal="center" vertical="center" wrapText="1"/>
    </xf>
    <xf numFmtId="0" fontId="28" fillId="7" borderId="21" xfId="10" applyFont="1" applyFill="1" applyBorder="1" applyAlignment="1" applyProtection="1">
      <alignment horizontal="center" vertical="center" wrapText="1"/>
    </xf>
    <xf numFmtId="2" fontId="3" fillId="0" borderId="0" xfId="7" applyNumberFormat="1" applyFont="1" applyFill="1" applyAlignment="1"/>
    <xf numFmtId="2" fontId="27" fillId="11" borderId="27" xfId="7" applyNumberFormat="1" applyFont="1" applyFill="1" applyBorder="1" applyAlignment="1">
      <alignment vertical="center"/>
    </xf>
    <xf numFmtId="2" fontId="27" fillId="11" borderId="27" xfId="7" applyNumberFormat="1" applyFont="1" applyFill="1" applyBorder="1" applyAlignment="1">
      <alignment horizontal="right" vertical="center"/>
    </xf>
    <xf numFmtId="0" fontId="27" fillId="0" borderId="27" xfId="4" quotePrefix="1" applyFont="1" applyBorder="1" applyProtection="1"/>
    <xf numFmtId="0" fontId="27" fillId="0" borderId="27" xfId="7" applyFont="1" applyFill="1" applyBorder="1" applyAlignment="1">
      <alignment vertical="center"/>
    </xf>
    <xf numFmtId="2" fontId="27" fillId="2" borderId="27" xfId="7" applyNumberFormat="1" applyFont="1" applyFill="1" applyBorder="1" applyAlignment="1">
      <alignment horizontal="right" vertical="center"/>
    </xf>
    <xf numFmtId="0" fontId="27" fillId="0" borderId="27" xfId="4" applyFont="1" applyBorder="1" applyProtection="1"/>
    <xf numFmtId="0" fontId="27" fillId="8" borderId="27" xfId="7" applyFont="1" applyFill="1" applyBorder="1"/>
    <xf numFmtId="2" fontId="27" fillId="8" borderId="27" xfId="7" applyNumberFormat="1" applyFont="1" applyFill="1" applyBorder="1" applyAlignment="1"/>
    <xf numFmtId="2" fontId="27" fillId="0" borderId="27" xfId="5" applyNumberFormat="1" applyFont="1" applyFill="1" applyBorder="1"/>
    <xf numFmtId="2" fontId="27" fillId="11" borderId="27" xfId="7" applyNumberFormat="1" applyFont="1" applyFill="1" applyBorder="1" applyAlignment="1"/>
    <xf numFmtId="2" fontId="27" fillId="2" borderId="27" xfId="7" applyNumberFormat="1" applyFont="1" applyFill="1" applyBorder="1"/>
    <xf numFmtId="2" fontId="27" fillId="11" borderId="27" xfId="7" applyNumberFormat="1" applyFont="1" applyFill="1" applyBorder="1"/>
    <xf numFmtId="2" fontId="27" fillId="11" borderId="16" xfId="7" applyNumberFormat="1" applyFont="1" applyFill="1" applyBorder="1" applyAlignment="1">
      <alignment vertical="center"/>
    </xf>
    <xf numFmtId="2" fontId="27" fillId="2" borderId="16" xfId="7" applyNumberFormat="1" applyFont="1" applyFill="1" applyBorder="1" applyAlignment="1">
      <alignment horizontal="right" vertical="center"/>
    </xf>
    <xf numFmtId="2" fontId="27" fillId="11" borderId="16" xfId="7" applyNumberFormat="1" applyFont="1" applyFill="1" applyBorder="1" applyAlignment="1">
      <alignment horizontal="right" vertical="center"/>
    </xf>
    <xf numFmtId="2" fontId="33" fillId="8" borderId="29" xfId="7" applyNumberFormat="1" applyFont="1" applyFill="1" applyBorder="1" applyAlignment="1">
      <alignment vertical="center"/>
    </xf>
    <xf numFmtId="2" fontId="33" fillId="8" borderId="29" xfId="7" applyNumberFormat="1" applyFont="1" applyFill="1" applyBorder="1" applyAlignment="1">
      <alignment horizontal="right" vertical="center"/>
    </xf>
    <xf numFmtId="0" fontId="27" fillId="0" borderId="16" xfId="4" quotePrefix="1" applyFont="1" applyBorder="1" applyProtection="1"/>
    <xf numFmtId="0" fontId="33" fillId="8" borderId="28" xfId="7" applyFont="1" applyFill="1" applyBorder="1" applyAlignment="1">
      <alignment vertical="center"/>
    </xf>
    <xf numFmtId="0" fontId="27" fillId="0" borderId="16" xfId="7" applyFont="1" applyFill="1" applyBorder="1" applyAlignment="1">
      <alignment vertical="center"/>
    </xf>
    <xf numFmtId="0" fontId="33" fillId="8" borderId="28" xfId="7" applyFont="1" applyFill="1" applyBorder="1" applyAlignment="1">
      <alignment horizontal="left" vertical="center"/>
    </xf>
    <xf numFmtId="2" fontId="33" fillId="8" borderId="28" xfId="7" applyNumberFormat="1" applyFont="1" applyFill="1" applyBorder="1" applyAlignment="1">
      <alignment horizontal="center" vertical="center" wrapText="1"/>
    </xf>
    <xf numFmtId="0" fontId="33" fillId="8" borderId="28" xfId="7" applyFont="1" applyFill="1" applyBorder="1" applyAlignment="1">
      <alignment horizontal="center" vertical="center" wrapText="1"/>
    </xf>
    <xf numFmtId="165" fontId="28" fillId="11" borderId="30" xfId="2" applyFont="1" applyFill="1" applyBorder="1" applyAlignment="1">
      <alignment vertical="center" wrapText="1"/>
    </xf>
    <xf numFmtId="0" fontId="27" fillId="11" borderId="31" xfId="7" applyFont="1" applyFill="1" applyBorder="1" applyAlignment="1">
      <alignment horizontal="left" vertical="center"/>
    </xf>
    <xf numFmtId="2" fontId="27" fillId="11" borderId="28" xfId="7" applyNumberFormat="1" applyFont="1" applyFill="1" applyBorder="1" applyAlignment="1">
      <alignment vertical="center"/>
    </xf>
    <xf numFmtId="2" fontId="27" fillId="11" borderId="30" xfId="7" applyNumberFormat="1" applyFont="1" applyFill="1" applyBorder="1" applyAlignment="1">
      <alignment horizontal="right" vertical="center"/>
    </xf>
    <xf numFmtId="2" fontId="27" fillId="11" borderId="28" xfId="7" applyNumberFormat="1" applyFont="1" applyFill="1" applyBorder="1" applyAlignment="1">
      <alignment horizontal="right" vertical="center"/>
    </xf>
    <xf numFmtId="2" fontId="27" fillId="11" borderId="32" xfId="7" applyNumberFormat="1" applyFont="1" applyFill="1" applyBorder="1" applyAlignment="1">
      <alignment horizontal="right" vertical="center"/>
    </xf>
    <xf numFmtId="2" fontId="27" fillId="0" borderId="33" xfId="5" applyNumberFormat="1" applyFont="1" applyFill="1" applyBorder="1"/>
    <xf numFmtId="0" fontId="3" fillId="8" borderId="27" xfId="7" applyFont="1" applyFill="1" applyBorder="1"/>
    <xf numFmtId="2" fontId="3" fillId="8" borderId="27" xfId="7" applyNumberFormat="1" applyFont="1" applyFill="1" applyBorder="1" applyAlignment="1"/>
    <xf numFmtId="10" fontId="27" fillId="12" borderId="34" xfId="0" applyNumberFormat="1" applyFont="1" applyFill="1" applyBorder="1" applyAlignment="1">
      <alignment horizontal="center"/>
    </xf>
    <xf numFmtId="10" fontId="27" fillId="0" borderId="34" xfId="0" quotePrefix="1" applyNumberFormat="1" applyFont="1" applyBorder="1" applyAlignment="1">
      <alignment horizontal="center"/>
    </xf>
    <xf numFmtId="49" fontId="27" fillId="7" borderId="0" xfId="10" applyNumberFormat="1" applyFont="1" applyFill="1" applyBorder="1" applyAlignment="1" applyProtection="1"/>
    <xf numFmtId="0" fontId="27" fillId="7" borderId="0" xfId="10" applyFont="1" applyFill="1" applyBorder="1" applyAlignment="1" applyProtection="1"/>
    <xf numFmtId="2" fontId="27" fillId="12" borderId="1" xfId="10" applyNumberFormat="1" applyFont="1" applyFill="1" applyBorder="1" applyAlignment="1" applyProtection="1">
      <alignment horizontal="right"/>
    </xf>
    <xf numFmtId="2" fontId="27" fillId="12" borderId="0" xfId="10" applyNumberFormat="1" applyFont="1" applyFill="1" applyBorder="1" applyAlignment="1" applyProtection="1">
      <alignment horizontal="right"/>
    </xf>
    <xf numFmtId="2" fontId="27" fillId="12" borderId="2" xfId="10" applyNumberFormat="1" applyFont="1" applyFill="1" applyBorder="1" applyAlignment="1" applyProtection="1">
      <alignment horizontal="right"/>
    </xf>
    <xf numFmtId="2" fontId="27" fillId="7" borderId="0" xfId="10" applyNumberFormat="1" applyFont="1" applyFill="1" applyBorder="1" applyAlignment="1" applyProtection="1">
      <alignment horizontal="right"/>
    </xf>
    <xf numFmtId="2" fontId="27" fillId="7" borderId="2" xfId="10" applyNumberFormat="1" applyFont="1" applyFill="1" applyBorder="1" applyAlignment="1" applyProtection="1">
      <alignment horizontal="right"/>
    </xf>
    <xf numFmtId="0" fontId="27" fillId="7" borderId="2" xfId="10" applyFont="1" applyFill="1" applyBorder="1" applyAlignment="1" applyProtection="1">
      <alignment horizontal="right" wrapText="1"/>
    </xf>
    <xf numFmtId="0" fontId="3" fillId="8" borderId="0" xfId="7" applyFont="1" applyFill="1"/>
    <xf numFmtId="2" fontId="27" fillId="0" borderId="24" xfId="10" quotePrefix="1" applyNumberFormat="1" applyFont="1" applyFill="1" applyBorder="1" applyAlignment="1" applyProtection="1">
      <alignment horizontal="right"/>
    </xf>
    <xf numFmtId="2" fontId="27" fillId="0" borderId="25" xfId="10" applyNumberFormat="1" applyFont="1" applyFill="1" applyBorder="1" applyAlignment="1" applyProtection="1">
      <alignment horizontal="right"/>
    </xf>
    <xf numFmtId="2" fontId="27" fillId="0" borderId="26" xfId="10" applyNumberFormat="1" applyFont="1" applyFill="1" applyBorder="1" applyAlignment="1" applyProtection="1">
      <alignment horizontal="right"/>
    </xf>
    <xf numFmtId="2" fontId="27" fillId="0" borderId="23" xfId="10" applyNumberFormat="1" applyFont="1" applyFill="1" applyBorder="1" applyAlignment="1" applyProtection="1">
      <alignment horizontal="right"/>
    </xf>
    <xf numFmtId="0" fontId="27" fillId="0" borderId="23" xfId="10" applyFont="1" applyFill="1" applyBorder="1" applyAlignment="1" applyProtection="1">
      <alignment horizontal="right" wrapText="1"/>
    </xf>
    <xf numFmtId="2" fontId="27" fillId="0" borderId="35" xfId="10" applyNumberFormat="1" applyFont="1" applyFill="1" applyBorder="1" applyAlignment="1" applyProtection="1">
      <alignment horizontal="right"/>
    </xf>
    <xf numFmtId="10" fontId="29" fillId="0" borderId="45" xfId="54" applyNumberFormat="1" applyFont="1" applyBorder="1" applyAlignment="1">
      <alignment horizontal="right" wrapText="1"/>
    </xf>
    <xf numFmtId="2" fontId="27" fillId="0" borderId="16" xfId="10" applyNumberFormat="1" applyFont="1" applyFill="1" applyBorder="1" applyAlignment="1" applyProtection="1">
      <alignment horizontal="right"/>
    </xf>
    <xf numFmtId="2" fontId="27" fillId="0" borderId="46" xfId="10" applyNumberFormat="1" applyFont="1" applyFill="1" applyBorder="1" applyAlignment="1" applyProtection="1">
      <alignment horizontal="right"/>
    </xf>
    <xf numFmtId="2" fontId="27" fillId="0" borderId="47" xfId="10" applyNumberFormat="1" applyFont="1" applyFill="1" applyBorder="1" applyAlignment="1" applyProtection="1">
      <alignment horizontal="right"/>
    </xf>
    <xf numFmtId="2" fontId="27" fillId="2" borderId="48" xfId="7" applyNumberFormat="1" applyFont="1" applyFill="1" applyBorder="1"/>
    <xf numFmtId="2" fontId="27" fillId="11" borderId="48" xfId="7" applyNumberFormat="1" applyFont="1" applyFill="1" applyBorder="1"/>
    <xf numFmtId="0" fontId="47" fillId="7" borderId="24" xfId="9" applyFont="1" applyFill="1" applyBorder="1" applyAlignment="1" applyProtection="1">
      <alignment wrapText="1"/>
    </xf>
    <xf numFmtId="0" fontId="27" fillId="7" borderId="27" xfId="11" applyFont="1" applyFill="1" applyBorder="1" applyAlignment="1" applyProtection="1">
      <alignment horizontal="center"/>
    </xf>
    <xf numFmtId="0" fontId="47" fillId="7" borderId="27" xfId="9" applyFont="1" applyFill="1" applyBorder="1" applyAlignment="1" applyProtection="1">
      <alignment wrapText="1"/>
    </xf>
    <xf numFmtId="2" fontId="27" fillId="12" borderId="27" xfId="10" applyNumberFormat="1" applyFont="1" applyFill="1" applyBorder="1" applyAlignment="1" applyProtection="1">
      <alignment horizontal="right"/>
    </xf>
    <xf numFmtId="2" fontId="27" fillId="0" borderId="27" xfId="10" quotePrefix="1" applyNumberFormat="1" applyFont="1" applyFill="1" applyBorder="1" applyAlignment="1" applyProtection="1">
      <alignment horizontal="right"/>
    </xf>
    <xf numFmtId="2" fontId="27" fillId="0" borderId="49" xfId="10" applyNumberFormat="1" applyFont="1" applyFill="1" applyBorder="1" applyAlignment="1" applyProtection="1">
      <alignment horizontal="right"/>
    </xf>
    <xf numFmtId="2" fontId="27" fillId="12" borderId="27" xfId="10" quotePrefix="1" applyNumberFormat="1" applyFont="1" applyFill="1" applyBorder="1" applyAlignment="1" applyProtection="1">
      <alignment horizontal="right"/>
    </xf>
    <xf numFmtId="2" fontId="27" fillId="12" borderId="49" xfId="10" applyNumberFormat="1" applyFont="1" applyFill="1" applyBorder="1" applyAlignment="1" applyProtection="1">
      <alignment horizontal="right"/>
    </xf>
    <xf numFmtId="2" fontId="27" fillId="0" borderId="27" xfId="10" applyNumberFormat="1" applyFont="1" applyFill="1" applyBorder="1" applyAlignment="1" applyProtection="1">
      <alignment horizontal="right"/>
    </xf>
    <xf numFmtId="3" fontId="0" fillId="0" borderId="0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0" fontId="26" fillId="0" borderId="0" xfId="2" applyNumberFormat="1" applyFont="1" applyFill="1" applyAlignment="1" applyProtection="1">
      <alignment horizontal="center"/>
    </xf>
    <xf numFmtId="10" fontId="26" fillId="0" borderId="0" xfId="2" applyNumberFormat="1" applyFont="1" applyFill="1" applyAlignment="1" applyProtection="1">
      <alignment horizontal="center" vertical="center"/>
    </xf>
    <xf numFmtId="0" fontId="3" fillId="0" borderId="0" xfId="0" applyFont="1" applyFill="1" applyBorder="1" applyAlignment="1">
      <alignment horizontal="center"/>
    </xf>
    <xf numFmtId="164" fontId="43" fillId="0" borderId="17" xfId="0" quotePrefix="1" applyNumberFormat="1" applyFont="1" applyFill="1" applyBorder="1" applyAlignment="1">
      <alignment horizontal="center"/>
    </xf>
    <xf numFmtId="164" fontId="27" fillId="0" borderId="17" xfId="0" applyNumberFormat="1" applyFont="1" applyFill="1" applyBorder="1" applyAlignment="1">
      <alignment horizontal="center"/>
    </xf>
    <xf numFmtId="0" fontId="27" fillId="0" borderId="24" xfId="11" applyFont="1" applyFill="1" applyBorder="1" applyAlignment="1" applyProtection="1">
      <alignment horizontal="center"/>
    </xf>
    <xf numFmtId="0" fontId="27" fillId="0" borderId="27" xfId="11" applyFont="1" applyFill="1" applyBorder="1" applyAlignment="1" applyProtection="1">
      <alignment horizontal="center"/>
    </xf>
    <xf numFmtId="2" fontId="0" fillId="0" borderId="0" xfId="0" applyNumberFormat="1" applyFill="1"/>
    <xf numFmtId="2" fontId="0" fillId="0" borderId="0" xfId="0" applyNumberFormat="1"/>
    <xf numFmtId="0" fontId="47" fillId="0" borderId="1" xfId="6" applyFont="1" applyFill="1" applyBorder="1" applyAlignment="1" applyProtection="1">
      <alignment horizontal="center"/>
    </xf>
    <xf numFmtId="0" fontId="47" fillId="0" borderId="0" xfId="6" applyFont="1" applyFill="1" applyBorder="1" applyAlignment="1" applyProtection="1">
      <alignment horizontal="center"/>
    </xf>
    <xf numFmtId="0" fontId="47" fillId="0" borderId="2" xfId="6" applyFont="1" applyFill="1" applyBorder="1" applyAlignment="1" applyProtection="1">
      <alignment horizontal="center"/>
    </xf>
    <xf numFmtId="164" fontId="47" fillId="0" borderId="1" xfId="6" applyNumberFormat="1" applyFont="1" applyFill="1" applyBorder="1" applyAlignment="1" applyProtection="1">
      <alignment horizontal="center"/>
    </xf>
    <xf numFmtId="164" fontId="47" fillId="0" borderId="0" xfId="6" applyNumberFormat="1" applyFont="1" applyFill="1" applyBorder="1" applyAlignment="1" applyProtection="1">
      <alignment horizontal="center"/>
    </xf>
    <xf numFmtId="164" fontId="47" fillId="0" borderId="2" xfId="6" applyNumberFormat="1" applyFont="1" applyFill="1" applyBorder="1" applyAlignment="1" applyProtection="1">
      <alignment horizontal="center"/>
    </xf>
    <xf numFmtId="0" fontId="27" fillId="7" borderId="22" xfId="10" applyFont="1" applyFill="1" applyBorder="1" applyAlignment="1" applyProtection="1">
      <alignment horizontal="center" wrapText="1"/>
    </xf>
    <xf numFmtId="165" fontId="33" fillId="8" borderId="0" xfId="2" applyFont="1" applyFill="1" applyBorder="1" applyAlignment="1" applyProtection="1">
      <alignment horizontal="center"/>
    </xf>
    <xf numFmtId="0" fontId="45" fillId="8" borderId="1" xfId="0" applyFont="1" applyFill="1" applyBorder="1" applyAlignment="1">
      <alignment horizontal="right" wrapText="1"/>
    </xf>
    <xf numFmtId="0" fontId="45" fillId="8" borderId="0" xfId="0" applyFont="1" applyFill="1" applyBorder="1" applyAlignment="1">
      <alignment horizontal="right" wrapText="1"/>
    </xf>
    <xf numFmtId="0" fontId="46" fillId="8" borderId="2" xfId="0" applyFont="1" applyFill="1" applyBorder="1" applyAlignment="1"/>
    <xf numFmtId="0" fontId="33" fillId="8" borderId="0" xfId="6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47" fillId="0" borderId="8" xfId="6" applyFont="1" applyFill="1" applyBorder="1" applyAlignment="1" applyProtection="1">
      <alignment horizontal="center" vertical="center"/>
    </xf>
    <xf numFmtId="165" fontId="27" fillId="0" borderId="9" xfId="2" applyFont="1" applyFill="1" applyBorder="1" applyAlignment="1" applyProtection="1">
      <alignment horizontal="center" vertical="center"/>
    </xf>
    <xf numFmtId="165" fontId="27" fillId="0" borderId="21" xfId="2" applyFont="1" applyFill="1" applyBorder="1" applyAlignment="1" applyProtection="1">
      <alignment horizontal="center" vertical="center"/>
    </xf>
    <xf numFmtId="0" fontId="33" fillId="8" borderId="0" xfId="6" applyFont="1" applyFill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7" fillId="0" borderId="1" xfId="6" applyNumberFormat="1" applyFont="1" applyFill="1" applyBorder="1" applyAlignment="1" applyProtection="1">
      <alignment horizontal="center"/>
    </xf>
    <xf numFmtId="2" fontId="27" fillId="0" borderId="2" xfId="2" applyNumberFormat="1" applyFont="1" applyFill="1" applyBorder="1" applyAlignment="1" applyProtection="1">
      <alignment horizontal="center"/>
    </xf>
    <xf numFmtId="0" fontId="47" fillId="0" borderId="1" xfId="6" applyFont="1" applyFill="1" applyBorder="1" applyAlignment="1" applyProtection="1">
      <alignment horizontal="center"/>
    </xf>
    <xf numFmtId="165" fontId="27" fillId="0" borderId="2" xfId="2" applyFont="1" applyFill="1" applyBorder="1" applyAlignment="1" applyProtection="1">
      <alignment horizontal="center"/>
    </xf>
    <xf numFmtId="0" fontId="47" fillId="0" borderId="0" xfId="6" applyFont="1" applyFill="1" applyBorder="1" applyAlignment="1" applyProtection="1">
      <alignment horizontal="center"/>
    </xf>
    <xf numFmtId="0" fontId="47" fillId="0" borderId="2" xfId="6" applyFont="1" applyFill="1" applyBorder="1" applyAlignment="1" applyProtection="1">
      <alignment horizontal="center"/>
    </xf>
    <xf numFmtId="164" fontId="47" fillId="0" borderId="1" xfId="6" applyNumberFormat="1" applyFont="1" applyFill="1" applyBorder="1" applyAlignment="1" applyProtection="1">
      <alignment horizontal="center"/>
    </xf>
    <xf numFmtId="164" fontId="47" fillId="0" borderId="0" xfId="6" applyNumberFormat="1" applyFont="1" applyFill="1" applyBorder="1" applyAlignment="1" applyProtection="1">
      <alignment horizontal="center"/>
    </xf>
    <xf numFmtId="164" fontId="47" fillId="0" borderId="2" xfId="6" applyNumberFormat="1" applyFont="1" applyFill="1" applyBorder="1" applyAlignment="1" applyProtection="1">
      <alignment horizontal="center"/>
    </xf>
    <xf numFmtId="2" fontId="47" fillId="0" borderId="1" xfId="6" applyNumberFormat="1" applyFont="1" applyFill="1" applyBorder="1" applyAlignment="1" applyProtection="1">
      <alignment horizontal="center" vertical="center"/>
    </xf>
    <xf numFmtId="165" fontId="27" fillId="0" borderId="2" xfId="2" applyFont="1" applyFill="1" applyBorder="1" applyAlignment="1" applyProtection="1">
      <alignment horizontal="center" vertical="center"/>
    </xf>
    <xf numFmtId="0" fontId="29" fillId="0" borderId="8" xfId="6" applyFont="1" applyFill="1" applyBorder="1" applyAlignment="1" applyProtection="1">
      <alignment horizontal="center" vertical="center"/>
    </xf>
    <xf numFmtId="165" fontId="29" fillId="0" borderId="21" xfId="2" applyFont="1" applyFill="1" applyBorder="1" applyAlignment="1" applyProtection="1">
      <alignment horizontal="center" vertical="center"/>
    </xf>
    <xf numFmtId="164" fontId="47" fillId="0" borderId="8" xfId="6" applyNumberFormat="1" applyFont="1" applyFill="1" applyBorder="1" applyAlignment="1" applyProtection="1">
      <alignment horizontal="center" vertical="center"/>
    </xf>
    <xf numFmtId="165" fontId="27" fillId="0" borderId="9" xfId="2" applyFont="1" applyBorder="1" applyAlignment="1" applyProtection="1">
      <alignment horizontal="center" vertical="center"/>
    </xf>
    <xf numFmtId="165" fontId="27" fillId="0" borderId="21" xfId="2" applyFont="1" applyBorder="1" applyAlignment="1" applyProtection="1">
      <alignment horizontal="center" vertical="center"/>
    </xf>
    <xf numFmtId="0" fontId="48" fillId="0" borderId="1" xfId="6" applyFont="1" applyFill="1" applyBorder="1" applyAlignment="1" applyProtection="1">
      <alignment horizontal="center" vertical="center"/>
    </xf>
    <xf numFmtId="165" fontId="43" fillId="0" borderId="2" xfId="2" applyFont="1" applyFill="1" applyBorder="1" applyAlignment="1" applyProtection="1">
      <alignment horizontal="center" vertical="center"/>
    </xf>
    <xf numFmtId="0" fontId="47" fillId="0" borderId="1" xfId="6" applyFont="1" applyFill="1" applyBorder="1" applyAlignment="1" applyProtection="1">
      <alignment horizontal="center" vertical="center"/>
    </xf>
    <xf numFmtId="165" fontId="27" fillId="0" borderId="0" xfId="2" applyFont="1" applyFill="1" applyAlignment="1" applyProtection="1">
      <alignment horizontal="center" vertical="center"/>
    </xf>
    <xf numFmtId="165" fontId="27" fillId="0" borderId="0" xfId="2" applyFont="1" applyFill="1" applyBorder="1" applyAlignment="1" applyProtection="1">
      <alignment horizontal="center"/>
    </xf>
    <xf numFmtId="165" fontId="27" fillId="0" borderId="0" xfId="2" applyFont="1" applyFill="1" applyAlignment="1" applyProtection="1">
      <alignment horizontal="center"/>
    </xf>
    <xf numFmtId="0" fontId="47" fillId="0" borderId="2" xfId="6" applyFont="1" applyFill="1" applyBorder="1" applyAlignment="1" applyProtection="1">
      <alignment horizontal="center" vertical="center"/>
    </xf>
    <xf numFmtId="0" fontId="30" fillId="8" borderId="0" xfId="7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42" fillId="0" borderId="0" xfId="10" applyNumberFormat="1" applyFont="1" applyFill="1" applyBorder="1" applyAlignment="1" applyProtection="1"/>
    <xf numFmtId="0" fontId="25" fillId="0" borderId="0" xfId="0" applyFont="1" applyBorder="1" applyAlignment="1"/>
    <xf numFmtId="49" fontId="30" fillId="8" borderId="0" xfId="10" applyNumberFormat="1" applyFont="1" applyFill="1" applyBorder="1" applyAlignment="1" applyProtection="1">
      <alignment horizontal="center" vertical="center" wrapText="1"/>
    </xf>
    <xf numFmtId="49" fontId="30" fillId="8" borderId="2" xfId="10" applyNumberFormat="1" applyFont="1" applyFill="1" applyBorder="1" applyAlignment="1" applyProtection="1">
      <alignment horizontal="center" vertical="center" wrapText="1"/>
    </xf>
    <xf numFmtId="0" fontId="27" fillId="7" borderId="22" xfId="10" applyFont="1" applyFill="1" applyBorder="1" applyAlignment="1" applyProtection="1">
      <alignment horizontal="center" wrapText="1"/>
    </xf>
    <xf numFmtId="0" fontId="27" fillId="7" borderId="20" xfId="10" applyFont="1" applyFill="1" applyBorder="1" applyAlignment="1" applyProtection="1">
      <alignment horizontal="center" wrapText="1"/>
    </xf>
    <xf numFmtId="0" fontId="27" fillId="7" borderId="22" xfId="10" applyFont="1" applyFill="1" applyBorder="1" applyAlignment="1" applyProtection="1">
      <alignment horizontal="center" vertical="center" wrapText="1"/>
    </xf>
    <xf numFmtId="0" fontId="27" fillId="7" borderId="20" xfId="10" applyFont="1" applyFill="1" applyBorder="1" applyAlignment="1" applyProtection="1">
      <alignment horizontal="center" vertical="center" wrapText="1"/>
    </xf>
    <xf numFmtId="2" fontId="27" fillId="12" borderId="1" xfId="10" applyNumberFormat="1" applyFont="1" applyFill="1" applyBorder="1" applyAlignment="1" applyProtection="1">
      <alignment horizontal="center"/>
    </xf>
    <xf numFmtId="2" fontId="27" fillId="12" borderId="0" xfId="10" applyNumberFormat="1" applyFont="1" applyFill="1" applyBorder="1" applyAlignment="1" applyProtection="1">
      <alignment horizontal="center"/>
    </xf>
    <xf numFmtId="2" fontId="27" fillId="12" borderId="2" xfId="10" applyNumberFormat="1" applyFont="1" applyFill="1" applyBorder="1" applyAlignment="1" applyProtection="1">
      <alignment horizontal="center"/>
    </xf>
    <xf numFmtId="2" fontId="27" fillId="7" borderId="1" xfId="10" applyNumberFormat="1" applyFont="1" applyFill="1" applyBorder="1" applyAlignment="1" applyProtection="1">
      <alignment horizontal="center"/>
    </xf>
    <xf numFmtId="2" fontId="27" fillId="7" borderId="0" xfId="10" applyNumberFormat="1" applyFont="1" applyFill="1" applyBorder="1" applyAlignment="1" applyProtection="1">
      <alignment horizontal="center"/>
    </xf>
    <xf numFmtId="2" fontId="27" fillId="7" borderId="2" xfId="10" applyNumberFormat="1" applyFont="1" applyFill="1" applyBorder="1" applyAlignment="1" applyProtection="1">
      <alignment horizontal="center"/>
    </xf>
    <xf numFmtId="0" fontId="27" fillId="7" borderId="1" xfId="10" applyFont="1" applyFill="1" applyBorder="1" applyAlignment="1" applyProtection="1">
      <alignment horizontal="center"/>
    </xf>
    <xf numFmtId="0" fontId="27" fillId="7" borderId="0" xfId="10" applyFont="1" applyFill="1" applyBorder="1" applyAlignment="1" applyProtection="1">
      <alignment horizontal="center"/>
    </xf>
    <xf numFmtId="0" fontId="27" fillId="7" borderId="2" xfId="10" applyFont="1" applyFill="1" applyBorder="1" applyAlignment="1" applyProtection="1">
      <alignment horizontal="center"/>
    </xf>
    <xf numFmtId="165" fontId="27" fillId="10" borderId="27" xfId="2" applyFont="1" applyFill="1" applyBorder="1" applyAlignment="1" applyProtection="1">
      <alignment horizontal="center" vertical="center"/>
    </xf>
    <xf numFmtId="1" fontId="27" fillId="0" borderId="27" xfId="2" applyNumberFormat="1" applyFont="1" applyFill="1" applyBorder="1" applyAlignment="1" applyProtection="1">
      <alignment horizontal="center"/>
    </xf>
    <xf numFmtId="164" fontId="27" fillId="11" borderId="27" xfId="2" applyNumberFormat="1" applyFont="1" applyFill="1" applyBorder="1" applyAlignment="1" applyProtection="1">
      <alignment horizontal="center" vertical="center"/>
    </xf>
    <xf numFmtId="10" fontId="27" fillId="11" borderId="27" xfId="2" applyNumberFormat="1" applyFont="1" applyFill="1" applyBorder="1" applyAlignment="1" applyProtection="1">
      <alignment horizontal="center" vertical="center"/>
    </xf>
    <xf numFmtId="164" fontId="27" fillId="11" borderId="27" xfId="2" applyNumberFormat="1" applyFont="1" applyFill="1" applyBorder="1" applyAlignment="1" applyProtection="1">
      <alignment horizontal="center"/>
    </xf>
    <xf numFmtId="10" fontId="27" fillId="11" borderId="27" xfId="2" applyNumberFormat="1" applyFont="1" applyFill="1" applyBorder="1" applyAlignment="1" applyProtection="1">
      <alignment horizontal="center"/>
    </xf>
    <xf numFmtId="49" fontId="33" fillId="8" borderId="27" xfId="2" applyNumberFormat="1" applyFont="1" applyFill="1" applyBorder="1" applyAlignment="1" applyProtection="1">
      <alignment horizontal="center"/>
    </xf>
    <xf numFmtId="1" fontId="33" fillId="8" borderId="27" xfId="2" applyNumberFormat="1" applyFont="1" applyFill="1" applyBorder="1" applyAlignment="1" applyProtection="1">
      <alignment horizontal="center"/>
    </xf>
    <xf numFmtId="167" fontId="33" fillId="8" borderId="27" xfId="2" applyNumberFormat="1" applyFont="1" applyFill="1" applyBorder="1" applyAlignment="1" applyProtection="1">
      <alignment horizontal="center"/>
    </xf>
    <xf numFmtId="164" fontId="33" fillId="8" borderId="27" xfId="2" applyNumberFormat="1" applyFont="1" applyFill="1" applyBorder="1" applyAlignment="1" applyProtection="1">
      <alignment horizontal="center" vertical="center"/>
    </xf>
    <xf numFmtId="10" fontId="33" fillId="8" borderId="27" xfId="2" applyNumberFormat="1" applyFont="1" applyFill="1" applyBorder="1" applyAlignment="1" applyProtection="1">
      <alignment horizontal="center" vertical="center"/>
    </xf>
    <xf numFmtId="0" fontId="29" fillId="7" borderId="27" xfId="0" applyFont="1" applyFill="1" applyBorder="1" applyAlignment="1" applyProtection="1">
      <alignment horizontal="center" wrapText="1"/>
    </xf>
    <xf numFmtId="0" fontId="27" fillId="0" borderId="27" xfId="0" applyFont="1" applyFill="1" applyBorder="1" applyAlignment="1">
      <alignment horizontal="center" vertical="center"/>
    </xf>
    <xf numFmtId="164" fontId="27" fillId="12" borderId="27" xfId="0" applyNumberFormat="1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0" fontId="27" fillId="12" borderId="27" xfId="0" applyFont="1" applyFill="1" applyBorder="1" applyAlignment="1">
      <alignment horizontal="center"/>
    </xf>
    <xf numFmtId="164" fontId="27" fillId="0" borderId="27" xfId="0" applyNumberFormat="1" applyFont="1" applyFill="1" applyBorder="1" applyAlignment="1">
      <alignment horizontal="center"/>
    </xf>
    <xf numFmtId="10" fontId="27" fillId="0" borderId="27" xfId="0" applyNumberFormat="1" applyFont="1" applyFill="1" applyBorder="1" applyAlignment="1">
      <alignment horizontal="center"/>
    </xf>
    <xf numFmtId="0" fontId="27" fillId="0" borderId="27" xfId="0" applyFont="1" applyBorder="1" applyAlignment="1" applyProtection="1">
      <alignment horizontal="center"/>
    </xf>
    <xf numFmtId="0" fontId="27" fillId="0" borderId="27" xfId="0" applyFont="1" applyFill="1" applyBorder="1" applyAlignment="1">
      <alignment horizontal="center"/>
    </xf>
    <xf numFmtId="164" fontId="27" fillId="12" borderId="27" xfId="0" applyNumberFormat="1" applyFont="1" applyFill="1" applyBorder="1" applyAlignment="1">
      <alignment horizontal="center"/>
    </xf>
    <xf numFmtId="10" fontId="27" fillId="12" borderId="27" xfId="4" applyNumberFormat="1" applyFont="1" applyFill="1" applyBorder="1" applyAlignment="1">
      <alignment horizontal="center"/>
    </xf>
    <xf numFmtId="10" fontId="27" fillId="0" borderId="27" xfId="0" applyNumberFormat="1" applyFont="1" applyFill="1" applyBorder="1" applyAlignment="1">
      <alignment horizontal="center"/>
    </xf>
    <xf numFmtId="0" fontId="27" fillId="12" borderId="27" xfId="0" applyFont="1" applyFill="1" applyBorder="1" applyAlignment="1">
      <alignment horizontal="center"/>
    </xf>
    <xf numFmtId="10" fontId="27" fillId="12" borderId="27" xfId="0" applyNumberFormat="1" applyFont="1" applyFill="1" applyBorder="1" applyAlignment="1">
      <alignment horizontal="center"/>
    </xf>
    <xf numFmtId="164" fontId="27" fillId="0" borderId="27" xfId="0" applyNumberFormat="1" applyFont="1" applyFill="1" applyBorder="1" applyAlignment="1">
      <alignment horizontal="center"/>
    </xf>
    <xf numFmtId="0" fontId="27" fillId="0" borderId="27" xfId="4" applyFont="1" applyFill="1" applyBorder="1" applyAlignment="1">
      <alignment horizontal="center"/>
    </xf>
    <xf numFmtId="0" fontId="27" fillId="0" borderId="27" xfId="0" quotePrefix="1" applyNumberFormat="1" applyFont="1" applyBorder="1"/>
    <xf numFmtId="164" fontId="27" fillId="12" borderId="27" xfId="0" applyNumberFormat="1" applyFont="1" applyFill="1" applyBorder="1" applyAlignment="1">
      <alignment horizontal="right"/>
    </xf>
    <xf numFmtId="0" fontId="27" fillId="0" borderId="27" xfId="0" quotePrefix="1" applyNumberFormat="1" applyFont="1" applyBorder="1" applyAlignment="1">
      <alignment horizontal="center"/>
    </xf>
    <xf numFmtId="10" fontId="27" fillId="0" borderId="27" xfId="0" quotePrefix="1" applyNumberFormat="1" applyFont="1" applyBorder="1" applyAlignment="1">
      <alignment horizontal="center"/>
    </xf>
    <xf numFmtId="0" fontId="27" fillId="12" borderId="27" xfId="0" quotePrefix="1" applyNumberFormat="1" applyFont="1" applyFill="1" applyBorder="1" applyAlignment="1">
      <alignment horizontal="center"/>
    </xf>
    <xf numFmtId="10" fontId="27" fillId="12" borderId="27" xfId="0" quotePrefix="1" applyNumberFormat="1" applyFont="1" applyFill="1" applyBorder="1" applyAlignment="1">
      <alignment horizontal="center"/>
    </xf>
    <xf numFmtId="164" fontId="27" fillId="0" borderId="27" xfId="0" quotePrefix="1" applyNumberFormat="1" applyFont="1" applyBorder="1" applyAlignment="1">
      <alignment horizontal="center"/>
    </xf>
    <xf numFmtId="0" fontId="27" fillId="0" borderId="27" xfId="0" applyNumberFormat="1" applyFont="1" applyFill="1" applyBorder="1"/>
    <xf numFmtId="0" fontId="27" fillId="0" borderId="27" xfId="0" applyNumberFormat="1" applyFont="1" applyBorder="1"/>
    <xf numFmtId="164" fontId="3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>
      <alignment horizontal="center"/>
    </xf>
    <xf numFmtId="0" fontId="33" fillId="8" borderId="27" xfId="6" applyFont="1" applyFill="1" applyBorder="1" applyProtection="1"/>
    <xf numFmtId="0" fontId="33" fillId="8" borderId="27" xfId="6" applyFont="1" applyFill="1" applyBorder="1" applyAlignment="1" applyProtection="1">
      <alignment horizontal="center"/>
    </xf>
    <xf numFmtId="2" fontId="33" fillId="8" borderId="27" xfId="6" applyNumberFormat="1" applyFont="1" applyFill="1" applyBorder="1" applyAlignment="1" applyProtection="1">
      <alignment horizontal="center"/>
    </xf>
    <xf numFmtId="0" fontId="47" fillId="4" borderId="27" xfId="6" applyFont="1" applyFill="1" applyBorder="1" applyProtection="1"/>
    <xf numFmtId="49" fontId="47" fillId="4" borderId="27" xfId="6" applyNumberFormat="1" applyFont="1" applyFill="1" applyBorder="1" applyAlignment="1" applyProtection="1">
      <alignment wrapText="1"/>
    </xf>
    <xf numFmtId="2" fontId="47" fillId="0" borderId="27" xfId="6" applyNumberFormat="1" applyFont="1" applyFill="1" applyBorder="1" applyAlignment="1" applyProtection="1">
      <alignment horizontal="right" wrapText="1"/>
    </xf>
    <xf numFmtId="0" fontId="47" fillId="11" borderId="27" xfId="6" applyFont="1" applyFill="1" applyBorder="1" applyAlignment="1" applyProtection="1">
      <alignment horizontal="right" wrapText="1"/>
    </xf>
    <xf numFmtId="2" fontId="47" fillId="11" borderId="27" xfId="6" applyNumberFormat="1" applyFont="1" applyFill="1" applyBorder="1" applyAlignment="1" applyProtection="1">
      <alignment horizontal="right" wrapText="1"/>
    </xf>
    <xf numFmtId="3" fontId="47" fillId="11" borderId="27" xfId="6" applyNumberFormat="1" applyFont="1" applyFill="1" applyBorder="1" applyAlignment="1" applyProtection="1">
      <alignment horizontal="right" wrapText="1"/>
    </xf>
    <xf numFmtId="164" fontId="47" fillId="0" borderId="27" xfId="6" applyNumberFormat="1" applyFont="1" applyFill="1" applyBorder="1" applyAlignment="1" applyProtection="1">
      <alignment horizontal="right" wrapText="1"/>
    </xf>
    <xf numFmtId="0" fontId="47" fillId="0" borderId="27" xfId="6" applyFont="1" applyFill="1" applyBorder="1" applyAlignment="1" applyProtection="1">
      <alignment horizontal="right" wrapText="1"/>
    </xf>
    <xf numFmtId="1" fontId="47" fillId="0" borderId="27" xfId="6" applyNumberFormat="1" applyFont="1" applyFill="1" applyBorder="1" applyAlignment="1" applyProtection="1">
      <alignment horizontal="right" wrapText="1"/>
    </xf>
    <xf numFmtId="3" fontId="47" fillId="11" borderId="27" xfId="6" applyNumberFormat="1" applyFont="1" applyFill="1" applyBorder="1" applyAlignment="1" applyProtection="1">
      <alignment horizontal="right"/>
    </xf>
    <xf numFmtId="0" fontId="47" fillId="3" borderId="27" xfId="0" applyFont="1" applyFill="1" applyBorder="1" applyAlignment="1">
      <alignment horizontal="right" vertical="center"/>
    </xf>
    <xf numFmtId="0" fontId="47" fillId="0" borderId="27" xfId="6" applyFont="1" applyFill="1" applyBorder="1" applyAlignment="1" applyProtection="1">
      <alignment horizontal="right" vertical="center"/>
    </xf>
    <xf numFmtId="0" fontId="47" fillId="0" borderId="27" xfId="6" applyFont="1" applyBorder="1" applyProtection="1"/>
    <xf numFmtId="0" fontId="47" fillId="0" borderId="27" xfId="6" applyFont="1" applyFill="1" applyBorder="1" applyAlignment="1" applyProtection="1">
      <alignment wrapText="1"/>
    </xf>
    <xf numFmtId="0" fontId="49" fillId="3" borderId="27" xfId="0" applyFont="1" applyFill="1" applyBorder="1" applyAlignment="1">
      <alignment horizontal="right" vertical="center"/>
    </xf>
    <xf numFmtId="2" fontId="47" fillId="0" borderId="27" xfId="6" applyNumberFormat="1" applyFont="1" applyFill="1" applyBorder="1" applyAlignment="1" applyProtection="1">
      <alignment horizontal="right"/>
    </xf>
    <xf numFmtId="0" fontId="47" fillId="11" borderId="27" xfId="6" applyFont="1" applyFill="1" applyBorder="1" applyAlignment="1" applyProtection="1">
      <alignment horizontal="right"/>
    </xf>
    <xf numFmtId="2" fontId="47" fillId="11" borderId="27" xfId="6" applyNumberFormat="1" applyFont="1" applyFill="1" applyBorder="1" applyAlignment="1" applyProtection="1">
      <alignment horizontal="right"/>
    </xf>
    <xf numFmtId="164" fontId="47" fillId="0" borderId="27" xfId="6" applyNumberFormat="1" applyFont="1" applyFill="1" applyBorder="1" applyAlignment="1" applyProtection="1">
      <alignment horizontal="right"/>
    </xf>
    <xf numFmtId="0" fontId="47" fillId="0" borderId="27" xfId="6" applyFont="1" applyFill="1" applyBorder="1" applyAlignment="1" applyProtection="1">
      <alignment horizontal="right"/>
    </xf>
    <xf numFmtId="2" fontId="47" fillId="0" borderId="27" xfId="6" applyNumberFormat="1" applyFont="1" applyFill="1" applyBorder="1" applyAlignment="1" applyProtection="1">
      <alignment horizontal="center"/>
    </xf>
    <xf numFmtId="0" fontId="48" fillId="4" borderId="27" xfId="6" applyFont="1" applyFill="1" applyBorder="1" applyProtection="1"/>
    <xf numFmtId="2" fontId="27" fillId="0" borderId="48" xfId="5" applyNumberFormat="1" applyFont="1" applyFill="1" applyBorder="1"/>
    <xf numFmtId="2" fontId="27" fillId="11" borderId="48" xfId="7" applyNumberFormat="1" applyFont="1" applyFill="1" applyBorder="1" applyAlignment="1"/>
    <xf numFmtId="0" fontId="33" fillId="8" borderId="50" xfId="9" applyFont="1" applyFill="1" applyBorder="1" applyAlignment="1" applyProtection="1">
      <alignment horizontal="center" vertical="center"/>
    </xf>
    <xf numFmtId="2" fontId="27" fillId="12" borderId="51" xfId="10" quotePrefix="1" applyNumberFormat="1" applyFont="1" applyFill="1" applyBorder="1" applyAlignment="1" applyProtection="1">
      <alignment horizontal="right"/>
    </xf>
    <xf numFmtId="2" fontId="27" fillId="0" borderId="51" xfId="10" applyNumberFormat="1" applyFont="1" applyFill="1" applyBorder="1" applyAlignment="1" applyProtection="1">
      <alignment horizontal="right"/>
    </xf>
    <xf numFmtId="2" fontId="27" fillId="0" borderId="52" xfId="10" applyNumberFormat="1" applyFont="1" applyFill="1" applyBorder="1" applyAlignment="1" applyProtection="1">
      <alignment horizontal="right"/>
    </xf>
    <xf numFmtId="0" fontId="27" fillId="0" borderId="52" xfId="10" applyFont="1" applyFill="1" applyBorder="1" applyAlignment="1" applyProtection="1">
      <alignment horizontal="right" wrapText="1"/>
    </xf>
    <xf numFmtId="2" fontId="27" fillId="0" borderId="51" xfId="10" quotePrefix="1" applyNumberFormat="1" applyFont="1" applyFill="1" applyBorder="1" applyAlignment="1" applyProtection="1">
      <alignment horizontal="right"/>
    </xf>
    <xf numFmtId="0" fontId="47" fillId="0" borderId="52" xfId="10" applyFont="1" applyFill="1" applyBorder="1" applyAlignment="1" applyProtection="1">
      <alignment horizontal="right" wrapText="1"/>
    </xf>
    <xf numFmtId="49" fontId="27" fillId="0" borderId="53" xfId="10" applyNumberFormat="1" applyFont="1" applyFill="1" applyBorder="1" applyAlignment="1" applyProtection="1"/>
    <xf numFmtId="0" fontId="27" fillId="0" borderId="53" xfId="10" applyFont="1" applyFill="1" applyBorder="1" applyAlignment="1" applyProtection="1"/>
    <xf numFmtId="2" fontId="27" fillId="12" borderId="53" xfId="10" applyNumberFormat="1" applyFont="1" applyFill="1" applyBorder="1" applyAlignment="1" applyProtection="1">
      <alignment horizontal="right"/>
    </xf>
    <xf numFmtId="2" fontId="27" fillId="12" borderId="54" xfId="10" applyNumberFormat="1" applyFont="1" applyFill="1" applyBorder="1" applyAlignment="1" applyProtection="1">
      <alignment horizontal="right"/>
    </xf>
    <xf numFmtId="2" fontId="27" fillId="0" borderId="53" xfId="10" applyNumberFormat="1" applyFont="1" applyFill="1" applyBorder="1" applyAlignment="1" applyProtection="1">
      <alignment horizontal="right"/>
    </xf>
    <xf numFmtId="2" fontId="27" fillId="0" borderId="54" xfId="10" applyNumberFormat="1" applyFont="1" applyFill="1" applyBorder="1" applyAlignment="1" applyProtection="1">
      <alignment horizontal="right"/>
    </xf>
    <xf numFmtId="2" fontId="27" fillId="12" borderId="51" xfId="10" applyNumberFormat="1" applyFont="1" applyFill="1" applyBorder="1" applyAlignment="1" applyProtection="1">
      <alignment horizontal="right"/>
    </xf>
    <xf numFmtId="2" fontId="27" fillId="7" borderId="51" xfId="10" applyNumberFormat="1" applyFont="1" applyFill="1" applyBorder="1" applyAlignment="1" applyProtection="1">
      <alignment horizontal="right"/>
    </xf>
    <xf numFmtId="2" fontId="27" fillId="7" borderId="53" xfId="10" applyNumberFormat="1" applyFont="1" applyFill="1" applyBorder="1" applyAlignment="1" applyProtection="1">
      <alignment horizontal="right"/>
    </xf>
    <xf numFmtId="2" fontId="27" fillId="7" borderId="54" xfId="10" applyNumberFormat="1" applyFont="1" applyFill="1" applyBorder="1" applyAlignment="1" applyProtection="1">
      <alignment horizontal="right"/>
    </xf>
    <xf numFmtId="49" fontId="27" fillId="8" borderId="53" xfId="10" applyNumberFormat="1" applyFont="1" applyFill="1" applyBorder="1" applyAlignment="1" applyProtection="1"/>
    <xf numFmtId="0" fontId="27" fillId="8" borderId="53" xfId="10" applyFont="1" applyFill="1" applyBorder="1" applyAlignment="1" applyProtection="1"/>
    <xf numFmtId="2" fontId="27" fillId="8" borderId="53" xfId="10" applyNumberFormat="1" applyFont="1" applyFill="1" applyBorder="1" applyAlignment="1" applyProtection="1">
      <alignment horizontal="right"/>
    </xf>
    <xf numFmtId="2" fontId="27" fillId="8" borderId="54" xfId="10" applyNumberFormat="1" applyFont="1" applyFill="1" applyBorder="1" applyAlignment="1" applyProtection="1">
      <alignment horizontal="right"/>
    </xf>
    <xf numFmtId="2" fontId="27" fillId="8" borderId="52" xfId="10" applyNumberFormat="1" applyFont="1" applyFill="1" applyBorder="1" applyAlignment="1" applyProtection="1">
      <alignment horizontal="right"/>
    </xf>
    <xf numFmtId="0" fontId="27" fillId="8" borderId="52" xfId="10" applyFont="1" applyFill="1" applyBorder="1" applyAlignment="1" applyProtection="1">
      <alignment horizontal="right" wrapText="1"/>
    </xf>
    <xf numFmtId="49" fontId="33" fillId="8" borderId="53" xfId="10" applyNumberFormat="1" applyFont="1" applyFill="1" applyBorder="1" applyAlignment="1" applyProtection="1"/>
    <xf numFmtId="0" fontId="33" fillId="8" borderId="53" xfId="10" applyFont="1" applyFill="1" applyBorder="1" applyAlignment="1" applyProtection="1"/>
    <xf numFmtId="2" fontId="33" fillId="8" borderId="53" xfId="10" applyNumberFormat="1" applyFont="1" applyFill="1" applyBorder="1" applyAlignment="1" applyProtection="1">
      <alignment horizontal="right"/>
    </xf>
    <xf numFmtId="2" fontId="33" fillId="8" borderId="54" xfId="10" applyNumberFormat="1" applyFont="1" applyFill="1" applyBorder="1" applyAlignment="1" applyProtection="1">
      <alignment horizontal="right"/>
    </xf>
    <xf numFmtId="2" fontId="33" fillId="8" borderId="52" xfId="10" applyNumberFormat="1" applyFont="1" applyFill="1" applyBorder="1" applyAlignment="1" applyProtection="1">
      <alignment horizontal="right"/>
    </xf>
    <xf numFmtId="2" fontId="31" fillId="8" borderId="52" xfId="10" applyNumberFormat="1" applyFont="1" applyFill="1" applyBorder="1" applyAlignment="1" applyProtection="1">
      <alignment horizontal="right" wrapText="1"/>
    </xf>
  </cellXfs>
  <cellStyles count="75">
    <cellStyle name="20% - Accent1" xfId="29" builtinId="30" customBuiltin="1"/>
    <cellStyle name="20% - Accent1 2" xfId="57" xr:uid="{00000000-0005-0000-0000-000001000000}"/>
    <cellStyle name="20% - Accent2" xfId="33" builtinId="34" customBuiltin="1"/>
    <cellStyle name="20% - Accent2 2" xfId="60" xr:uid="{00000000-0005-0000-0000-000003000000}"/>
    <cellStyle name="20% - Accent3" xfId="37" builtinId="38" customBuiltin="1"/>
    <cellStyle name="20% - Accent3 2" xfId="63" xr:uid="{00000000-0005-0000-0000-000005000000}"/>
    <cellStyle name="20% - Accent4" xfId="41" builtinId="42" customBuiltin="1"/>
    <cellStyle name="20% - Accent4 2" xfId="66" xr:uid="{00000000-0005-0000-0000-000007000000}"/>
    <cellStyle name="20% - Accent5" xfId="45" builtinId="46" customBuiltin="1"/>
    <cellStyle name="20% - Accent5 2" xfId="69" xr:uid="{00000000-0005-0000-0000-000009000000}"/>
    <cellStyle name="20% - Accent6" xfId="49" builtinId="50" customBuiltin="1"/>
    <cellStyle name="20% - Accent6 2" xfId="72" xr:uid="{00000000-0005-0000-0000-00000B000000}"/>
    <cellStyle name="40% - Accent1" xfId="30" builtinId="31" customBuiltin="1"/>
    <cellStyle name="40% - Accent1 2" xfId="58" xr:uid="{00000000-0005-0000-0000-00000D000000}"/>
    <cellStyle name="40% - Accent2" xfId="34" builtinId="35" customBuiltin="1"/>
    <cellStyle name="40% - Accent2 2" xfId="61" xr:uid="{00000000-0005-0000-0000-00000F000000}"/>
    <cellStyle name="40% - Accent3" xfId="38" builtinId="39" customBuiltin="1"/>
    <cellStyle name="40% - Accent3 2" xfId="64" xr:uid="{00000000-0005-0000-0000-000011000000}"/>
    <cellStyle name="40% - Accent4" xfId="42" builtinId="43" customBuiltin="1"/>
    <cellStyle name="40% - Accent4 2" xfId="67" xr:uid="{00000000-0005-0000-0000-000013000000}"/>
    <cellStyle name="40% - Accent5" xfId="46" builtinId="47" customBuiltin="1"/>
    <cellStyle name="40% - Accent5 2" xfId="70" xr:uid="{00000000-0005-0000-0000-000015000000}"/>
    <cellStyle name="40% - Accent6" xfId="50" builtinId="51" customBuiltin="1"/>
    <cellStyle name="40% - Accent6 2" xfId="73" xr:uid="{00000000-0005-0000-0000-000017000000}"/>
    <cellStyle name="60% - Accent1" xfId="31" builtinId="32" customBuiltin="1"/>
    <cellStyle name="60% - Accent1 2" xfId="59" xr:uid="{00000000-0005-0000-0000-000019000000}"/>
    <cellStyle name="60% - Accent2" xfId="35" builtinId="36" customBuiltin="1"/>
    <cellStyle name="60% - Accent2 2" xfId="62" xr:uid="{00000000-0005-0000-0000-00001B000000}"/>
    <cellStyle name="60% - Accent3" xfId="39" builtinId="40" customBuiltin="1"/>
    <cellStyle name="60% - Accent3 2" xfId="65" xr:uid="{00000000-0005-0000-0000-00001D000000}"/>
    <cellStyle name="60% - Accent4" xfId="43" builtinId="44" customBuiltin="1"/>
    <cellStyle name="60% - Accent4 2" xfId="68" xr:uid="{00000000-0005-0000-0000-00001F000000}"/>
    <cellStyle name="60% - Accent5" xfId="47" builtinId="48" customBuiltin="1"/>
    <cellStyle name="60% - Accent5 2" xfId="71" xr:uid="{00000000-0005-0000-0000-000021000000}"/>
    <cellStyle name="60% - Accent6" xfId="51" builtinId="52" customBuiltin="1"/>
    <cellStyle name="60% - Accent6 2" xfId="74" xr:uid="{00000000-0005-0000-0000-000023000000}"/>
    <cellStyle name="Accent1" xfId="28" builtinId="29" customBuiltin="1"/>
    <cellStyle name="Accent2" xfId="32" builtinId="33" customBuiltin="1"/>
    <cellStyle name="Accent3" xfId="36" builtinId="37" customBuiltin="1"/>
    <cellStyle name="Accent4" xfId="40" builtinId="41" customBuiltin="1"/>
    <cellStyle name="Accent5" xfId="44" builtinId="45" customBuiltin="1"/>
    <cellStyle name="Accent6" xfId="48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Explanatory Text" xfId="26" builtinId="53" customBuiltin="1"/>
    <cellStyle name="Good" xfId="17" builtinId="26" customBuiltin="1"/>
    <cellStyle name="Heading 1" xfId="13" builtinId="16" customBuiltin="1"/>
    <cellStyle name="Heading 2" xfId="14" builtinId="17" customBuiltin="1"/>
    <cellStyle name="Heading 3" xfId="15" builtinId="18" customBuiltin="1"/>
    <cellStyle name="Heading 4" xfId="16" builtinId="19" customBuiltin="1"/>
    <cellStyle name="Input" xfId="20" builtinId="20" customBuiltin="1"/>
    <cellStyle name="Linked Cell" xfId="23" builtinId="24" customBuiltin="1"/>
    <cellStyle name="Neutral" xfId="19" builtinId="28" customBuiltin="1"/>
    <cellStyle name="Neutral 2" xfId="55" xr:uid="{00000000-0005-0000-0000-000036000000}"/>
    <cellStyle name="Normal" xfId="0" builtinId="0"/>
    <cellStyle name="Normal 2" xfId="1" xr:uid="{00000000-0005-0000-0000-000038000000}"/>
    <cellStyle name="Normal 3" xfId="8" xr:uid="{00000000-0005-0000-0000-000039000000}"/>
    <cellStyle name="Normal 4" xfId="52" xr:uid="{00000000-0005-0000-0000-00003A000000}"/>
    <cellStyle name="Normal 5" xfId="54" xr:uid="{00000000-0005-0000-0000-00003B000000}"/>
    <cellStyle name="Normal_CountyQuarterlyReport_0613" xfId="2" xr:uid="{00000000-0005-0000-0000-00003C000000}"/>
    <cellStyle name="Normal_CountyQuarterlyReportC" xfId="3" xr:uid="{00000000-0005-0000-0000-00003D000000}"/>
    <cellStyle name="Normal_INCENTIVE GOALS Rpt 0710" xfId="4" xr:uid="{00000000-0005-0000-0000-00003E000000}"/>
    <cellStyle name="Normal_INCENTIVE GOALS Rpt 0710 2 2" xfId="11" xr:uid="{00000000-0005-0000-0000-00003F000000}"/>
    <cellStyle name="Normal_INCENTIVE GOALS_0912" xfId="5" xr:uid="{00000000-0005-0000-0000-000040000000}"/>
    <cellStyle name="Normal_qry_ACTY_FIPS_Agt" xfId="6" xr:uid="{00000000-0005-0000-0000-000041000000}"/>
    <cellStyle name="Normal_Self-Assessment_Scores_for_All_Categories_by_County" xfId="7" xr:uid="{00000000-0005-0000-0000-000042000000}"/>
    <cellStyle name="Normal_Sheet1" xfId="9" xr:uid="{00000000-0005-0000-0000-000043000000}"/>
    <cellStyle name="Normal_Staffing Prototype 2" xfId="10" xr:uid="{00000000-0005-0000-0000-000044000000}"/>
    <cellStyle name="Note 2" xfId="53" xr:uid="{00000000-0005-0000-0000-000045000000}"/>
    <cellStyle name="Note 3" xfId="56" xr:uid="{00000000-0005-0000-0000-000046000000}"/>
    <cellStyle name="Output" xfId="21" builtinId="21" customBuiltin="1"/>
    <cellStyle name="Title" xfId="12" builtinId="15" customBuiltin="1"/>
    <cellStyle name="Total" xfId="27" builtinId="25" customBuiltin="1"/>
    <cellStyle name="Warning Text" xfId="25" builtinId="11" customBuiltin="1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J205"/>
  <sheetViews>
    <sheetView workbookViewId="0">
      <pane xSplit="1" ySplit="4" topLeftCell="B80" activePane="bottomRight" state="frozen"/>
      <selection pane="bottomRight" activeCell="C107" sqref="C107"/>
      <selection pane="bottomLeft" activeCell="A5" sqref="A5"/>
      <selection pane="topRight" activeCell="B1" sqref="B1"/>
    </sheetView>
  </sheetViews>
  <sheetFormatPr defaultColWidth="10.28515625" defaultRowHeight="12"/>
  <cols>
    <col min="1" max="1" width="21" style="23" customWidth="1"/>
    <col min="2" max="2" width="12.140625" style="24" customWidth="1"/>
    <col min="3" max="3" width="13" style="24" customWidth="1"/>
    <col min="4" max="4" width="16.5703125" style="25" customWidth="1"/>
    <col min="5" max="5" width="13.28515625" style="26" bestFit="1" customWidth="1"/>
    <col min="6" max="6" width="8.85546875" style="27" bestFit="1" customWidth="1"/>
    <col min="7" max="7" width="11.140625" style="27" bestFit="1" customWidth="1"/>
    <col min="8" max="8" width="16.28515625" style="27" bestFit="1" customWidth="1"/>
    <col min="9" max="9" width="9.140625" style="28" bestFit="1" customWidth="1"/>
    <col min="10" max="10" width="10.28515625" style="19" customWidth="1"/>
    <col min="11" max="16384" width="10.28515625" style="20"/>
  </cols>
  <sheetData>
    <row r="1" spans="1:9" s="17" customFormat="1" ht="14.45" thickBot="1">
      <c r="A1" s="350" t="s">
        <v>0</v>
      </c>
      <c r="B1" s="350"/>
      <c r="C1" s="350"/>
      <c r="D1" s="350"/>
      <c r="E1" s="73"/>
      <c r="F1" s="73"/>
      <c r="G1" s="73"/>
      <c r="H1" s="73"/>
      <c r="I1" s="73"/>
    </row>
    <row r="2" spans="1:9" s="18" customFormat="1" ht="13.5" customHeight="1" thickTop="1">
      <c r="A2" s="350"/>
      <c r="B2" s="350"/>
      <c r="C2" s="350"/>
      <c r="D2" s="350"/>
      <c r="E2" s="123" t="s">
        <v>1</v>
      </c>
      <c r="F2" s="74" t="s">
        <v>2</v>
      </c>
      <c r="G2" s="74" t="s">
        <v>3</v>
      </c>
      <c r="H2" s="75" t="s">
        <v>4</v>
      </c>
      <c r="I2" s="76" t="s">
        <v>5</v>
      </c>
    </row>
    <row r="3" spans="1:9" s="18" customFormat="1" ht="12.75" customHeight="1" thickBot="1">
      <c r="A3" s="129"/>
      <c r="B3" s="77"/>
      <c r="C3" s="78"/>
      <c r="D3" s="79" t="s">
        <v>6</v>
      </c>
      <c r="E3" s="124" t="s">
        <v>7</v>
      </c>
      <c r="F3" s="80" t="s">
        <v>8</v>
      </c>
      <c r="G3" s="80" t="s">
        <v>9</v>
      </c>
      <c r="H3" s="81" t="s">
        <v>10</v>
      </c>
      <c r="I3" s="82" t="s">
        <v>11</v>
      </c>
    </row>
    <row r="4" spans="1:9" ht="14.25" customHeight="1">
      <c r="A4" s="126" t="s">
        <v>12</v>
      </c>
      <c r="B4" s="127" t="s">
        <v>13</v>
      </c>
      <c r="C4" s="127" t="s">
        <v>14</v>
      </c>
      <c r="D4" s="128" t="s">
        <v>15</v>
      </c>
      <c r="E4" s="125" t="s">
        <v>16</v>
      </c>
      <c r="F4" s="120" t="s">
        <v>17</v>
      </c>
      <c r="G4" s="121" t="s">
        <v>17</v>
      </c>
      <c r="H4" s="121" t="s">
        <v>17</v>
      </c>
      <c r="I4" s="122" t="s">
        <v>17</v>
      </c>
    </row>
    <row r="5" spans="1:9" ht="13.9">
      <c r="A5" s="404" t="s">
        <v>18</v>
      </c>
      <c r="B5" s="405">
        <v>6367</v>
      </c>
      <c r="C5" s="405">
        <v>578.81818181818187</v>
      </c>
      <c r="D5" s="317">
        <v>4.2999999999999997E-2</v>
      </c>
      <c r="E5" s="406">
        <v>438930.13351351349</v>
      </c>
      <c r="F5" s="407">
        <v>0.66639999999999999</v>
      </c>
      <c r="G5" s="407">
        <v>0.83079999999999998</v>
      </c>
      <c r="H5" s="407">
        <v>0.99050000000000005</v>
      </c>
      <c r="I5" s="407">
        <v>0.64639999999999997</v>
      </c>
    </row>
    <row r="6" spans="1:9" ht="13.9">
      <c r="A6" s="404" t="s">
        <v>19</v>
      </c>
      <c r="B6" s="405">
        <v>1313</v>
      </c>
      <c r="C6" s="405">
        <v>437.66666666666669</v>
      </c>
      <c r="D6" s="317">
        <v>3.5999999999999997E-2</v>
      </c>
      <c r="E6" s="406">
        <v>386480.98</v>
      </c>
      <c r="F6" s="407">
        <v>0.70550000000000002</v>
      </c>
      <c r="G6" s="407">
        <v>0.8972</v>
      </c>
      <c r="H6" s="407">
        <v>1.073</v>
      </c>
      <c r="I6" s="407">
        <v>0.62670000000000003</v>
      </c>
    </row>
    <row r="7" spans="1:9" ht="13.9">
      <c r="A7" s="404" t="s">
        <v>20</v>
      </c>
      <c r="B7" s="405">
        <v>378</v>
      </c>
      <c r="C7" s="405">
        <v>504</v>
      </c>
      <c r="D7" s="317">
        <v>6.0999999999999999E-2</v>
      </c>
      <c r="E7" s="406">
        <v>206559.72500000001</v>
      </c>
      <c r="F7" s="407">
        <v>0.63100000000000001</v>
      </c>
      <c r="G7" s="407">
        <v>0.88890000000000002</v>
      </c>
      <c r="H7" s="407">
        <v>1.03</v>
      </c>
      <c r="I7" s="407">
        <v>0.56330000000000002</v>
      </c>
    </row>
    <row r="8" spans="1:9" ht="13.9">
      <c r="A8" s="404" t="s">
        <v>21</v>
      </c>
      <c r="B8" s="405">
        <v>2083</v>
      </c>
      <c r="C8" s="405">
        <v>438.5263157894737</v>
      </c>
      <c r="D8" s="317">
        <v>5.1999999999999998E-2</v>
      </c>
      <c r="E8" s="406">
        <v>350291.19142857142</v>
      </c>
      <c r="F8" s="407">
        <v>0.68110000000000004</v>
      </c>
      <c r="G8" s="407">
        <v>0.90010000000000001</v>
      </c>
      <c r="H8" s="407">
        <v>0.96730000000000005</v>
      </c>
      <c r="I8" s="407">
        <v>0.69789999999999996</v>
      </c>
    </row>
    <row r="9" spans="1:9" ht="13.9">
      <c r="A9" s="404" t="s">
        <v>22</v>
      </c>
      <c r="B9" s="405">
        <v>1052</v>
      </c>
      <c r="C9" s="405">
        <v>350.66666666666669</v>
      </c>
      <c r="D9" s="317">
        <v>4.7E-2</v>
      </c>
      <c r="E9" s="406">
        <v>245179.92249999999</v>
      </c>
      <c r="F9" s="407">
        <v>0.66220000000000001</v>
      </c>
      <c r="G9" s="407">
        <v>0.90110000000000001</v>
      </c>
      <c r="H9" s="407">
        <v>1.0018</v>
      </c>
      <c r="I9" s="407">
        <v>0.63049999999999995</v>
      </c>
    </row>
    <row r="10" spans="1:9" ht="13.9">
      <c r="A10" s="404" t="s">
        <v>23</v>
      </c>
      <c r="B10" s="405">
        <v>345</v>
      </c>
      <c r="C10" s="405">
        <v>345</v>
      </c>
      <c r="D10" s="317">
        <v>4.7E-2</v>
      </c>
      <c r="E10" s="406">
        <v>372306.42</v>
      </c>
      <c r="F10" s="407">
        <v>0.58109999999999995</v>
      </c>
      <c r="G10" s="407">
        <v>0.84350000000000003</v>
      </c>
      <c r="H10" s="407">
        <v>0.98450000000000004</v>
      </c>
      <c r="I10" s="407">
        <v>0.55059999999999998</v>
      </c>
    </row>
    <row r="11" spans="1:9" ht="12.75" customHeight="1">
      <c r="A11" s="404" t="s">
        <v>24</v>
      </c>
      <c r="B11" s="405">
        <v>2676</v>
      </c>
      <c r="C11" s="405">
        <v>334.5</v>
      </c>
      <c r="D11" s="317">
        <v>5.2999999999999999E-2</v>
      </c>
      <c r="E11" s="406">
        <v>296078.95818181819</v>
      </c>
      <c r="F11" s="407">
        <v>0.6724</v>
      </c>
      <c r="G11" s="407">
        <v>0.88080000000000003</v>
      </c>
      <c r="H11" s="407">
        <v>0.9486</v>
      </c>
      <c r="I11" s="407">
        <v>0.628</v>
      </c>
    </row>
    <row r="12" spans="1:9" ht="13.9">
      <c r="A12" s="404" t="s">
        <v>25</v>
      </c>
      <c r="B12" s="405">
        <v>1689</v>
      </c>
      <c r="C12" s="405">
        <v>422.25</v>
      </c>
      <c r="D12" s="317">
        <v>5.8999999999999997E-2</v>
      </c>
      <c r="E12" s="406">
        <v>375398.8</v>
      </c>
      <c r="F12" s="407">
        <v>0.71340000000000003</v>
      </c>
      <c r="G12" s="407">
        <v>0.93069999999999997</v>
      </c>
      <c r="H12" s="407">
        <v>0.95330000000000004</v>
      </c>
      <c r="I12" s="407">
        <v>0.67</v>
      </c>
    </row>
    <row r="13" spans="1:9" ht="13.9">
      <c r="A13" s="404" t="s">
        <v>26</v>
      </c>
      <c r="B13" s="405">
        <v>2133</v>
      </c>
      <c r="C13" s="405">
        <v>355.5</v>
      </c>
      <c r="D13" s="317">
        <v>6.2E-2</v>
      </c>
      <c r="E13" s="406">
        <v>328479.06374999997</v>
      </c>
      <c r="F13" s="407">
        <v>0.66879999999999995</v>
      </c>
      <c r="G13" s="407">
        <v>0.89029999999999998</v>
      </c>
      <c r="H13" s="407">
        <v>1.0124</v>
      </c>
      <c r="I13" s="407">
        <v>0.68930000000000002</v>
      </c>
    </row>
    <row r="14" spans="1:9" ht="13.9">
      <c r="A14" s="404" t="s">
        <v>27</v>
      </c>
      <c r="B14" s="405">
        <v>3405</v>
      </c>
      <c r="C14" s="405">
        <v>316.74418604651163</v>
      </c>
      <c r="D14" s="317">
        <v>6.4000000000000001E-2</v>
      </c>
      <c r="E14" s="406">
        <v>369471.38307692308</v>
      </c>
      <c r="F14" s="407">
        <v>0.69420000000000004</v>
      </c>
      <c r="G14" s="407">
        <v>0.85319999999999996</v>
      </c>
      <c r="H14" s="407">
        <v>1.0245</v>
      </c>
      <c r="I14" s="407">
        <v>0.67869999999999997</v>
      </c>
    </row>
    <row r="15" spans="1:9" ht="13.9">
      <c r="A15" s="404" t="s">
        <v>28</v>
      </c>
      <c r="B15" s="405">
        <v>6772</v>
      </c>
      <c r="C15" s="405">
        <v>720.42553191489355</v>
      </c>
      <c r="D15" s="317">
        <v>3.5000000000000003E-2</v>
      </c>
      <c r="E15" s="406">
        <v>570036.42643678165</v>
      </c>
      <c r="F15" s="407">
        <v>0.69910000000000005</v>
      </c>
      <c r="G15" s="407">
        <v>0.92930000000000001</v>
      </c>
      <c r="H15" s="407">
        <v>1.0569</v>
      </c>
      <c r="I15" s="407">
        <v>0.70079999999999998</v>
      </c>
    </row>
    <row r="16" spans="1:9" ht="13.9">
      <c r="A16" s="404" t="s">
        <v>29</v>
      </c>
      <c r="B16" s="405">
        <v>4067</v>
      </c>
      <c r="C16" s="405">
        <v>508.375</v>
      </c>
      <c r="D16" s="317">
        <v>4.1000000000000002E-2</v>
      </c>
      <c r="E16" s="406">
        <v>288563.71799999999</v>
      </c>
      <c r="F16" s="407">
        <v>0.6</v>
      </c>
      <c r="G16" s="407">
        <v>0.6452</v>
      </c>
      <c r="H16" s="407">
        <v>0.81130000000000002</v>
      </c>
      <c r="I16" s="407">
        <v>0.52869999999999995</v>
      </c>
    </row>
    <row r="17" spans="1:10" ht="13.9">
      <c r="A17" s="404" t="s">
        <v>30</v>
      </c>
      <c r="B17" s="405">
        <v>5048</v>
      </c>
      <c r="C17" s="405">
        <v>301.37313432835822</v>
      </c>
      <c r="D17" s="317">
        <v>4.1000000000000002E-2</v>
      </c>
      <c r="E17" s="406">
        <v>399846.86681818182</v>
      </c>
      <c r="F17" s="407">
        <v>0.745</v>
      </c>
      <c r="G17" s="407">
        <v>0.88049999999999995</v>
      </c>
      <c r="H17" s="407">
        <v>1.0837000000000001</v>
      </c>
      <c r="I17" s="407">
        <v>0.73399999999999999</v>
      </c>
    </row>
    <row r="18" spans="1:10" ht="13.9">
      <c r="A18" s="404" t="s">
        <v>31</v>
      </c>
      <c r="B18" s="405">
        <v>3549</v>
      </c>
      <c r="C18" s="405">
        <v>457.93548387096774</v>
      </c>
      <c r="D18" s="317">
        <v>4.3999999999999997E-2</v>
      </c>
      <c r="E18" s="406">
        <v>418067.69400000002</v>
      </c>
      <c r="F18" s="407">
        <v>0.6825</v>
      </c>
      <c r="G18" s="407">
        <v>0.89659999999999995</v>
      </c>
      <c r="H18" s="407">
        <v>1.0016</v>
      </c>
      <c r="I18" s="407">
        <v>0.62490000000000001</v>
      </c>
    </row>
    <row r="19" spans="1:10" ht="13.9">
      <c r="A19" s="404" t="s">
        <v>32</v>
      </c>
      <c r="B19" s="405">
        <v>330</v>
      </c>
      <c r="C19" s="405">
        <v>330</v>
      </c>
      <c r="D19" s="317">
        <v>4.3999999999999997E-2</v>
      </c>
      <c r="E19" s="406">
        <v>428648.04</v>
      </c>
      <c r="F19" s="407">
        <v>0.80510000000000004</v>
      </c>
      <c r="G19" s="407">
        <v>0.91520000000000001</v>
      </c>
      <c r="H19" s="407">
        <v>1.0089999999999999</v>
      </c>
      <c r="I19" s="407">
        <v>0.69259999999999999</v>
      </c>
    </row>
    <row r="20" spans="1:10" ht="13.9">
      <c r="A20" s="404" t="s">
        <v>33</v>
      </c>
      <c r="B20" s="405">
        <v>2353</v>
      </c>
      <c r="C20" s="405">
        <v>588.25</v>
      </c>
      <c r="D20" s="317">
        <v>4.9000000000000002E-2</v>
      </c>
      <c r="E20" s="406">
        <v>737393.86095238093</v>
      </c>
      <c r="F20" s="407">
        <v>0.71430000000000005</v>
      </c>
      <c r="G20" s="407">
        <v>0.89039999999999997</v>
      </c>
      <c r="H20" s="407">
        <v>1.0199</v>
      </c>
      <c r="I20" s="407">
        <v>0.65439999999999998</v>
      </c>
    </row>
    <row r="21" spans="1:10" ht="13.9">
      <c r="A21" s="404" t="s">
        <v>34</v>
      </c>
      <c r="B21" s="405">
        <v>1124</v>
      </c>
      <c r="C21" s="405">
        <v>374.66666666666669</v>
      </c>
      <c r="D21" s="317">
        <v>5.1999999999999998E-2</v>
      </c>
      <c r="E21" s="406">
        <v>269057.76674364891</v>
      </c>
      <c r="F21" s="407">
        <v>0.67989999999999995</v>
      </c>
      <c r="G21" s="407">
        <v>0.89590000000000003</v>
      </c>
      <c r="H21" s="407">
        <v>1</v>
      </c>
      <c r="I21" s="407">
        <v>0.61870000000000003</v>
      </c>
    </row>
    <row r="22" spans="1:10" ht="13.9">
      <c r="A22" s="404" t="s">
        <v>35</v>
      </c>
      <c r="B22" s="405">
        <v>6659</v>
      </c>
      <c r="C22" s="405">
        <v>403.57575757575756</v>
      </c>
      <c r="D22" s="317">
        <v>0.04</v>
      </c>
      <c r="E22" s="406">
        <v>394797.72047619044</v>
      </c>
      <c r="F22" s="407">
        <v>0.69350000000000001</v>
      </c>
      <c r="G22" s="407">
        <v>0.87339999999999995</v>
      </c>
      <c r="H22" s="407">
        <v>1.0177</v>
      </c>
      <c r="I22" s="407">
        <v>0.66339999999999999</v>
      </c>
    </row>
    <row r="23" spans="1:10" ht="13.9">
      <c r="A23" s="404" t="s">
        <v>36</v>
      </c>
      <c r="B23" s="405">
        <v>1571</v>
      </c>
      <c r="C23" s="405">
        <v>392.75</v>
      </c>
      <c r="D23" s="317">
        <v>3.9E-2</v>
      </c>
      <c r="E23" s="406">
        <v>378529.06800000003</v>
      </c>
      <c r="F23" s="407">
        <v>0.70309999999999995</v>
      </c>
      <c r="G23" s="407">
        <v>0.85489999999999999</v>
      </c>
      <c r="H23" s="407">
        <v>0.9788</v>
      </c>
      <c r="I23" s="407">
        <v>0.64049999999999996</v>
      </c>
    </row>
    <row r="24" spans="1:10" ht="13.9">
      <c r="A24" s="404" t="s">
        <v>37</v>
      </c>
      <c r="B24" s="405">
        <v>793</v>
      </c>
      <c r="C24" s="405">
        <v>396.5</v>
      </c>
      <c r="D24" s="317">
        <v>5.2999999999999999E-2</v>
      </c>
      <c r="E24" s="406">
        <v>242012.2775</v>
      </c>
      <c r="F24" s="407">
        <v>0.6633</v>
      </c>
      <c r="G24" s="407">
        <v>0.86250000000000004</v>
      </c>
      <c r="H24" s="407">
        <v>0.96870000000000001</v>
      </c>
      <c r="I24" s="407">
        <v>0.6573</v>
      </c>
    </row>
    <row r="25" spans="1:10" s="21" customFormat="1" ht="13.9">
      <c r="A25" s="404" t="s">
        <v>38</v>
      </c>
      <c r="B25" s="405">
        <v>1180</v>
      </c>
      <c r="C25" s="405">
        <v>590</v>
      </c>
      <c r="D25" s="317">
        <v>5.5E-2</v>
      </c>
      <c r="E25" s="406">
        <v>355912.26</v>
      </c>
      <c r="F25" s="407">
        <v>0.6573</v>
      </c>
      <c r="G25" s="407">
        <v>0.95420000000000005</v>
      </c>
      <c r="H25" s="407">
        <v>0.9889</v>
      </c>
      <c r="I25" s="407">
        <v>0.65469999999999995</v>
      </c>
      <c r="J25" s="19"/>
    </row>
    <row r="26" spans="1:10" s="21" customFormat="1" ht="13.9">
      <c r="A26" s="404" t="s">
        <v>39</v>
      </c>
      <c r="B26" s="405">
        <v>324</v>
      </c>
      <c r="C26" s="405">
        <v>324</v>
      </c>
      <c r="D26" s="317">
        <v>5.3999999999999999E-2</v>
      </c>
      <c r="E26" s="406">
        <v>311709.73599999998</v>
      </c>
      <c r="F26" s="407">
        <v>0.62790000000000001</v>
      </c>
      <c r="G26" s="407">
        <v>0.83020000000000005</v>
      </c>
      <c r="H26" s="407">
        <v>1.0688</v>
      </c>
      <c r="I26" s="407">
        <v>0.65710000000000002</v>
      </c>
      <c r="J26" s="19"/>
    </row>
    <row r="27" spans="1:10" ht="13.9">
      <c r="A27" s="404" t="s">
        <v>40</v>
      </c>
      <c r="B27" s="405">
        <v>7502</v>
      </c>
      <c r="C27" s="405">
        <v>441.29411764705884</v>
      </c>
      <c r="D27" s="317">
        <v>4.5999999999999999E-2</v>
      </c>
      <c r="E27" s="406">
        <v>293130.5683333333</v>
      </c>
      <c r="F27" s="407">
        <v>0.63129999999999997</v>
      </c>
      <c r="G27" s="407">
        <v>0.85960000000000003</v>
      </c>
      <c r="H27" s="407">
        <v>0.95760000000000001</v>
      </c>
      <c r="I27" s="407">
        <v>0.59899999999999998</v>
      </c>
    </row>
    <row r="28" spans="1:10" ht="13.9">
      <c r="A28" s="404" t="s">
        <v>41</v>
      </c>
      <c r="B28" s="405">
        <v>3964</v>
      </c>
      <c r="C28" s="405">
        <v>360.36363636363637</v>
      </c>
      <c r="D28" s="317">
        <v>5.8999999999999997E-2</v>
      </c>
      <c r="E28" s="406">
        <v>259855.59266666666</v>
      </c>
      <c r="F28" s="407">
        <v>0.65080000000000005</v>
      </c>
      <c r="G28" s="407">
        <v>0.90359999999999996</v>
      </c>
      <c r="H28" s="407">
        <v>0.99439999999999995</v>
      </c>
      <c r="I28" s="407">
        <v>0.58440000000000003</v>
      </c>
    </row>
    <row r="29" spans="1:10" ht="13.9">
      <c r="A29" s="404" t="s">
        <v>42</v>
      </c>
      <c r="B29" s="405">
        <v>4824</v>
      </c>
      <c r="C29" s="405">
        <v>603</v>
      </c>
      <c r="D29" s="317">
        <v>4.7E-2</v>
      </c>
      <c r="E29" s="406">
        <v>621524.81500000006</v>
      </c>
      <c r="F29" s="407">
        <v>0.71719999999999995</v>
      </c>
      <c r="G29" s="407">
        <v>0.8669</v>
      </c>
      <c r="H29" s="407">
        <v>0.98350000000000004</v>
      </c>
      <c r="I29" s="407">
        <v>0.65890000000000004</v>
      </c>
    </row>
    <row r="30" spans="1:10" ht="13.9">
      <c r="A30" s="404" t="s">
        <v>43</v>
      </c>
      <c r="B30" s="405">
        <v>19696</v>
      </c>
      <c r="C30" s="405">
        <v>437.68888888888887</v>
      </c>
      <c r="D30" s="317">
        <v>5.8000000000000003E-2</v>
      </c>
      <c r="E30" s="406">
        <v>424609.84399999998</v>
      </c>
      <c r="F30" s="407">
        <v>0.67530000000000001</v>
      </c>
      <c r="G30" s="407">
        <v>0.83779999999999999</v>
      </c>
      <c r="H30" s="407">
        <v>0.97840000000000005</v>
      </c>
      <c r="I30" s="407">
        <v>0.59</v>
      </c>
    </row>
    <row r="31" spans="1:10" ht="13.9">
      <c r="A31" s="404" t="s">
        <v>44</v>
      </c>
      <c r="B31" s="405">
        <v>982</v>
      </c>
      <c r="C31" s="405">
        <v>491</v>
      </c>
      <c r="D31" s="317">
        <v>5.0999999999999997E-2</v>
      </c>
      <c r="E31" s="406">
        <v>555615.32999999996</v>
      </c>
      <c r="F31" s="407">
        <v>0.65720000000000001</v>
      </c>
      <c r="G31" s="407">
        <v>0.93479999999999996</v>
      </c>
      <c r="H31" s="407">
        <v>1.0485</v>
      </c>
      <c r="I31" s="407">
        <v>0.69579999999999997</v>
      </c>
    </row>
    <row r="32" spans="1:10" ht="13.9">
      <c r="A32" s="404" t="s">
        <v>45</v>
      </c>
      <c r="B32" s="405">
        <v>1127</v>
      </c>
      <c r="C32" s="405">
        <v>563.5</v>
      </c>
      <c r="D32" s="317">
        <v>0.105</v>
      </c>
      <c r="E32" s="406">
        <v>723221.96333333338</v>
      </c>
      <c r="F32" s="407">
        <v>0.72309999999999997</v>
      </c>
      <c r="G32" s="407">
        <v>0.93520000000000003</v>
      </c>
      <c r="H32" s="407">
        <v>1.0572999999999999</v>
      </c>
      <c r="I32" s="407">
        <v>0.70930000000000004</v>
      </c>
    </row>
    <row r="33" spans="1:9" ht="13.9">
      <c r="A33" s="404" t="s">
        <v>46</v>
      </c>
      <c r="B33" s="405">
        <v>6204</v>
      </c>
      <c r="C33" s="405">
        <v>443.14285714285717</v>
      </c>
      <c r="D33" s="317">
        <v>4.2000000000000003E-2</v>
      </c>
      <c r="E33" s="406">
        <v>542582.03111111117</v>
      </c>
      <c r="F33" s="407">
        <v>0.72299999999999998</v>
      </c>
      <c r="G33" s="407">
        <v>0.8569</v>
      </c>
      <c r="H33" s="407">
        <v>1.0337000000000001</v>
      </c>
      <c r="I33" s="407">
        <v>0.6845</v>
      </c>
    </row>
    <row r="34" spans="1:9" ht="13.9">
      <c r="A34" s="404" t="s">
        <v>47</v>
      </c>
      <c r="B34" s="405">
        <v>1206</v>
      </c>
      <c r="C34" s="405">
        <v>438.54545454545456</v>
      </c>
      <c r="D34" s="317">
        <v>0.04</v>
      </c>
      <c r="E34" s="406">
        <v>421990.10749999998</v>
      </c>
      <c r="F34" s="407">
        <v>0.67110000000000003</v>
      </c>
      <c r="G34" s="407">
        <v>0.8599</v>
      </c>
      <c r="H34" s="407">
        <v>0.99880000000000002</v>
      </c>
      <c r="I34" s="407">
        <v>0.64529999999999998</v>
      </c>
    </row>
    <row r="35" spans="1:9" ht="13.9">
      <c r="A35" s="404" t="s">
        <v>48</v>
      </c>
      <c r="B35" s="405">
        <v>2999</v>
      </c>
      <c r="C35" s="405">
        <v>333.22222222222223</v>
      </c>
      <c r="D35" s="317">
        <v>5.0999999999999997E-2</v>
      </c>
      <c r="E35" s="406">
        <v>421861.72363636363</v>
      </c>
      <c r="F35" s="407">
        <v>0.67010000000000003</v>
      </c>
      <c r="G35" s="407">
        <v>0.9153</v>
      </c>
      <c r="H35" s="407">
        <v>0.9446</v>
      </c>
      <c r="I35" s="407">
        <v>0.6915</v>
      </c>
    </row>
    <row r="36" spans="1:9" ht="13.9">
      <c r="A36" s="404" t="s">
        <v>49</v>
      </c>
      <c r="B36" s="405">
        <v>10365</v>
      </c>
      <c r="C36" s="405">
        <v>370.17857142857144</v>
      </c>
      <c r="D36" s="317">
        <v>0.04</v>
      </c>
      <c r="E36" s="406">
        <v>337088.3842105263</v>
      </c>
      <c r="F36" s="407">
        <v>0.72209999999999996</v>
      </c>
      <c r="G36" s="407">
        <v>0.84860000000000002</v>
      </c>
      <c r="H36" s="407">
        <v>0.97809999999999997</v>
      </c>
      <c r="I36" s="407">
        <v>0.66359999999999997</v>
      </c>
    </row>
    <row r="37" spans="1:9" ht="13.9">
      <c r="A37" s="404" t="s">
        <v>50</v>
      </c>
      <c r="B37" s="405">
        <v>4826</v>
      </c>
      <c r="C37" s="405">
        <v>301.625</v>
      </c>
      <c r="D37" s="317">
        <v>8.2000000000000003E-2</v>
      </c>
      <c r="E37" s="406">
        <v>214666.48523809522</v>
      </c>
      <c r="F37" s="407">
        <v>0.63121938400616906</v>
      </c>
      <c r="G37" s="407">
        <v>0.82366348943224199</v>
      </c>
      <c r="H37" s="407">
        <v>0.8362808145766345</v>
      </c>
      <c r="I37" s="407">
        <v>0.57390332495110363</v>
      </c>
    </row>
    <row r="38" spans="1:9" ht="13.9">
      <c r="A38" s="404" t="s">
        <v>51</v>
      </c>
      <c r="B38" s="405">
        <v>14663</v>
      </c>
      <c r="C38" s="405">
        <v>488.76666666666665</v>
      </c>
      <c r="D38" s="317">
        <v>4.4999999999999998E-2</v>
      </c>
      <c r="E38" s="406">
        <v>378362.28270833334</v>
      </c>
      <c r="F38" s="407">
        <v>0.66190000000000004</v>
      </c>
      <c r="G38" s="407">
        <v>0.89219999999999999</v>
      </c>
      <c r="H38" s="407">
        <v>0.98960000000000004</v>
      </c>
      <c r="I38" s="407">
        <v>0.61380000000000001</v>
      </c>
    </row>
    <row r="39" spans="1:9" ht="13.9">
      <c r="A39" s="404" t="s">
        <v>52</v>
      </c>
      <c r="B39" s="405">
        <v>3075</v>
      </c>
      <c r="C39" s="405">
        <v>384.375</v>
      </c>
      <c r="D39" s="317">
        <v>4.5999999999999999E-2</v>
      </c>
      <c r="E39" s="406">
        <v>453577.93222222221</v>
      </c>
      <c r="F39" s="407">
        <v>0.66269999999999996</v>
      </c>
      <c r="G39" s="407">
        <v>0.90280000000000005</v>
      </c>
      <c r="H39" s="407">
        <v>1.0105999999999999</v>
      </c>
      <c r="I39" s="407">
        <v>0.63200000000000001</v>
      </c>
    </row>
    <row r="40" spans="1:9" ht="13.9">
      <c r="A40" s="404" t="s">
        <v>53</v>
      </c>
      <c r="B40" s="405">
        <v>10047</v>
      </c>
      <c r="C40" s="405">
        <v>423.03157894736842</v>
      </c>
      <c r="D40" s="317">
        <v>4.4999999999999998E-2</v>
      </c>
      <c r="E40" s="406">
        <v>342493.27939393942</v>
      </c>
      <c r="F40" s="407">
        <v>0.67620000000000002</v>
      </c>
      <c r="G40" s="407">
        <v>0.82189999999999996</v>
      </c>
      <c r="H40" s="407">
        <v>1.0464</v>
      </c>
      <c r="I40" s="407">
        <v>0.62760000000000005</v>
      </c>
    </row>
    <row r="41" spans="1:9" ht="13.9">
      <c r="A41" s="404" t="s">
        <v>54</v>
      </c>
      <c r="B41" s="405">
        <v>569</v>
      </c>
      <c r="C41" s="405">
        <v>569</v>
      </c>
      <c r="D41" s="317">
        <v>4.8000000000000001E-2</v>
      </c>
      <c r="E41" s="406">
        <v>535457.35428571433</v>
      </c>
      <c r="F41" s="407">
        <v>0.68359999999999999</v>
      </c>
      <c r="G41" s="407">
        <v>0.89459999999999995</v>
      </c>
      <c r="H41" s="407">
        <v>0.97419999999999995</v>
      </c>
      <c r="I41" s="407">
        <v>0.63680000000000003</v>
      </c>
    </row>
    <row r="42" spans="1:9" ht="13.9">
      <c r="A42" s="404" t="s">
        <v>55</v>
      </c>
      <c r="B42" s="405">
        <v>235</v>
      </c>
      <c r="C42" s="405">
        <v>313.33333333333331</v>
      </c>
      <c r="D42" s="317">
        <v>8.5999999999999993E-2</v>
      </c>
      <c r="E42" s="406">
        <v>419658.83</v>
      </c>
      <c r="F42" s="407">
        <v>0.67090000000000005</v>
      </c>
      <c r="G42" s="407">
        <v>0.9234</v>
      </c>
      <c r="H42" s="407">
        <v>1.0236000000000001</v>
      </c>
      <c r="I42" s="407">
        <v>0.69420000000000004</v>
      </c>
    </row>
    <row r="43" spans="1:9" ht="13.9">
      <c r="A43" s="404" t="s">
        <v>56</v>
      </c>
      <c r="B43" s="405">
        <v>2699</v>
      </c>
      <c r="C43" s="405">
        <v>317.52941176470586</v>
      </c>
      <c r="D43" s="317">
        <v>4.1000000000000002E-2</v>
      </c>
      <c r="E43" s="406">
        <v>315804.08799999999</v>
      </c>
      <c r="F43" s="407">
        <v>0.69969999999999999</v>
      </c>
      <c r="G43" s="407">
        <v>0.87590000000000001</v>
      </c>
      <c r="H43" s="407">
        <v>0.99460000000000004</v>
      </c>
      <c r="I43" s="407">
        <v>0.60729999999999995</v>
      </c>
    </row>
    <row r="44" spans="1:9" ht="13.9">
      <c r="A44" s="404" t="s">
        <v>57</v>
      </c>
      <c r="B44" s="405">
        <v>1266</v>
      </c>
      <c r="C44" s="405">
        <v>422</v>
      </c>
      <c r="D44" s="317">
        <v>4.2999999999999997E-2</v>
      </c>
      <c r="E44" s="406">
        <v>328087.01111111115</v>
      </c>
      <c r="F44" s="407">
        <v>0.65959999999999996</v>
      </c>
      <c r="G44" s="407">
        <v>0.94</v>
      </c>
      <c r="H44" s="407">
        <v>0.999</v>
      </c>
      <c r="I44" s="407">
        <v>0.65159999999999996</v>
      </c>
    </row>
    <row r="45" spans="1:9" ht="13.9">
      <c r="A45" s="404" t="s">
        <v>58</v>
      </c>
      <c r="B45" s="405">
        <v>20860</v>
      </c>
      <c r="C45" s="405">
        <v>443.82978723404256</v>
      </c>
      <c r="D45" s="317">
        <v>4.8000000000000001E-2</v>
      </c>
      <c r="E45" s="406">
        <v>274613.81065217388</v>
      </c>
      <c r="F45" s="407">
        <v>0.74764643065790515</v>
      </c>
      <c r="G45" s="407">
        <v>0.81620325982742092</v>
      </c>
      <c r="H45" s="407">
        <v>0.99564799999999998</v>
      </c>
      <c r="I45" s="407">
        <v>0.66585510298085149</v>
      </c>
    </row>
    <row r="46" spans="1:9" ht="13.9">
      <c r="A46" s="404" t="s">
        <v>59</v>
      </c>
      <c r="B46" s="405">
        <v>4235</v>
      </c>
      <c r="C46" s="405">
        <v>352.91666666666669</v>
      </c>
      <c r="D46" s="317">
        <v>7.1999999999999995E-2</v>
      </c>
      <c r="E46" s="406">
        <v>276330.12611111108</v>
      </c>
      <c r="F46" s="407">
        <v>0.69059999999999999</v>
      </c>
      <c r="G46" s="407">
        <v>0.90669999999999995</v>
      </c>
      <c r="H46" s="407">
        <v>0.97840000000000005</v>
      </c>
      <c r="I46" s="407">
        <v>0.64159999999999995</v>
      </c>
    </row>
    <row r="47" spans="1:9" ht="13.9">
      <c r="A47" s="404" t="s">
        <v>60</v>
      </c>
      <c r="B47" s="405">
        <v>4659</v>
      </c>
      <c r="C47" s="405">
        <v>388.25</v>
      </c>
      <c r="D47" s="317">
        <v>5.1999999999999998E-2</v>
      </c>
      <c r="E47" s="406">
        <v>398179.37873563223</v>
      </c>
      <c r="F47" s="407">
        <v>0.68799999999999994</v>
      </c>
      <c r="G47" s="407">
        <v>0.8669</v>
      </c>
      <c r="H47" s="407">
        <v>1.0605</v>
      </c>
      <c r="I47" s="407">
        <v>0.64949999999999997</v>
      </c>
    </row>
    <row r="48" spans="1:9" ht="13.9">
      <c r="A48" s="404" t="s">
        <v>61</v>
      </c>
      <c r="B48" s="405">
        <v>1578</v>
      </c>
      <c r="C48" s="405">
        <v>394.5</v>
      </c>
      <c r="D48" s="317">
        <v>4.1000000000000002E-2</v>
      </c>
      <c r="E48" s="406">
        <v>441095.84499999997</v>
      </c>
      <c r="F48" s="407">
        <v>0.74339999999999995</v>
      </c>
      <c r="G48" s="407">
        <v>0.90049999999999997</v>
      </c>
      <c r="H48" s="407">
        <v>1.0431999999999999</v>
      </c>
      <c r="I48" s="407">
        <v>0.70550000000000002</v>
      </c>
    </row>
    <row r="49" spans="1:10" ht="13.9">
      <c r="A49" s="404" t="s">
        <v>62</v>
      </c>
      <c r="B49" s="405">
        <v>2496</v>
      </c>
      <c r="C49" s="405">
        <v>525.47368421052636</v>
      </c>
      <c r="D49" s="317">
        <v>3.7999999999999999E-2</v>
      </c>
      <c r="E49" s="406">
        <v>439872.60857142851</v>
      </c>
      <c r="F49" s="407">
        <v>0.75760000000000005</v>
      </c>
      <c r="G49" s="407">
        <v>0.84940000000000004</v>
      </c>
      <c r="H49" s="407">
        <v>0.98760000000000003</v>
      </c>
      <c r="I49" s="407">
        <v>0.64829999999999999</v>
      </c>
    </row>
    <row r="50" spans="1:10" ht="13.9">
      <c r="A50" s="404" t="s">
        <v>63</v>
      </c>
      <c r="B50" s="405">
        <v>1892</v>
      </c>
      <c r="C50" s="405">
        <v>473</v>
      </c>
      <c r="D50" s="317">
        <v>5.8999999999999997E-2</v>
      </c>
      <c r="E50" s="406">
        <v>425306.554</v>
      </c>
      <c r="F50" s="407">
        <v>0.71009999999999995</v>
      </c>
      <c r="G50" s="407">
        <v>0.87470000000000003</v>
      </c>
      <c r="H50" s="407">
        <v>0.98170000000000002</v>
      </c>
      <c r="I50" s="407">
        <v>0.6804</v>
      </c>
    </row>
    <row r="51" spans="1:10" ht="13.9">
      <c r="A51" s="404" t="s">
        <v>64</v>
      </c>
      <c r="B51" s="405">
        <v>2706</v>
      </c>
      <c r="C51" s="405">
        <v>451</v>
      </c>
      <c r="D51" s="317">
        <v>5.7000000000000002E-2</v>
      </c>
      <c r="E51" s="406">
        <v>362963.89888888889</v>
      </c>
      <c r="F51" s="407">
        <v>0.64439999999999997</v>
      </c>
      <c r="G51" s="407">
        <v>0.8296</v>
      </c>
      <c r="H51" s="407">
        <v>0.91510000000000002</v>
      </c>
      <c r="I51" s="407">
        <v>0.58689999999999998</v>
      </c>
    </row>
    <row r="52" spans="1:10" ht="13.9">
      <c r="A52" s="404" t="s">
        <v>65</v>
      </c>
      <c r="B52" s="405">
        <v>181</v>
      </c>
      <c r="C52" s="405">
        <v>362</v>
      </c>
      <c r="D52" s="317">
        <v>0.14899999999999999</v>
      </c>
      <c r="E52" s="406">
        <v>206375.46</v>
      </c>
      <c r="F52" s="407">
        <v>0.56189999999999996</v>
      </c>
      <c r="G52" s="407">
        <v>0.92820000000000003</v>
      </c>
      <c r="H52" s="407">
        <v>1.0317000000000001</v>
      </c>
      <c r="I52" s="407">
        <v>0.52349999999999997</v>
      </c>
    </row>
    <row r="53" spans="1:10" ht="13.9">
      <c r="A53" s="404" t="s">
        <v>66</v>
      </c>
      <c r="B53" s="405">
        <v>6387</v>
      </c>
      <c r="C53" s="405">
        <v>464.5090909090909</v>
      </c>
      <c r="D53" s="317">
        <v>4.2000000000000003E-2</v>
      </c>
      <c r="E53" s="406">
        <v>459304.41705882351</v>
      </c>
      <c r="F53" s="407">
        <v>0.64980000000000004</v>
      </c>
      <c r="G53" s="407">
        <v>0.86519999999999997</v>
      </c>
      <c r="H53" s="407">
        <v>0.95740000000000003</v>
      </c>
      <c r="I53" s="407">
        <v>0.60619999999999996</v>
      </c>
    </row>
    <row r="54" spans="1:10" s="21" customFormat="1" ht="13.9">
      <c r="A54" s="404" t="s">
        <v>67</v>
      </c>
      <c r="B54" s="405">
        <v>856</v>
      </c>
      <c r="C54" s="405">
        <v>428</v>
      </c>
      <c r="D54" s="317">
        <v>5.3999999999999999E-2</v>
      </c>
      <c r="E54" s="406">
        <v>427524.5675</v>
      </c>
      <c r="F54" s="407">
        <v>0.72189999999999999</v>
      </c>
      <c r="G54" s="407">
        <v>0.91469999999999996</v>
      </c>
      <c r="H54" s="407">
        <v>1.008</v>
      </c>
      <c r="I54" s="407">
        <v>0.68479999999999996</v>
      </c>
      <c r="J54" s="19"/>
    </row>
    <row r="55" spans="1:10" ht="13.9">
      <c r="A55" s="404" t="s">
        <v>68</v>
      </c>
      <c r="B55" s="405">
        <v>6739</v>
      </c>
      <c r="C55" s="405">
        <v>481.35714285714283</v>
      </c>
      <c r="D55" s="317">
        <v>4.1000000000000002E-2</v>
      </c>
      <c r="E55" s="406">
        <v>564331.60499999998</v>
      </c>
      <c r="F55" s="407">
        <v>0.73109999999999997</v>
      </c>
      <c r="G55" s="407">
        <v>0.84950000000000003</v>
      </c>
      <c r="H55" s="407">
        <v>1.0505</v>
      </c>
      <c r="I55" s="407">
        <v>0.69140000000000001</v>
      </c>
    </row>
    <row r="56" spans="1:10" s="22" customFormat="1" ht="13.9">
      <c r="A56" s="404" t="s">
        <v>69</v>
      </c>
      <c r="B56" s="405">
        <v>561</v>
      </c>
      <c r="C56" s="405">
        <v>280.5</v>
      </c>
      <c r="D56" s="317">
        <v>4.7E-2</v>
      </c>
      <c r="E56" s="406">
        <v>242933.40625</v>
      </c>
      <c r="F56" s="407">
        <v>0.73450000000000004</v>
      </c>
      <c r="G56" s="407">
        <v>0.86450000000000005</v>
      </c>
      <c r="H56" s="407">
        <v>0.95209999999999995</v>
      </c>
      <c r="I56" s="407">
        <v>0.66669999999999996</v>
      </c>
      <c r="J56" s="19"/>
    </row>
    <row r="57" spans="1:10" ht="13.9">
      <c r="A57" s="404" t="s">
        <v>70</v>
      </c>
      <c r="B57" s="405">
        <v>2489</v>
      </c>
      <c r="C57" s="405">
        <v>368.74074074074076</v>
      </c>
      <c r="D57" s="317">
        <v>4.9000000000000002E-2</v>
      </c>
      <c r="E57" s="406">
        <v>350131.44216216216</v>
      </c>
      <c r="F57" s="407">
        <v>0.67920000000000003</v>
      </c>
      <c r="G57" s="407">
        <v>0.88949999999999996</v>
      </c>
      <c r="H57" s="407">
        <v>0.99380000000000002</v>
      </c>
      <c r="I57" s="407">
        <v>0.68500000000000005</v>
      </c>
    </row>
    <row r="58" spans="1:10" ht="13.9">
      <c r="A58" s="404" t="s">
        <v>71</v>
      </c>
      <c r="B58" s="405">
        <v>5509</v>
      </c>
      <c r="C58" s="405">
        <v>423.76923076923077</v>
      </c>
      <c r="D58" s="317">
        <v>4.5999999999999999E-2</v>
      </c>
      <c r="E58" s="406">
        <v>301279.96999999997</v>
      </c>
      <c r="F58" s="407">
        <v>0.62639999999999996</v>
      </c>
      <c r="G58" s="407">
        <v>0.87619999999999998</v>
      </c>
      <c r="H58" s="407">
        <v>0.90280000000000005</v>
      </c>
      <c r="I58" s="407">
        <v>0.56610000000000005</v>
      </c>
    </row>
    <row r="59" spans="1:10" ht="13.9">
      <c r="A59" s="404" t="s">
        <v>72</v>
      </c>
      <c r="B59" s="405">
        <v>2698</v>
      </c>
      <c r="C59" s="405">
        <v>348.12903225806451</v>
      </c>
      <c r="D59" s="317">
        <v>3.9E-2</v>
      </c>
      <c r="E59" s="406">
        <v>396978.75800000003</v>
      </c>
      <c r="F59" s="407">
        <v>0.71199999999999997</v>
      </c>
      <c r="G59" s="407">
        <v>0.84909999999999997</v>
      </c>
      <c r="H59" s="407">
        <v>1.0085</v>
      </c>
      <c r="I59" s="407">
        <v>0.68</v>
      </c>
    </row>
    <row r="60" spans="1:10" s="21" customFormat="1" ht="13.9">
      <c r="A60" s="404" t="s">
        <v>73</v>
      </c>
      <c r="B60" s="405">
        <v>884</v>
      </c>
      <c r="C60" s="405">
        <v>294.66666666666669</v>
      </c>
      <c r="D60" s="317">
        <v>5.1999999999999998E-2</v>
      </c>
      <c r="E60" s="406">
        <v>419970.64615384617</v>
      </c>
      <c r="F60" s="407">
        <v>0.66910000000000003</v>
      </c>
      <c r="G60" s="407">
        <v>0.90839999999999999</v>
      </c>
      <c r="H60" s="407">
        <v>1.1115999999999999</v>
      </c>
      <c r="I60" s="407">
        <v>0.6482</v>
      </c>
      <c r="J60" s="19"/>
    </row>
    <row r="61" spans="1:10" ht="13.9">
      <c r="A61" s="404" t="s">
        <v>74</v>
      </c>
      <c r="B61" s="405">
        <v>667</v>
      </c>
      <c r="C61" s="405">
        <v>889.33333333333337</v>
      </c>
      <c r="D61" s="317">
        <v>4.5999999999999999E-2</v>
      </c>
      <c r="E61" s="408">
        <v>331503.185</v>
      </c>
      <c r="F61" s="409">
        <v>0.6502</v>
      </c>
      <c r="G61" s="409">
        <v>0.90849999999999997</v>
      </c>
      <c r="H61" s="409">
        <v>0.97699999999999998</v>
      </c>
      <c r="I61" s="409">
        <v>0.56169999999999998</v>
      </c>
    </row>
    <row r="62" spans="1:10" ht="13.9">
      <c r="A62" s="404" t="s">
        <v>75</v>
      </c>
      <c r="B62" s="405">
        <v>2348</v>
      </c>
      <c r="C62" s="405">
        <v>391.33333333333331</v>
      </c>
      <c r="D62" s="317">
        <v>5.8000000000000003E-2</v>
      </c>
      <c r="E62" s="406">
        <v>289369.56756756752</v>
      </c>
      <c r="F62" s="407">
        <v>0.61370000000000002</v>
      </c>
      <c r="G62" s="407">
        <v>0.8901</v>
      </c>
      <c r="H62" s="407">
        <v>0.93989999999999996</v>
      </c>
      <c r="I62" s="407">
        <v>0.56359999999999999</v>
      </c>
    </row>
    <row r="63" spans="1:10" ht="13.9">
      <c r="A63" s="404" t="s">
        <v>76</v>
      </c>
      <c r="B63" s="405">
        <v>2199</v>
      </c>
      <c r="C63" s="405">
        <v>549.75</v>
      </c>
      <c r="D63" s="317">
        <v>4.1000000000000002E-2</v>
      </c>
      <c r="E63" s="406">
        <v>348655.34714285715</v>
      </c>
      <c r="F63" s="407">
        <v>0.64349999999999996</v>
      </c>
      <c r="G63" s="407">
        <v>0.87360000000000004</v>
      </c>
      <c r="H63" s="407">
        <v>1.0023</v>
      </c>
      <c r="I63" s="407">
        <v>0.55689999999999995</v>
      </c>
    </row>
    <row r="64" spans="1:10" ht="13.9">
      <c r="A64" s="404" t="s">
        <v>77</v>
      </c>
      <c r="B64" s="405">
        <v>35742</v>
      </c>
      <c r="C64" s="405">
        <v>464.18181818181819</v>
      </c>
      <c r="D64" s="317">
        <v>4.2999999999999997E-2</v>
      </c>
      <c r="E64" s="406">
        <v>326168.56051282049</v>
      </c>
      <c r="F64" s="407">
        <v>0.62680000000000002</v>
      </c>
      <c r="G64" s="407">
        <v>0.70640000000000003</v>
      </c>
      <c r="H64" s="407">
        <v>0.95299999999999996</v>
      </c>
      <c r="I64" s="407">
        <v>0.59909999999999997</v>
      </c>
    </row>
    <row r="65" spans="1:10" ht="13.9">
      <c r="A65" s="404" t="s">
        <v>78</v>
      </c>
      <c r="B65" s="405">
        <v>365</v>
      </c>
      <c r="C65" s="405">
        <v>365</v>
      </c>
      <c r="D65" s="317">
        <v>5.8999999999999997E-2</v>
      </c>
      <c r="E65" s="406">
        <v>577240.72</v>
      </c>
      <c r="F65" s="407">
        <v>0.75409999999999999</v>
      </c>
      <c r="G65" s="407">
        <v>0.93149999999999999</v>
      </c>
      <c r="H65" s="407">
        <v>1.0276000000000001</v>
      </c>
      <c r="I65" s="407">
        <v>0.71319999999999995</v>
      </c>
    </row>
    <row r="66" spans="1:10" ht="13.9">
      <c r="A66" s="404" t="s">
        <v>79</v>
      </c>
      <c r="B66" s="405">
        <v>1488</v>
      </c>
      <c r="C66" s="405">
        <v>372</v>
      </c>
      <c r="D66" s="317">
        <v>4.4999999999999998E-2</v>
      </c>
      <c r="E66" s="406">
        <v>324788.77999999997</v>
      </c>
      <c r="F66" s="407">
        <v>0.72970000000000002</v>
      </c>
      <c r="G66" s="407">
        <v>0.97850000000000004</v>
      </c>
      <c r="H66" s="407">
        <v>0.98699999999999999</v>
      </c>
      <c r="I66" s="407">
        <v>0.70599999999999996</v>
      </c>
    </row>
    <row r="67" spans="1:10" ht="13.9">
      <c r="A67" s="404" t="s">
        <v>80</v>
      </c>
      <c r="B67" s="405">
        <v>2524</v>
      </c>
      <c r="C67" s="405">
        <v>360.57142857142856</v>
      </c>
      <c r="D67" s="317">
        <v>4.4999999999999998E-2</v>
      </c>
      <c r="E67" s="406">
        <v>374948.62727272726</v>
      </c>
      <c r="F67" s="407">
        <v>0.69830000000000003</v>
      </c>
      <c r="G67" s="407">
        <v>0.91359999999999997</v>
      </c>
      <c r="H67" s="407">
        <v>1.0032000000000001</v>
      </c>
      <c r="I67" s="407">
        <v>0.65869999999999995</v>
      </c>
    </row>
    <row r="68" spans="1:10" s="21" customFormat="1" ht="13.9">
      <c r="A68" s="404" t="s">
        <v>81</v>
      </c>
      <c r="B68" s="405">
        <v>5282</v>
      </c>
      <c r="C68" s="405">
        <v>406.30769230769232</v>
      </c>
      <c r="D68" s="317">
        <v>0.06</v>
      </c>
      <c r="E68" s="406">
        <v>355689.07999999996</v>
      </c>
      <c r="F68" s="407">
        <v>0.69379999999999997</v>
      </c>
      <c r="G68" s="407">
        <v>0.86990000000000001</v>
      </c>
      <c r="H68" s="407">
        <v>0.97809999999999997</v>
      </c>
      <c r="I68" s="407">
        <v>0.67020000000000002</v>
      </c>
      <c r="J68" s="19"/>
    </row>
    <row r="69" spans="1:10" ht="13.9">
      <c r="A69" s="404" t="s">
        <v>82</v>
      </c>
      <c r="B69" s="405">
        <v>7004</v>
      </c>
      <c r="C69" s="405">
        <v>700.4</v>
      </c>
      <c r="D69" s="317">
        <v>4.2999999999999997E-2</v>
      </c>
      <c r="E69" s="406">
        <v>575279.83125000005</v>
      </c>
      <c r="F69" s="407">
        <v>0.69420000000000004</v>
      </c>
      <c r="G69" s="407">
        <v>0.84040000000000004</v>
      </c>
      <c r="H69" s="407">
        <v>0.97230000000000005</v>
      </c>
      <c r="I69" s="407">
        <v>0.6391</v>
      </c>
    </row>
    <row r="70" spans="1:10" ht="13.9">
      <c r="A70" s="404" t="s">
        <v>83</v>
      </c>
      <c r="B70" s="405">
        <v>2342</v>
      </c>
      <c r="C70" s="405">
        <v>390.33333333333331</v>
      </c>
      <c r="D70" s="317">
        <v>6.4000000000000001E-2</v>
      </c>
      <c r="E70" s="406">
        <v>220077.10500000001</v>
      </c>
      <c r="F70" s="407">
        <v>0.60729999999999995</v>
      </c>
      <c r="G70" s="407">
        <v>0.80230000000000001</v>
      </c>
      <c r="H70" s="407">
        <v>0.85240000000000005</v>
      </c>
      <c r="I70" s="407">
        <v>0.51049999999999995</v>
      </c>
    </row>
    <row r="71" spans="1:10" ht="13.9">
      <c r="A71" s="404" t="s">
        <v>84</v>
      </c>
      <c r="B71" s="405">
        <v>8888</v>
      </c>
      <c r="C71" s="405">
        <v>888.8</v>
      </c>
      <c r="D71" s="317">
        <v>5.0999999999999997E-2</v>
      </c>
      <c r="E71" s="406">
        <v>910214.42666666664</v>
      </c>
      <c r="F71" s="407">
        <v>0.67490000000000006</v>
      </c>
      <c r="G71" s="407">
        <v>0.88490000000000002</v>
      </c>
      <c r="H71" s="407">
        <v>1.0306</v>
      </c>
      <c r="I71" s="407">
        <v>0.60980000000000001</v>
      </c>
    </row>
    <row r="72" spans="1:10" ht="13.9">
      <c r="A72" s="404" t="s">
        <v>85</v>
      </c>
      <c r="B72" s="405">
        <v>2054</v>
      </c>
      <c r="C72" s="405">
        <v>256.75</v>
      </c>
      <c r="D72" s="317">
        <v>3.7999999999999999E-2</v>
      </c>
      <c r="E72" s="406">
        <v>303798.37846153846</v>
      </c>
      <c r="F72" s="407">
        <v>0.70530000000000004</v>
      </c>
      <c r="G72" s="407">
        <v>0.88660000000000005</v>
      </c>
      <c r="H72" s="407">
        <v>1.0330999999999999</v>
      </c>
      <c r="I72" s="407">
        <v>0.67369999999999997</v>
      </c>
    </row>
    <row r="73" spans="1:10" s="21" customFormat="1" ht="13.9">
      <c r="A73" s="404" t="s">
        <v>86</v>
      </c>
      <c r="B73" s="405">
        <v>630</v>
      </c>
      <c r="C73" s="405">
        <v>315</v>
      </c>
      <c r="D73" s="317">
        <v>0.05</v>
      </c>
      <c r="E73" s="406">
        <v>358312.80257510726</v>
      </c>
      <c r="F73" s="407">
        <v>0.62990000000000002</v>
      </c>
      <c r="G73" s="407">
        <v>0.87939999999999996</v>
      </c>
      <c r="H73" s="407">
        <v>1.0182</v>
      </c>
      <c r="I73" s="407">
        <v>0.59960000000000002</v>
      </c>
      <c r="J73" s="19"/>
    </row>
    <row r="74" spans="1:10" s="21" customFormat="1" ht="13.9">
      <c r="A74" s="404" t="s">
        <v>87</v>
      </c>
      <c r="B74" s="405">
        <v>2871</v>
      </c>
      <c r="C74" s="405">
        <v>478.5</v>
      </c>
      <c r="D74" s="317">
        <v>5.7000000000000002E-2</v>
      </c>
      <c r="E74" s="406">
        <v>533138.52296296298</v>
      </c>
      <c r="F74" s="407">
        <v>0.67300000000000004</v>
      </c>
      <c r="G74" s="407">
        <v>0.90529999999999999</v>
      </c>
      <c r="H74" s="407">
        <v>0.96430000000000005</v>
      </c>
      <c r="I74" s="407">
        <v>0.59150000000000003</v>
      </c>
      <c r="J74" s="19"/>
    </row>
    <row r="75" spans="1:10" ht="13.9">
      <c r="A75" s="404" t="s">
        <v>88</v>
      </c>
      <c r="B75" s="405">
        <v>1747</v>
      </c>
      <c r="C75" s="405">
        <v>582.33333333333337</v>
      </c>
      <c r="D75" s="317">
        <v>4.7E-2</v>
      </c>
      <c r="E75" s="406">
        <v>541425.70600000001</v>
      </c>
      <c r="F75" s="407">
        <v>0.69810000000000005</v>
      </c>
      <c r="G75" s="407">
        <v>0.88780000000000003</v>
      </c>
      <c r="H75" s="407">
        <v>1</v>
      </c>
      <c r="I75" s="407">
        <v>0.68579999999999997</v>
      </c>
    </row>
    <row r="76" spans="1:10" s="21" customFormat="1" ht="13.9">
      <c r="A76" s="404" t="s">
        <v>89</v>
      </c>
      <c r="B76" s="405">
        <v>625</v>
      </c>
      <c r="C76" s="405">
        <v>312.5</v>
      </c>
      <c r="D76" s="317">
        <v>5.6000000000000001E-2</v>
      </c>
      <c r="E76" s="406">
        <v>315955.36727272725</v>
      </c>
      <c r="F76" s="407">
        <v>0.65780000000000005</v>
      </c>
      <c r="G76" s="407">
        <v>0.90239999999999998</v>
      </c>
      <c r="H76" s="407">
        <v>0.95569999999999999</v>
      </c>
      <c r="I76" s="407">
        <v>0.72529999999999994</v>
      </c>
      <c r="J76" s="19"/>
    </row>
    <row r="77" spans="1:10" s="21" customFormat="1" ht="13.9">
      <c r="A77" s="404" t="s">
        <v>90</v>
      </c>
      <c r="B77" s="405">
        <v>2068</v>
      </c>
      <c r="C77" s="405">
        <v>344.66666666666669</v>
      </c>
      <c r="D77" s="317">
        <v>4.8000000000000001E-2</v>
      </c>
      <c r="E77" s="406">
        <v>350403.94799999997</v>
      </c>
      <c r="F77" s="407">
        <v>0.67359999999999998</v>
      </c>
      <c r="G77" s="407">
        <v>0.92549999999999999</v>
      </c>
      <c r="H77" s="407">
        <v>1.0119</v>
      </c>
      <c r="I77" s="407">
        <v>0.63500000000000001</v>
      </c>
      <c r="J77" s="19"/>
    </row>
    <row r="78" spans="1:10" s="21" customFormat="1" ht="13.9">
      <c r="A78" s="404" t="s">
        <v>91</v>
      </c>
      <c r="B78" s="405">
        <v>9385</v>
      </c>
      <c r="C78" s="405">
        <v>441.64705882352939</v>
      </c>
      <c r="D78" s="317">
        <v>4.9000000000000002E-2</v>
      </c>
      <c r="E78" s="406">
        <v>413047.20557365182</v>
      </c>
      <c r="F78" s="407">
        <v>0.66090000000000004</v>
      </c>
      <c r="G78" s="407">
        <v>0.88280000000000003</v>
      </c>
      <c r="H78" s="407">
        <v>0.97640000000000005</v>
      </c>
      <c r="I78" s="407">
        <v>0.64859999999999995</v>
      </c>
      <c r="J78" s="19"/>
    </row>
    <row r="79" spans="1:10" ht="13.9">
      <c r="A79" s="404" t="s">
        <v>92</v>
      </c>
      <c r="B79" s="405">
        <v>441</v>
      </c>
      <c r="C79" s="405">
        <v>441</v>
      </c>
      <c r="D79" s="317">
        <v>4.2999999999999997E-2</v>
      </c>
      <c r="E79" s="406">
        <v>673096.92</v>
      </c>
      <c r="F79" s="407">
        <v>0.73240000000000005</v>
      </c>
      <c r="G79" s="407">
        <v>0.91839999999999999</v>
      </c>
      <c r="H79" s="407">
        <v>1.0556000000000001</v>
      </c>
      <c r="I79" s="407">
        <v>0.75139999999999996</v>
      </c>
    </row>
    <row r="80" spans="1:10" ht="13.9">
      <c r="A80" s="404" t="s">
        <v>93</v>
      </c>
      <c r="B80" s="405">
        <v>5073</v>
      </c>
      <c r="C80" s="405">
        <v>507.3</v>
      </c>
      <c r="D80" s="317">
        <v>4.2999999999999997E-2</v>
      </c>
      <c r="E80" s="406">
        <v>555867.17461538455</v>
      </c>
      <c r="F80" s="407">
        <v>0.67479999999999996</v>
      </c>
      <c r="G80" s="407">
        <v>0.86299999999999999</v>
      </c>
      <c r="H80" s="407">
        <v>1.0155000000000001</v>
      </c>
      <c r="I80" s="407">
        <v>0.62339999999999995</v>
      </c>
    </row>
    <row r="81" spans="1:10" s="21" customFormat="1" ht="13.9">
      <c r="A81" s="404" t="s">
        <v>94</v>
      </c>
      <c r="B81" s="405">
        <v>4247</v>
      </c>
      <c r="C81" s="405">
        <v>424.7</v>
      </c>
      <c r="D81" s="317">
        <v>6.6000000000000003E-2</v>
      </c>
      <c r="E81" s="406">
        <v>385537.65666666668</v>
      </c>
      <c r="F81" s="407">
        <v>0.66210000000000002</v>
      </c>
      <c r="G81" s="407">
        <v>0.88629999999999998</v>
      </c>
      <c r="H81" s="407">
        <v>0.97829999999999995</v>
      </c>
      <c r="I81" s="407">
        <v>0.60709999999999997</v>
      </c>
      <c r="J81" s="19"/>
    </row>
    <row r="82" spans="1:10" ht="13.9">
      <c r="A82" s="404" t="s">
        <v>95</v>
      </c>
      <c r="B82" s="405">
        <v>10311</v>
      </c>
      <c r="C82" s="405">
        <v>412.44</v>
      </c>
      <c r="D82" s="317">
        <v>6.7000000000000004E-2</v>
      </c>
      <c r="E82" s="406">
        <v>291203.25147540984</v>
      </c>
      <c r="F82" s="407">
        <v>0.64880000000000004</v>
      </c>
      <c r="G82" s="407">
        <v>0.90210000000000001</v>
      </c>
      <c r="H82" s="407">
        <v>0.94420000000000004</v>
      </c>
      <c r="I82" s="407">
        <v>0.60870000000000002</v>
      </c>
    </row>
    <row r="83" spans="1:10" s="21" customFormat="1" ht="13.9">
      <c r="A83" s="404" t="s">
        <v>96</v>
      </c>
      <c r="B83" s="405">
        <v>3813</v>
      </c>
      <c r="C83" s="405">
        <v>423.66666666666669</v>
      </c>
      <c r="D83" s="317">
        <v>5.2999999999999999E-2</v>
      </c>
      <c r="E83" s="408">
        <v>392879.82250000001</v>
      </c>
      <c r="F83" s="409">
        <v>0.69020000000000004</v>
      </c>
      <c r="G83" s="409">
        <v>0.87229999999999996</v>
      </c>
      <c r="H83" s="409">
        <v>0.94359999999999999</v>
      </c>
      <c r="I83" s="409">
        <v>0.61029999999999995</v>
      </c>
      <c r="J83" s="19"/>
    </row>
    <row r="84" spans="1:10" s="21" customFormat="1" ht="13.9">
      <c r="A84" s="404" t="s">
        <v>97</v>
      </c>
      <c r="B84" s="405">
        <v>5891</v>
      </c>
      <c r="C84" s="405">
        <v>368.1875</v>
      </c>
      <c r="D84" s="317">
        <v>4.5999999999999999E-2</v>
      </c>
      <c r="E84" s="406">
        <v>344423.36590909091</v>
      </c>
      <c r="F84" s="407">
        <v>0.68920000000000003</v>
      </c>
      <c r="G84" s="407">
        <v>0.87419999999999998</v>
      </c>
      <c r="H84" s="407">
        <v>0.98209999999999997</v>
      </c>
      <c r="I84" s="407">
        <v>0.6754</v>
      </c>
      <c r="J84" s="19"/>
    </row>
    <row r="85" spans="1:10" ht="13.9">
      <c r="A85" s="404" t="s">
        <v>98</v>
      </c>
      <c r="B85" s="405">
        <v>3708</v>
      </c>
      <c r="C85" s="405">
        <v>463.5</v>
      </c>
      <c r="D85" s="317">
        <v>6.2E-2</v>
      </c>
      <c r="E85" s="406">
        <v>423063.78333333333</v>
      </c>
      <c r="F85" s="407">
        <v>0.62809999999999999</v>
      </c>
      <c r="G85" s="407">
        <v>0.88349999999999995</v>
      </c>
      <c r="H85" s="407">
        <v>1.0498000000000001</v>
      </c>
      <c r="I85" s="407">
        <v>0.53949999999999998</v>
      </c>
    </row>
    <row r="86" spans="1:10" s="21" customFormat="1" ht="13.9">
      <c r="A86" s="404" t="s">
        <v>99</v>
      </c>
      <c r="B86" s="405">
        <v>3766</v>
      </c>
      <c r="C86" s="405">
        <v>342.36363636363637</v>
      </c>
      <c r="D86" s="317">
        <v>4.7E-2</v>
      </c>
      <c r="E86" s="406">
        <v>325300.16000000003</v>
      </c>
      <c r="F86" s="407">
        <v>0.66900000000000004</v>
      </c>
      <c r="G86" s="407">
        <v>0.86639999999999995</v>
      </c>
      <c r="H86" s="407">
        <v>0.97209999999999996</v>
      </c>
      <c r="I86" s="407">
        <v>0.60540000000000005</v>
      </c>
      <c r="J86" s="19"/>
    </row>
    <row r="87" spans="1:10" s="21" customFormat="1" ht="13.9">
      <c r="A87" s="404" t="s">
        <v>100</v>
      </c>
      <c r="B87" s="405">
        <v>4401</v>
      </c>
      <c r="C87" s="405">
        <v>366.75</v>
      </c>
      <c r="D87" s="317">
        <v>8.1000000000000003E-2</v>
      </c>
      <c r="E87" s="406">
        <v>280230.26999999996</v>
      </c>
      <c r="F87" s="407">
        <v>0.58740000000000003</v>
      </c>
      <c r="G87" s="407">
        <v>0.93389999999999995</v>
      </c>
      <c r="H87" s="407">
        <v>0.96060000000000001</v>
      </c>
      <c r="I87" s="407">
        <v>0.52110000000000001</v>
      </c>
      <c r="J87" s="19"/>
    </row>
    <row r="88" spans="1:10" s="21" customFormat="1" ht="13.9">
      <c r="A88" s="404" t="s">
        <v>101</v>
      </c>
      <c r="B88" s="405">
        <v>2502</v>
      </c>
      <c r="C88" s="405">
        <v>377.66037735849056</v>
      </c>
      <c r="D88" s="317">
        <v>4.1000000000000002E-2</v>
      </c>
      <c r="E88" s="406">
        <v>316001.06389610394</v>
      </c>
      <c r="F88" s="407">
        <v>0.70230000000000004</v>
      </c>
      <c r="G88" s="407">
        <v>0.8861</v>
      </c>
      <c r="H88" s="407">
        <v>1.0025999999999999</v>
      </c>
      <c r="I88" s="407">
        <v>0.6976</v>
      </c>
      <c r="J88" s="19"/>
    </row>
    <row r="89" spans="1:10" s="21" customFormat="1" ht="13.9">
      <c r="A89" s="404" t="s">
        <v>102</v>
      </c>
      <c r="B89" s="405">
        <v>1385</v>
      </c>
      <c r="C89" s="405">
        <v>346.25</v>
      </c>
      <c r="D89" s="317">
        <v>4.4999999999999998E-2</v>
      </c>
      <c r="E89" s="406">
        <v>430354.42444444442</v>
      </c>
      <c r="F89" s="407">
        <v>0.68010000000000004</v>
      </c>
      <c r="G89" s="407">
        <v>0.90400000000000003</v>
      </c>
      <c r="H89" s="407">
        <v>1.0282</v>
      </c>
      <c r="I89" s="407">
        <v>0.57220000000000004</v>
      </c>
      <c r="J89" s="19"/>
    </row>
    <row r="90" spans="1:10" s="21" customFormat="1" ht="13.9">
      <c r="A90" s="404" t="s">
        <v>103</v>
      </c>
      <c r="B90" s="405">
        <v>2282</v>
      </c>
      <c r="C90" s="405">
        <v>326</v>
      </c>
      <c r="D90" s="317">
        <v>4.2000000000000003E-2</v>
      </c>
      <c r="E90" s="406">
        <v>277643.55222222226</v>
      </c>
      <c r="F90" s="407">
        <v>0.66220000000000001</v>
      </c>
      <c r="G90" s="407">
        <v>0.84570000000000001</v>
      </c>
      <c r="H90" s="407">
        <v>1.0864</v>
      </c>
      <c r="I90" s="407">
        <v>0.58399999999999996</v>
      </c>
      <c r="J90" s="19"/>
    </row>
    <row r="91" spans="1:10" s="21" customFormat="1" ht="12" customHeight="1">
      <c r="A91" s="404" t="s">
        <v>104</v>
      </c>
      <c r="B91" s="405">
        <v>499</v>
      </c>
      <c r="C91" s="405">
        <v>249.5</v>
      </c>
      <c r="D91" s="317">
        <v>6.6000000000000003E-2</v>
      </c>
      <c r="E91" s="406">
        <v>223100.97777777779</v>
      </c>
      <c r="F91" s="407">
        <v>0.63919999999999999</v>
      </c>
      <c r="G91" s="407">
        <v>0.8216</v>
      </c>
      <c r="H91" s="407">
        <v>1.0204</v>
      </c>
      <c r="I91" s="407">
        <v>0.57730000000000004</v>
      </c>
      <c r="J91" s="19"/>
    </row>
    <row r="92" spans="1:10" ht="13.9">
      <c r="A92" s="404" t="s">
        <v>105</v>
      </c>
      <c r="B92" s="405">
        <v>869</v>
      </c>
      <c r="C92" s="405">
        <v>289.66666666666669</v>
      </c>
      <c r="D92" s="317">
        <v>4.4999999999999998E-2</v>
      </c>
      <c r="E92" s="406">
        <v>299298.755</v>
      </c>
      <c r="F92" s="407">
        <v>0.69299999999999995</v>
      </c>
      <c r="G92" s="407">
        <v>0.8861</v>
      </c>
      <c r="H92" s="407">
        <v>1.0662</v>
      </c>
      <c r="I92" s="407">
        <v>0.69130000000000003</v>
      </c>
    </row>
    <row r="93" spans="1:10" ht="13.9">
      <c r="A93" s="404" t="s">
        <v>106</v>
      </c>
      <c r="B93" s="405">
        <v>246</v>
      </c>
      <c r="C93" s="405">
        <v>492</v>
      </c>
      <c r="D93" s="317">
        <v>9.7000000000000003E-2</v>
      </c>
      <c r="E93" s="406">
        <v>302399.24</v>
      </c>
      <c r="F93" s="407">
        <v>0.64500000000000002</v>
      </c>
      <c r="G93" s="407">
        <v>0.89839999999999998</v>
      </c>
      <c r="H93" s="407">
        <v>1</v>
      </c>
      <c r="I93" s="407">
        <v>0.71719999999999995</v>
      </c>
    </row>
    <row r="94" spans="1:10" ht="13.9">
      <c r="A94" s="404" t="s">
        <v>107</v>
      </c>
      <c r="B94" s="405">
        <v>5343</v>
      </c>
      <c r="C94" s="405">
        <v>485.72727272727275</v>
      </c>
      <c r="D94" s="317">
        <v>0.04</v>
      </c>
      <c r="E94" s="406">
        <v>576316.84923076921</v>
      </c>
      <c r="F94" s="407">
        <v>0.62770000000000004</v>
      </c>
      <c r="G94" s="407">
        <v>0.8881</v>
      </c>
      <c r="H94" s="407">
        <v>0.97370000000000001</v>
      </c>
      <c r="I94" s="407">
        <v>0.60040000000000004</v>
      </c>
    </row>
    <row r="95" spans="1:10" ht="13.9">
      <c r="A95" s="404" t="s">
        <v>108</v>
      </c>
      <c r="B95" s="405">
        <v>3168</v>
      </c>
      <c r="C95" s="405">
        <v>301.71428571428572</v>
      </c>
      <c r="D95" s="317">
        <v>7.0000000000000007E-2</v>
      </c>
      <c r="E95" s="406">
        <v>294121.07916666666</v>
      </c>
      <c r="F95" s="407">
        <v>0.68769999999999998</v>
      </c>
      <c r="G95" s="407">
        <v>0.90969999999999995</v>
      </c>
      <c r="H95" s="407">
        <v>0.95730000000000004</v>
      </c>
      <c r="I95" s="407">
        <v>0.66769999999999996</v>
      </c>
    </row>
    <row r="96" spans="1:10" ht="13.9">
      <c r="A96" s="404" t="s">
        <v>109</v>
      </c>
      <c r="B96" s="405">
        <v>21360</v>
      </c>
      <c r="C96" s="405">
        <v>474.66666666666669</v>
      </c>
      <c r="D96" s="317">
        <v>3.9E-2</v>
      </c>
      <c r="E96" s="406">
        <v>544642.77166666661</v>
      </c>
      <c r="F96" s="407">
        <v>0.69110000000000005</v>
      </c>
      <c r="G96" s="407">
        <v>0.86370000000000002</v>
      </c>
      <c r="H96" s="407">
        <v>1.0003</v>
      </c>
      <c r="I96" s="407">
        <v>0.64729999999999999</v>
      </c>
    </row>
    <row r="97" spans="1:10" ht="13.9">
      <c r="A97" s="404" t="s">
        <v>110</v>
      </c>
      <c r="B97" s="405">
        <v>1202</v>
      </c>
      <c r="C97" s="405">
        <v>300.5</v>
      </c>
      <c r="D97" s="317">
        <v>6.9000000000000006E-2</v>
      </c>
      <c r="E97" s="406">
        <v>272990.87666666665</v>
      </c>
      <c r="F97" s="407">
        <v>0.69469999999999998</v>
      </c>
      <c r="G97" s="407">
        <v>0.93589999999999995</v>
      </c>
      <c r="H97" s="407">
        <v>1.0264</v>
      </c>
      <c r="I97" s="407">
        <v>0.71240000000000003</v>
      </c>
    </row>
    <row r="98" spans="1:10" ht="13.9">
      <c r="A98" s="404" t="s">
        <v>111</v>
      </c>
      <c r="B98" s="405">
        <v>1317</v>
      </c>
      <c r="C98" s="405">
        <v>329.25</v>
      </c>
      <c r="D98" s="317">
        <v>7.4999999999999997E-2</v>
      </c>
      <c r="E98" s="406">
        <v>180810.17500000002</v>
      </c>
      <c r="F98" s="407">
        <v>0.66769999999999996</v>
      </c>
      <c r="G98" s="407">
        <v>0.91720000000000002</v>
      </c>
      <c r="H98" s="407">
        <v>0.98899999999999999</v>
      </c>
      <c r="I98" s="407">
        <v>0.57979999999999998</v>
      </c>
    </row>
    <row r="99" spans="1:10" ht="13.9">
      <c r="A99" s="404" t="s">
        <v>112</v>
      </c>
      <c r="B99" s="405">
        <v>699</v>
      </c>
      <c r="C99" s="405">
        <v>699</v>
      </c>
      <c r="D99" s="317">
        <v>4.2000000000000003E-2</v>
      </c>
      <c r="E99" s="406">
        <v>422838.56666666665</v>
      </c>
      <c r="F99" s="407">
        <v>0.75049999999999994</v>
      </c>
      <c r="G99" s="407">
        <v>0.87270000000000003</v>
      </c>
      <c r="H99" s="407">
        <v>1.0254000000000001</v>
      </c>
      <c r="I99" s="407">
        <v>0.65790000000000004</v>
      </c>
    </row>
    <row r="100" spans="1:10" ht="13.9">
      <c r="A100" s="404" t="s">
        <v>113</v>
      </c>
      <c r="B100" s="405">
        <v>9201</v>
      </c>
      <c r="C100" s="405">
        <v>460.05</v>
      </c>
      <c r="D100" s="317">
        <v>0.05</v>
      </c>
      <c r="E100" s="406">
        <v>335347.00555555557</v>
      </c>
      <c r="F100" s="407">
        <v>0.64810000000000001</v>
      </c>
      <c r="G100" s="407">
        <v>0.79359999999999997</v>
      </c>
      <c r="H100" s="407">
        <v>0.91269999999999996</v>
      </c>
      <c r="I100" s="407">
        <v>0.55700000000000005</v>
      </c>
    </row>
    <row r="101" spans="1:10" ht="13.9">
      <c r="A101" s="404" t="s">
        <v>114</v>
      </c>
      <c r="B101" s="405">
        <v>3362</v>
      </c>
      <c r="C101" s="405">
        <v>560.33333333333337</v>
      </c>
      <c r="D101" s="317">
        <v>4.2000000000000003E-2</v>
      </c>
      <c r="E101" s="406">
        <v>357469.04571428569</v>
      </c>
      <c r="F101" s="407">
        <v>0.55479999999999996</v>
      </c>
      <c r="G101" s="407">
        <v>0.74960000000000004</v>
      </c>
      <c r="H101" s="407">
        <v>0.88849999999999996</v>
      </c>
      <c r="I101" s="407">
        <v>0.48599999999999999</v>
      </c>
    </row>
    <row r="102" spans="1:10" ht="13.9">
      <c r="A102" s="404" t="s">
        <v>115</v>
      </c>
      <c r="B102" s="405">
        <v>5337</v>
      </c>
      <c r="C102" s="405">
        <v>395.33333333333331</v>
      </c>
      <c r="D102" s="317">
        <v>6.8000000000000005E-2</v>
      </c>
      <c r="E102" s="406">
        <v>330154.5642105263</v>
      </c>
      <c r="F102" s="407">
        <v>0.67300000000000004</v>
      </c>
      <c r="G102" s="407">
        <v>0.91359999999999997</v>
      </c>
      <c r="H102" s="407">
        <v>1.0296000000000001</v>
      </c>
      <c r="I102" s="407">
        <v>0.61939999999999995</v>
      </c>
    </row>
    <row r="103" spans="1:10" ht="13.9">
      <c r="A103" s="404" t="s">
        <v>116</v>
      </c>
      <c r="B103" s="405">
        <v>1332</v>
      </c>
      <c r="C103" s="405">
        <v>350.5263157894737</v>
      </c>
      <c r="D103" s="317">
        <v>0.04</v>
      </c>
      <c r="E103" s="406">
        <v>446405.87631578953</v>
      </c>
      <c r="F103" s="407">
        <v>0.61419999999999997</v>
      </c>
      <c r="G103" s="407">
        <v>0.89490000000000003</v>
      </c>
      <c r="H103" s="407">
        <v>1.028</v>
      </c>
      <c r="I103" s="407">
        <v>0.60270000000000001</v>
      </c>
    </row>
    <row r="104" spans="1:10" ht="13.9">
      <c r="A104" s="404" t="s">
        <v>117</v>
      </c>
      <c r="B104" s="405">
        <v>426</v>
      </c>
      <c r="C104" s="405">
        <v>568</v>
      </c>
      <c r="D104" s="317">
        <v>4.7E-2</v>
      </c>
      <c r="E104" s="406">
        <v>509415.5</v>
      </c>
      <c r="F104" s="409">
        <v>0.73009999999999997</v>
      </c>
      <c r="G104" s="409">
        <v>0.79110000000000003</v>
      </c>
      <c r="H104" s="409">
        <v>0.96919999999999995</v>
      </c>
      <c r="I104" s="409">
        <v>0.59399999999999997</v>
      </c>
    </row>
    <row r="105" spans="1:10" s="21" customFormat="1" ht="13.9">
      <c r="A105" s="410" t="s">
        <v>118</v>
      </c>
      <c r="B105" s="411">
        <v>406610</v>
      </c>
      <c r="C105" s="411">
        <v>585.57695769576958</v>
      </c>
      <c r="D105" s="412">
        <v>4.5999999999999999E-2</v>
      </c>
      <c r="E105" s="413">
        <v>384141.74267305643</v>
      </c>
      <c r="F105" s="414">
        <v>0.6777509976934627</v>
      </c>
      <c r="G105" s="414">
        <v>0.85206217259782102</v>
      </c>
      <c r="H105" s="414">
        <v>0.98114324970980504</v>
      </c>
      <c r="I105" s="414">
        <v>0.62949651022066011</v>
      </c>
      <c r="J105" s="35"/>
    </row>
    <row r="106" spans="1:10" ht="13.9">
      <c r="A106" s="83"/>
      <c r="B106" s="84"/>
      <c r="C106" s="84"/>
      <c r="D106" s="85"/>
      <c r="E106" s="86"/>
      <c r="F106" s="334"/>
      <c r="G106" s="334"/>
      <c r="H106" s="334"/>
      <c r="I106" s="335"/>
    </row>
    <row r="107" spans="1:10" s="18" customFormat="1" ht="13.9">
      <c r="A107" s="116">
        <v>100</v>
      </c>
      <c r="B107" s="117">
        <v>406600</v>
      </c>
      <c r="C107" s="118">
        <v>429.19256425111371</v>
      </c>
      <c r="D107" s="119">
        <v>5.2580000000000002E-2</v>
      </c>
      <c r="E107" s="87"/>
      <c r="F107" s="88"/>
      <c r="G107" s="88"/>
      <c r="H107" s="88"/>
      <c r="I107" s="88"/>
    </row>
    <row r="108" spans="1:10" ht="13.15" hidden="1">
      <c r="A108" s="89" t="s">
        <v>119</v>
      </c>
      <c r="B108" s="90" t="s">
        <v>120</v>
      </c>
      <c r="C108" s="90" t="s">
        <v>121</v>
      </c>
      <c r="D108" s="91" t="s">
        <v>121</v>
      </c>
      <c r="E108" s="92"/>
      <c r="F108" s="93"/>
      <c r="G108" s="93"/>
      <c r="H108" s="93"/>
      <c r="I108" s="93"/>
      <c r="J108" s="29"/>
    </row>
    <row r="109" spans="1:10" ht="13.15" hidden="1">
      <c r="A109" s="89">
        <f>SUBTOTAL(103,A5:A103)</f>
        <v>99</v>
      </c>
      <c r="B109" s="94">
        <f>SUBTOTAL(109,B5:B103)</f>
        <v>406174</v>
      </c>
      <c r="C109" s="89">
        <f>SUBTOTAL(101,C5:C103)</f>
        <v>427.79046894051891</v>
      </c>
      <c r="D109" s="89">
        <f>SUBTOTAL(101,D5:D103)</f>
        <v>5.2636363636363641E-2</v>
      </c>
      <c r="E109" s="92"/>
      <c r="F109" s="93"/>
      <c r="G109" s="93"/>
      <c r="H109" s="93"/>
      <c r="I109" s="93"/>
      <c r="J109" s="29"/>
    </row>
    <row r="110" spans="1:10" ht="13.15">
      <c r="A110" s="89"/>
      <c r="B110" s="90"/>
      <c r="C110" s="90"/>
      <c r="D110" s="95"/>
      <c r="E110" s="92"/>
      <c r="F110" s="93"/>
      <c r="G110" s="93"/>
      <c r="H110" s="93"/>
      <c r="I110" s="93"/>
      <c r="J110" s="29"/>
    </row>
    <row r="111" spans="1:10" s="30" customFormat="1" ht="16.149999999999999">
      <c r="A111" s="96"/>
      <c r="B111" s="97"/>
      <c r="C111" s="97"/>
      <c r="D111" s="91"/>
      <c r="E111" s="92"/>
      <c r="F111" s="93"/>
      <c r="G111" s="93"/>
      <c r="H111" s="93"/>
      <c r="I111" s="93"/>
    </row>
    <row r="112" spans="1:10" ht="13.15">
      <c r="A112" s="98"/>
      <c r="B112" s="90"/>
      <c r="C112" s="90"/>
      <c r="D112" s="91"/>
      <c r="E112" s="92"/>
      <c r="F112" s="99"/>
      <c r="G112" s="93"/>
      <c r="H112" s="93"/>
      <c r="I112" s="93"/>
      <c r="J112" s="29"/>
    </row>
    <row r="113" spans="1:10" ht="16.149999999999999">
      <c r="A113" s="96"/>
      <c r="B113" s="90"/>
      <c r="C113" s="90"/>
      <c r="D113" s="95"/>
      <c r="E113" s="92"/>
      <c r="F113" s="93"/>
      <c r="G113" s="93"/>
      <c r="H113" s="93"/>
      <c r="I113" s="93"/>
      <c r="J113" s="29"/>
    </row>
    <row r="114" spans="1:10" ht="15" customHeight="1">
      <c r="A114" s="100"/>
      <c r="B114" s="97"/>
      <c r="C114" s="97"/>
      <c r="D114" s="95"/>
      <c r="E114" s="101"/>
      <c r="F114" s="99"/>
      <c r="G114" s="99"/>
      <c r="H114" s="99"/>
      <c r="I114" s="102"/>
      <c r="J114" s="29"/>
    </row>
    <row r="115" spans="1:10" ht="13.15">
      <c r="A115" s="103"/>
      <c r="B115" s="97"/>
      <c r="C115" s="97"/>
      <c r="D115" s="95"/>
      <c r="E115" s="104"/>
      <c r="F115" s="105"/>
      <c r="G115" s="99"/>
      <c r="H115" s="99"/>
      <c r="I115" s="102"/>
      <c r="J115" s="29"/>
    </row>
    <row r="116" spans="1:10" ht="13.15">
      <c r="A116" s="103"/>
      <c r="B116" s="97"/>
      <c r="C116" s="97"/>
      <c r="D116" s="95"/>
      <c r="E116" s="104"/>
      <c r="F116" s="105"/>
      <c r="G116" s="99"/>
      <c r="H116" s="99"/>
      <c r="I116" s="102"/>
      <c r="J116" s="29"/>
    </row>
    <row r="117" spans="1:10" ht="13.15">
      <c r="A117" s="106"/>
      <c r="B117" s="97"/>
      <c r="C117" s="97"/>
      <c r="D117" s="95"/>
      <c r="E117" s="104"/>
      <c r="F117" s="105"/>
      <c r="G117" s="99"/>
      <c r="H117" s="99"/>
      <c r="I117" s="102"/>
      <c r="J117" s="29"/>
    </row>
    <row r="118" spans="1:10" s="34" customFormat="1" ht="13.15">
      <c r="A118" s="107"/>
      <c r="B118" s="97"/>
      <c r="C118" s="97"/>
      <c r="D118" s="95"/>
      <c r="E118" s="92"/>
      <c r="F118" s="93"/>
      <c r="G118" s="93"/>
      <c r="H118" s="93"/>
      <c r="I118" s="93"/>
    </row>
    <row r="119" spans="1:10" s="34" customFormat="1" ht="13.15">
      <c r="A119" s="108"/>
      <c r="B119" s="97"/>
      <c r="C119" s="109"/>
      <c r="D119" s="109"/>
      <c r="E119" s="92"/>
      <c r="F119" s="93"/>
      <c r="G119" s="93"/>
      <c r="H119" s="93"/>
      <c r="I119" s="93"/>
    </row>
    <row r="120" spans="1:10" s="34" customFormat="1" ht="13.15">
      <c r="A120" s="108"/>
      <c r="B120" s="97"/>
      <c r="C120" s="97"/>
      <c r="D120" s="110"/>
      <c r="E120" s="92"/>
      <c r="F120" s="93"/>
      <c r="G120" s="93"/>
      <c r="H120" s="93"/>
      <c r="I120" s="93"/>
    </row>
    <row r="121" spans="1:10" s="34" customFormat="1" ht="13.15">
      <c r="A121" s="108"/>
      <c r="B121" s="97"/>
      <c r="C121" s="97"/>
      <c r="D121" s="95"/>
      <c r="E121" s="92"/>
      <c r="F121" s="93"/>
      <c r="G121" s="93"/>
      <c r="H121" s="93"/>
      <c r="I121" s="93"/>
    </row>
    <row r="122" spans="1:10" s="34" customFormat="1" ht="13.15">
      <c r="A122" s="108"/>
      <c r="B122" s="97"/>
      <c r="C122" s="97"/>
      <c r="D122" s="109"/>
      <c r="E122" s="92"/>
      <c r="F122" s="93"/>
      <c r="G122" s="93"/>
      <c r="H122" s="93"/>
      <c r="I122" s="93"/>
    </row>
    <row r="123" spans="1:10" s="34" customFormat="1" ht="13.15">
      <c r="A123" s="107"/>
      <c r="B123" s="97"/>
      <c r="C123" s="97"/>
      <c r="D123" s="95"/>
      <c r="E123" s="92"/>
      <c r="F123" s="93"/>
      <c r="G123" s="93"/>
      <c r="H123" s="93"/>
      <c r="I123" s="93"/>
    </row>
    <row r="124" spans="1:10" s="34" customFormat="1" ht="13.15">
      <c r="A124" s="108"/>
      <c r="B124" s="97"/>
      <c r="C124" s="97"/>
      <c r="D124" s="95"/>
      <c r="E124" s="92"/>
      <c r="F124" s="93"/>
      <c r="G124" s="93"/>
      <c r="H124" s="93"/>
      <c r="I124" s="93"/>
    </row>
    <row r="125" spans="1:10" s="34" customFormat="1" ht="13.15">
      <c r="A125" s="107"/>
      <c r="B125" s="97"/>
      <c r="C125" s="97"/>
      <c r="D125" s="95"/>
      <c r="E125" s="92"/>
      <c r="F125" s="93"/>
      <c r="G125" s="93"/>
      <c r="H125" s="93"/>
      <c r="I125" s="93"/>
    </row>
    <row r="126" spans="1:10" s="21" customFormat="1" ht="16.149999999999999">
      <c r="A126" s="100"/>
      <c r="B126" s="111"/>
      <c r="C126" s="111"/>
      <c r="D126" s="112"/>
      <c r="E126" s="113"/>
      <c r="F126" s="114"/>
      <c r="G126" s="114"/>
      <c r="H126" s="114"/>
      <c r="I126" s="114"/>
    </row>
    <row r="127" spans="1:10" ht="13.15">
      <c r="A127" s="103"/>
      <c r="B127" s="97"/>
      <c r="C127" s="97"/>
      <c r="D127" s="95"/>
      <c r="E127" s="104"/>
      <c r="F127" s="105"/>
      <c r="G127" s="99"/>
      <c r="H127" s="99"/>
      <c r="I127" s="102"/>
      <c r="J127" s="29"/>
    </row>
    <row r="128" spans="1:10" ht="13.15">
      <c r="A128" s="115"/>
      <c r="B128" s="97"/>
      <c r="C128" s="97"/>
      <c r="D128" s="95"/>
      <c r="E128" s="104"/>
      <c r="F128" s="105"/>
      <c r="G128" s="99"/>
      <c r="H128" s="99"/>
      <c r="I128" s="102"/>
      <c r="J128" s="29"/>
    </row>
    <row r="129" spans="1:9" ht="13.15">
      <c r="A129" s="103"/>
      <c r="B129" s="97"/>
      <c r="C129" s="97"/>
      <c r="D129" s="95"/>
      <c r="E129" s="104"/>
      <c r="F129" s="105"/>
      <c r="G129" s="99"/>
      <c r="H129" s="99"/>
      <c r="I129" s="102"/>
    </row>
    <row r="130" spans="1:9" ht="13.15">
      <c r="A130" s="103"/>
      <c r="B130" s="97"/>
      <c r="C130" s="97"/>
      <c r="D130" s="95"/>
      <c r="E130" s="104"/>
      <c r="F130" s="105"/>
      <c r="G130" s="99"/>
      <c r="H130" s="99"/>
      <c r="I130" s="102"/>
    </row>
    <row r="131" spans="1:9" ht="13.15">
      <c r="A131" s="103"/>
      <c r="B131" s="97"/>
      <c r="C131" s="97"/>
      <c r="D131" s="95"/>
      <c r="E131" s="104"/>
      <c r="F131" s="105"/>
      <c r="G131" s="99"/>
      <c r="H131" s="99"/>
      <c r="I131" s="102"/>
    </row>
    <row r="132" spans="1:9" ht="13.15">
      <c r="A132" s="103"/>
      <c r="B132" s="97"/>
      <c r="C132" s="97"/>
      <c r="D132" s="95"/>
      <c r="E132" s="104"/>
      <c r="F132" s="105"/>
      <c r="G132" s="99"/>
      <c r="H132" s="99"/>
      <c r="I132" s="102"/>
    </row>
    <row r="133" spans="1:9" ht="13.15">
      <c r="A133" s="103"/>
      <c r="B133" s="97"/>
      <c r="C133" s="97"/>
      <c r="D133" s="95"/>
      <c r="E133" s="104"/>
      <c r="F133" s="105"/>
      <c r="G133" s="99"/>
      <c r="H133" s="99"/>
      <c r="I133" s="102"/>
    </row>
    <row r="134" spans="1:9" ht="13.15">
      <c r="A134" s="103"/>
      <c r="B134" s="97"/>
      <c r="C134" s="97"/>
      <c r="D134" s="95"/>
      <c r="E134" s="104"/>
      <c r="F134" s="105"/>
      <c r="G134" s="99"/>
      <c r="H134" s="99"/>
      <c r="I134" s="102"/>
    </row>
    <row r="135" spans="1:9" ht="13.15">
      <c r="A135" s="103"/>
      <c r="B135" s="97"/>
      <c r="C135" s="97"/>
      <c r="D135" s="95"/>
      <c r="E135" s="104"/>
      <c r="F135" s="105"/>
      <c r="G135" s="99"/>
      <c r="H135" s="99"/>
      <c r="I135" s="102"/>
    </row>
    <row r="136" spans="1:9" ht="13.15">
      <c r="A136" s="103"/>
      <c r="B136" s="97"/>
      <c r="C136" s="97"/>
      <c r="D136" s="95"/>
      <c r="E136" s="104"/>
      <c r="F136" s="105"/>
      <c r="G136" s="99"/>
      <c r="H136" s="99"/>
      <c r="I136" s="102"/>
    </row>
    <row r="137" spans="1:9" ht="13.15">
      <c r="A137" s="103"/>
      <c r="B137" s="97"/>
      <c r="C137" s="97"/>
      <c r="D137" s="95"/>
      <c r="E137" s="104"/>
      <c r="F137" s="105"/>
      <c r="G137" s="99"/>
      <c r="H137" s="99"/>
      <c r="I137" s="102"/>
    </row>
    <row r="138" spans="1:9" ht="13.15">
      <c r="A138" s="103"/>
      <c r="B138" s="97"/>
      <c r="C138" s="97"/>
      <c r="D138" s="95"/>
      <c r="E138" s="104"/>
      <c r="F138" s="105"/>
      <c r="G138" s="99"/>
      <c r="H138" s="99"/>
      <c r="I138" s="102"/>
    </row>
    <row r="139" spans="1:9" ht="13.15">
      <c r="A139" s="103"/>
      <c r="B139" s="97"/>
      <c r="C139" s="97"/>
      <c r="D139" s="95"/>
      <c r="E139" s="104"/>
      <c r="F139" s="105"/>
      <c r="G139" s="99"/>
      <c r="H139" s="99"/>
      <c r="I139" s="102"/>
    </row>
    <row r="140" spans="1:9" ht="13.15">
      <c r="A140" s="103"/>
      <c r="B140" s="97"/>
      <c r="C140" s="97"/>
      <c r="D140" s="95"/>
      <c r="E140" s="104"/>
      <c r="F140" s="105"/>
      <c r="G140" s="99"/>
      <c r="H140" s="99"/>
      <c r="I140" s="102"/>
    </row>
    <row r="141" spans="1:9" ht="13.15">
      <c r="A141" s="103"/>
      <c r="B141" s="97"/>
      <c r="C141" s="97"/>
      <c r="D141" s="95"/>
      <c r="E141" s="104"/>
      <c r="F141" s="105"/>
      <c r="G141" s="99"/>
      <c r="H141" s="99"/>
      <c r="I141" s="102"/>
    </row>
    <row r="142" spans="1:9" ht="13.15">
      <c r="A142" s="103"/>
      <c r="B142" s="97"/>
      <c r="C142" s="97"/>
      <c r="D142" s="95"/>
      <c r="E142" s="104"/>
      <c r="F142" s="105"/>
      <c r="G142" s="99"/>
      <c r="H142" s="99"/>
      <c r="I142" s="102"/>
    </row>
    <row r="143" spans="1:9" ht="10.15">
      <c r="A143" s="31"/>
      <c r="E143" s="32"/>
      <c r="F143" s="33"/>
    </row>
    <row r="144" spans="1:9" ht="10.15">
      <c r="A144" s="31"/>
      <c r="E144" s="32"/>
      <c r="F144" s="33"/>
    </row>
    <row r="145" spans="1:6" ht="10.15">
      <c r="A145" s="31"/>
      <c r="E145" s="32"/>
      <c r="F145" s="33"/>
    </row>
    <row r="146" spans="1:6" ht="10.15">
      <c r="A146" s="31"/>
      <c r="E146" s="32"/>
      <c r="F146" s="33"/>
    </row>
    <row r="147" spans="1:6" ht="10.15">
      <c r="A147" s="31"/>
      <c r="E147" s="32"/>
      <c r="F147" s="33"/>
    </row>
    <row r="148" spans="1:6" ht="10.15">
      <c r="A148" s="31"/>
      <c r="E148" s="32"/>
      <c r="F148" s="33"/>
    </row>
    <row r="149" spans="1:6" ht="10.15">
      <c r="A149" s="31"/>
      <c r="E149" s="32"/>
      <c r="F149" s="33"/>
    </row>
    <row r="150" spans="1:6" ht="10.15">
      <c r="A150" s="31"/>
      <c r="E150" s="32"/>
      <c r="F150" s="33"/>
    </row>
    <row r="151" spans="1:6" ht="10.15">
      <c r="A151" s="31"/>
      <c r="E151" s="32"/>
      <c r="F151" s="33"/>
    </row>
    <row r="152" spans="1:6" ht="10.15">
      <c r="A152" s="31"/>
      <c r="E152" s="32"/>
      <c r="F152" s="33"/>
    </row>
    <row r="153" spans="1:6" ht="10.15">
      <c r="A153" s="31"/>
      <c r="E153" s="32"/>
      <c r="F153" s="33"/>
    </row>
    <row r="154" spans="1:6" ht="10.15">
      <c r="A154" s="31"/>
      <c r="E154" s="32"/>
      <c r="F154" s="33"/>
    </row>
    <row r="155" spans="1:6" ht="10.15">
      <c r="A155" s="31"/>
      <c r="E155" s="32"/>
      <c r="F155" s="33"/>
    </row>
    <row r="156" spans="1:6" ht="10.15">
      <c r="A156" s="31"/>
      <c r="E156" s="32"/>
      <c r="F156" s="33"/>
    </row>
    <row r="157" spans="1:6" ht="10.15">
      <c r="A157" s="31"/>
      <c r="E157" s="32"/>
      <c r="F157" s="33"/>
    </row>
    <row r="158" spans="1:6" ht="10.15">
      <c r="A158" s="31"/>
      <c r="E158" s="32"/>
      <c r="F158" s="33"/>
    </row>
    <row r="159" spans="1:6" ht="10.15">
      <c r="A159" s="31"/>
      <c r="E159" s="32"/>
      <c r="F159" s="33"/>
    </row>
    <row r="160" spans="1:6" ht="10.15">
      <c r="A160" s="31"/>
      <c r="E160" s="32"/>
      <c r="F160" s="33"/>
    </row>
    <row r="161" spans="1:6" ht="10.15">
      <c r="A161" s="31"/>
      <c r="E161" s="32"/>
      <c r="F161" s="33"/>
    </row>
    <row r="162" spans="1:6" ht="10.15">
      <c r="A162" s="31"/>
      <c r="E162" s="32"/>
      <c r="F162" s="33"/>
    </row>
    <row r="163" spans="1:6" ht="10.15">
      <c r="A163" s="31"/>
      <c r="E163" s="32"/>
      <c r="F163" s="33"/>
    </row>
    <row r="164" spans="1:6" ht="10.15">
      <c r="A164" s="31"/>
      <c r="E164" s="32"/>
      <c r="F164" s="33"/>
    </row>
    <row r="165" spans="1:6" ht="10.15">
      <c r="A165" s="31"/>
      <c r="E165" s="32"/>
      <c r="F165" s="33"/>
    </row>
    <row r="166" spans="1:6" ht="10.15">
      <c r="A166" s="31"/>
      <c r="E166" s="32"/>
      <c r="F166" s="33"/>
    </row>
    <row r="167" spans="1:6" ht="10.15">
      <c r="A167" s="31"/>
      <c r="E167" s="32"/>
      <c r="F167" s="33"/>
    </row>
    <row r="168" spans="1:6" ht="10.15">
      <c r="A168" s="31"/>
      <c r="E168" s="32"/>
      <c r="F168" s="33"/>
    </row>
    <row r="169" spans="1:6" ht="10.15">
      <c r="A169" s="31"/>
      <c r="E169" s="32"/>
      <c r="F169" s="33"/>
    </row>
    <row r="170" spans="1:6" ht="10.15">
      <c r="A170" s="31"/>
      <c r="E170" s="32"/>
      <c r="F170" s="33"/>
    </row>
    <row r="171" spans="1:6" ht="10.15">
      <c r="A171" s="31"/>
      <c r="E171" s="32"/>
      <c r="F171" s="33"/>
    </row>
    <row r="172" spans="1:6" ht="10.15">
      <c r="A172" s="31"/>
      <c r="E172" s="32"/>
      <c r="F172" s="33"/>
    </row>
    <row r="173" spans="1:6" ht="10.15">
      <c r="A173" s="31"/>
      <c r="E173" s="32"/>
      <c r="F173" s="33"/>
    </row>
    <row r="174" spans="1:6" ht="10.15">
      <c r="A174" s="31"/>
      <c r="E174" s="32"/>
      <c r="F174" s="33"/>
    </row>
    <row r="175" spans="1:6" ht="10.15">
      <c r="A175" s="31"/>
      <c r="E175" s="32"/>
      <c r="F175" s="33"/>
    </row>
    <row r="176" spans="1:6" ht="10.15">
      <c r="A176" s="31"/>
      <c r="E176" s="32"/>
      <c r="F176" s="33"/>
    </row>
    <row r="177" spans="1:6" ht="10.15">
      <c r="A177" s="31"/>
      <c r="E177" s="32"/>
      <c r="F177" s="33"/>
    </row>
    <row r="178" spans="1:6" ht="10.15">
      <c r="A178" s="31"/>
      <c r="E178" s="32"/>
      <c r="F178" s="33"/>
    </row>
    <row r="179" spans="1:6" ht="10.15">
      <c r="A179" s="31"/>
      <c r="E179" s="32"/>
      <c r="F179" s="33"/>
    </row>
    <row r="180" spans="1:6" ht="10.15">
      <c r="A180" s="31"/>
      <c r="E180" s="32"/>
      <c r="F180" s="33"/>
    </row>
    <row r="181" spans="1:6" ht="10.15">
      <c r="A181" s="31"/>
      <c r="E181" s="32"/>
      <c r="F181" s="33"/>
    </row>
    <row r="182" spans="1:6" ht="10.15">
      <c r="A182" s="31"/>
      <c r="E182" s="32"/>
      <c r="F182" s="33"/>
    </row>
    <row r="183" spans="1:6" ht="10.15">
      <c r="A183" s="31"/>
      <c r="E183" s="32"/>
      <c r="F183" s="33"/>
    </row>
    <row r="184" spans="1:6" ht="10.15">
      <c r="A184" s="31"/>
      <c r="E184" s="32"/>
      <c r="F184" s="33"/>
    </row>
    <row r="185" spans="1:6" ht="10.15">
      <c r="A185" s="31"/>
      <c r="E185" s="32"/>
      <c r="F185" s="33"/>
    </row>
    <row r="186" spans="1:6" ht="10.15">
      <c r="A186" s="31"/>
      <c r="E186" s="32"/>
      <c r="F186" s="33"/>
    </row>
    <row r="187" spans="1:6" ht="10.15">
      <c r="A187" s="31"/>
      <c r="E187" s="32"/>
      <c r="F187" s="33"/>
    </row>
    <row r="188" spans="1:6" ht="10.15">
      <c r="A188" s="31"/>
      <c r="E188" s="32"/>
      <c r="F188" s="33"/>
    </row>
    <row r="189" spans="1:6" ht="10.15">
      <c r="A189" s="31"/>
      <c r="E189" s="32"/>
      <c r="F189" s="33"/>
    </row>
    <row r="190" spans="1:6" ht="10.15">
      <c r="A190" s="31"/>
      <c r="E190" s="32"/>
      <c r="F190" s="33"/>
    </row>
    <row r="191" spans="1:6" ht="10.15">
      <c r="A191" s="31"/>
      <c r="E191" s="32"/>
      <c r="F191" s="33"/>
    </row>
    <row r="192" spans="1:6" ht="10.15">
      <c r="A192" s="31"/>
      <c r="E192" s="32"/>
      <c r="F192" s="33"/>
    </row>
    <row r="193" spans="1:6" ht="10.15">
      <c r="A193" s="31"/>
      <c r="E193" s="32"/>
      <c r="F193" s="33"/>
    </row>
    <row r="194" spans="1:6" ht="10.15">
      <c r="A194" s="31"/>
      <c r="E194" s="32"/>
      <c r="F194" s="33"/>
    </row>
    <row r="195" spans="1:6" ht="10.15">
      <c r="A195" s="31"/>
      <c r="E195" s="32"/>
      <c r="F195" s="33"/>
    </row>
    <row r="196" spans="1:6" ht="10.15">
      <c r="A196" s="31"/>
      <c r="E196" s="32"/>
      <c r="F196" s="33"/>
    </row>
    <row r="197" spans="1:6" ht="10.15">
      <c r="A197" s="31"/>
      <c r="E197" s="32"/>
      <c r="F197" s="33"/>
    </row>
    <row r="198" spans="1:6" ht="10.15">
      <c r="A198" s="31"/>
      <c r="E198" s="32"/>
      <c r="F198" s="33"/>
    </row>
    <row r="199" spans="1:6" ht="10.15">
      <c r="A199" s="31"/>
      <c r="E199" s="32"/>
      <c r="F199" s="33"/>
    </row>
    <row r="200" spans="1:6" ht="10.15">
      <c r="A200" s="31"/>
      <c r="E200" s="32"/>
      <c r="F200" s="33"/>
    </row>
    <row r="201" spans="1:6" ht="10.15">
      <c r="A201" s="31"/>
      <c r="E201" s="32"/>
      <c r="F201" s="33"/>
    </row>
    <row r="202" spans="1:6" ht="10.15">
      <c r="A202" s="31"/>
      <c r="E202" s="32"/>
      <c r="F202" s="33"/>
    </row>
    <row r="203" spans="1:6" ht="10.15">
      <c r="A203" s="31"/>
      <c r="E203" s="32"/>
      <c r="F203" s="33"/>
    </row>
    <row r="204" spans="1:6" ht="10.15">
      <c r="A204" s="31"/>
      <c r="E204" s="32"/>
      <c r="F204" s="33"/>
    </row>
    <row r="205" spans="1:6" ht="10.15">
      <c r="A205" s="31"/>
      <c r="E205" s="32"/>
      <c r="F205" s="33"/>
    </row>
  </sheetData>
  <sheetProtection formatCells="0" formatColumns="0" formatRows="0" insertColumns="0" insertRows="0" insertHyperlinks="0" deleteColumns="0" deleteRows="0" sort="0"/>
  <autoFilter ref="A4:D105" xr:uid="{00000000-0009-0000-0000-000000000000}"/>
  <mergeCells count="1">
    <mergeCell ref="A1:D2"/>
  </mergeCells>
  <phoneticPr fontId="6" type="noConversion"/>
  <printOptions gridLines="1"/>
  <pageMargins left="0.17" right="0" top="0.79" bottom="0.55000000000000004" header="0.5" footer="0.39"/>
  <pageSetup scale="90" fitToHeight="4" orientation="landscape" r:id="rId1"/>
  <headerFooter alignWithMargins="0">
    <oddHeader xml:space="preserve">&amp;L&amp;"Arial,Bold"&amp;9COUNTY QUARTERLY REPORT&amp;C&amp;"Arial,Bold"&amp;9 5 FACTOR&amp;R&amp;"Arial,Bold"&amp;9SFY2018
MAR 2018
</oddHeader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18"/>
  <sheetViews>
    <sheetView tabSelected="1" zoomScaleNormal="100" workbookViewId="0">
      <pane xSplit="2" ySplit="2" topLeftCell="H3" activePane="bottomRight" state="frozen"/>
      <selection pane="bottomRight" activeCell="L30" sqref="L30"/>
      <selection pane="bottomLeft" activeCell="A3" sqref="A3"/>
      <selection pane="topRight" activeCell="C1" sqref="C1"/>
    </sheetView>
  </sheetViews>
  <sheetFormatPr defaultColWidth="9.140625" defaultRowHeight="13.15"/>
  <cols>
    <col min="1" max="1" width="21.140625" style="54" customWidth="1"/>
    <col min="2" max="2" width="24.140625" style="53" bestFit="1" customWidth="1"/>
    <col min="3" max="3" width="12.28515625" style="153" customWidth="1"/>
    <col min="4" max="4" width="12.28515625" style="154" customWidth="1"/>
    <col min="5" max="5" width="12.28515625" style="155" customWidth="1"/>
    <col min="6" max="6" width="12.28515625" style="46" customWidth="1"/>
    <col min="7" max="7" width="12.28515625" style="47" customWidth="1"/>
    <col min="8" max="8" width="12.5703125" style="44" bestFit="1" customWidth="1"/>
    <col min="9" max="9" width="12.28515625" style="44" customWidth="1"/>
    <col min="10" max="10" width="10.7109375" style="70" customWidth="1"/>
    <col min="11" max="11" width="10.7109375" style="71" customWidth="1"/>
    <col min="12" max="12" width="9.5703125" style="72" bestFit="1" customWidth="1"/>
    <col min="13" max="13" width="15.42578125" style="50" bestFit="1" customWidth="1"/>
    <col min="14" max="14" width="12.7109375" style="48" customWidth="1"/>
    <col min="15" max="15" width="13.5703125" style="49" customWidth="1"/>
    <col min="16" max="16" width="9.42578125" style="44" customWidth="1"/>
    <col min="17" max="17" width="9.85546875" style="44" customWidth="1"/>
    <col min="18" max="18" width="13" style="70" customWidth="1"/>
    <col min="19" max="19" width="12.85546875" style="71" customWidth="1"/>
    <col min="20" max="20" width="9.85546875" style="72" bestFit="1" customWidth="1"/>
    <col min="21" max="21" width="9.85546875" style="72" customWidth="1"/>
    <col min="22" max="22" width="9.28515625" style="46" customWidth="1"/>
    <col min="23" max="23" width="10.5703125" style="47" customWidth="1"/>
    <col min="24" max="24" width="9.7109375" style="50" customWidth="1"/>
    <col min="25" max="25" width="17.42578125" style="51" hidden="1" customWidth="1"/>
    <col min="26" max="26" width="9.140625" style="37" hidden="1" customWidth="1"/>
    <col min="27" max="27" width="9.140625" style="38" hidden="1" customWidth="1"/>
    <col min="28" max="28" width="10.7109375" style="39" hidden="1" customWidth="1"/>
    <col min="29" max="29" width="8.85546875" style="37" hidden="1" customWidth="1"/>
    <col min="30" max="30" width="9.140625" style="38" hidden="1" customWidth="1"/>
    <col min="31" max="31" width="9.140625" style="39" hidden="1" customWidth="1"/>
    <col min="32" max="32" width="13.42578125" style="40" hidden="1" customWidth="1"/>
    <col min="33" max="33" width="12.140625" style="41" hidden="1" customWidth="1"/>
    <col min="34" max="34" width="10.5703125" style="39" hidden="1" customWidth="1"/>
    <col min="35" max="35" width="9.140625" style="37" hidden="1" customWidth="1"/>
    <col min="36" max="36" width="11" style="38" hidden="1" customWidth="1"/>
    <col min="37" max="37" width="8.85546875" style="39" hidden="1" customWidth="1"/>
    <col min="38" max="38" width="9.140625" style="52" customWidth="1"/>
    <col min="39" max="16384" width="9.140625" style="52"/>
  </cols>
  <sheetData>
    <row r="1" spans="1:39" s="42" customFormat="1" ht="27.6">
      <c r="A1" s="415" t="s">
        <v>122</v>
      </c>
      <c r="B1" s="416" t="s">
        <v>123</v>
      </c>
      <c r="C1" s="417" t="s">
        <v>124</v>
      </c>
      <c r="D1" s="417"/>
      <c r="E1" s="417"/>
      <c r="F1" s="418" t="s">
        <v>125</v>
      </c>
      <c r="G1" s="418"/>
      <c r="H1" s="418"/>
      <c r="I1" s="418"/>
      <c r="J1" s="419" t="s">
        <v>126</v>
      </c>
      <c r="K1" s="419"/>
      <c r="L1" s="419"/>
      <c r="M1" s="419"/>
      <c r="N1" s="420" t="s">
        <v>127</v>
      </c>
      <c r="O1" s="418"/>
      <c r="P1" s="421"/>
      <c r="Q1" s="418"/>
      <c r="R1" s="419" t="s">
        <v>128</v>
      </c>
      <c r="S1" s="419"/>
      <c r="T1" s="419"/>
      <c r="U1" s="419"/>
      <c r="V1" s="418" t="s">
        <v>129</v>
      </c>
      <c r="W1" s="418"/>
      <c r="X1" s="418"/>
      <c r="Y1" s="132"/>
      <c r="Z1" s="133"/>
      <c r="AA1" s="134"/>
      <c r="AB1" s="135"/>
      <c r="AC1" s="133"/>
      <c r="AD1" s="134"/>
      <c r="AE1" s="135"/>
      <c r="AF1" s="136"/>
      <c r="AG1" s="137"/>
      <c r="AH1" s="135"/>
      <c r="AI1" s="133"/>
      <c r="AJ1" s="134"/>
      <c r="AK1" s="135"/>
      <c r="AL1" s="138"/>
      <c r="AM1" s="138"/>
    </row>
    <row r="2" spans="1:39" s="43" customFormat="1" ht="15.6">
      <c r="A2" s="422" t="s">
        <v>130</v>
      </c>
      <c r="B2" s="423" t="s">
        <v>131</v>
      </c>
      <c r="C2" s="424" t="s">
        <v>132</v>
      </c>
      <c r="D2" s="424" t="s">
        <v>133</v>
      </c>
      <c r="E2" s="425" t="s">
        <v>134</v>
      </c>
      <c r="F2" s="423" t="s">
        <v>135</v>
      </c>
      <c r="G2" s="423" t="s">
        <v>136</v>
      </c>
      <c r="H2" s="426" t="s">
        <v>137</v>
      </c>
      <c r="I2" s="426" t="s">
        <v>133</v>
      </c>
      <c r="J2" s="427" t="s">
        <v>138</v>
      </c>
      <c r="K2" s="427" t="s">
        <v>139</v>
      </c>
      <c r="L2" s="428" t="s">
        <v>140</v>
      </c>
      <c r="M2" s="428" t="s">
        <v>133</v>
      </c>
      <c r="N2" s="429" t="s">
        <v>141</v>
      </c>
      <c r="O2" s="429" t="s">
        <v>142</v>
      </c>
      <c r="P2" s="426" t="s">
        <v>143</v>
      </c>
      <c r="Q2" s="426" t="s">
        <v>133</v>
      </c>
      <c r="R2" s="427" t="s">
        <v>144</v>
      </c>
      <c r="S2" s="427" t="s">
        <v>145</v>
      </c>
      <c r="T2" s="428" t="s">
        <v>146</v>
      </c>
      <c r="U2" s="428" t="s">
        <v>133</v>
      </c>
      <c r="V2" s="430" t="s">
        <v>147</v>
      </c>
      <c r="W2" s="430" t="s">
        <v>148</v>
      </c>
      <c r="X2" s="426" t="s">
        <v>149</v>
      </c>
      <c r="Y2" s="131" t="s">
        <v>150</v>
      </c>
      <c r="Z2" s="139" t="s">
        <v>151</v>
      </c>
      <c r="AA2" s="140" t="s">
        <v>152</v>
      </c>
      <c r="AB2" s="141" t="s">
        <v>153</v>
      </c>
      <c r="AC2" s="139" t="s">
        <v>154</v>
      </c>
      <c r="AD2" s="140" t="s">
        <v>155</v>
      </c>
      <c r="AE2" s="141" t="s">
        <v>156</v>
      </c>
      <c r="AF2" s="142" t="s">
        <v>157</v>
      </c>
      <c r="AG2" s="143" t="s">
        <v>158</v>
      </c>
      <c r="AH2" s="141" t="s">
        <v>159</v>
      </c>
      <c r="AI2" s="139" t="s">
        <v>160</v>
      </c>
      <c r="AJ2" s="140" t="s">
        <v>161</v>
      </c>
      <c r="AK2" s="141" t="s">
        <v>162</v>
      </c>
      <c r="AL2" s="144" t="s">
        <v>163</v>
      </c>
      <c r="AM2" s="144"/>
    </row>
    <row r="3" spans="1:39" s="42" customFormat="1" ht="13.9">
      <c r="A3" s="431" t="s">
        <v>164</v>
      </c>
      <c r="B3" s="431" t="s">
        <v>18</v>
      </c>
      <c r="C3" s="432">
        <v>8120207.4699999997</v>
      </c>
      <c r="D3" s="432">
        <v>11026506.609999999</v>
      </c>
      <c r="E3" s="428">
        <v>0.73642611909702604</v>
      </c>
      <c r="F3" s="433">
        <v>4654</v>
      </c>
      <c r="G3" s="433">
        <v>4610</v>
      </c>
      <c r="H3" s="434">
        <v>0.99050000000000005</v>
      </c>
      <c r="I3" s="426">
        <v>1</v>
      </c>
      <c r="J3" s="435">
        <v>6367</v>
      </c>
      <c r="K3" s="435">
        <v>5290</v>
      </c>
      <c r="L3" s="436">
        <v>0.83079999999999998</v>
      </c>
      <c r="M3" s="428">
        <v>0.86140000000000005</v>
      </c>
      <c r="N3" s="437">
        <v>9127951.8300000001</v>
      </c>
      <c r="O3" s="437">
        <v>6082811.4299999997</v>
      </c>
      <c r="P3" s="434">
        <v>0.66639999999999999</v>
      </c>
      <c r="Q3" s="434">
        <v>0.67410000000000003</v>
      </c>
      <c r="R3" s="435">
        <v>4723</v>
      </c>
      <c r="S3" s="435">
        <v>3053</v>
      </c>
      <c r="T3" s="436">
        <v>0.64639999999999997</v>
      </c>
      <c r="U3" s="436">
        <v>0.68230000000000002</v>
      </c>
      <c r="V3" s="433">
        <v>3424</v>
      </c>
      <c r="W3" s="433">
        <v>2859</v>
      </c>
      <c r="X3" s="434">
        <v>0.83499999999999996</v>
      </c>
      <c r="Y3" s="145" t="s">
        <v>18</v>
      </c>
      <c r="Z3" s="133">
        <v>4544</v>
      </c>
      <c r="AA3" s="134">
        <v>4735</v>
      </c>
      <c r="AB3" s="135">
        <v>1.042</v>
      </c>
      <c r="AC3" s="133">
        <v>6226</v>
      </c>
      <c r="AD3" s="134">
        <v>5332</v>
      </c>
      <c r="AE3" s="135">
        <v>0.85640000000000005</v>
      </c>
      <c r="AF3" s="136">
        <v>12289554.99</v>
      </c>
      <c r="AG3" s="137">
        <v>8223165.29</v>
      </c>
      <c r="AH3" s="135">
        <v>0.66910000000000003</v>
      </c>
      <c r="AI3" s="133">
        <v>4914</v>
      </c>
      <c r="AJ3" s="134">
        <v>3353</v>
      </c>
      <c r="AK3" s="135">
        <v>0.68230000000000002</v>
      </c>
      <c r="AL3" s="138" t="str">
        <f>IF(B3=Y3,"OK","Chk")</f>
        <v>OK</v>
      </c>
      <c r="AM3" s="138"/>
    </row>
    <row r="4" spans="1:39" s="42" customFormat="1" ht="13.9">
      <c r="A4" s="431" t="s">
        <v>165</v>
      </c>
      <c r="B4" s="431" t="s">
        <v>19</v>
      </c>
      <c r="C4" s="432">
        <v>1545923.92</v>
      </c>
      <c r="D4" s="432">
        <v>2031196.42</v>
      </c>
      <c r="E4" s="428">
        <v>0.76109031346165901</v>
      </c>
      <c r="F4" s="433">
        <v>932</v>
      </c>
      <c r="G4" s="433">
        <v>1000</v>
      </c>
      <c r="H4" s="434">
        <v>1.073</v>
      </c>
      <c r="I4" s="426">
        <v>1</v>
      </c>
      <c r="J4" s="435">
        <v>1313</v>
      </c>
      <c r="K4" s="435">
        <v>1178</v>
      </c>
      <c r="L4" s="436">
        <v>0.8972</v>
      </c>
      <c r="M4" s="428">
        <v>0.87239999999999995</v>
      </c>
      <c r="N4" s="437">
        <v>1731742.95</v>
      </c>
      <c r="O4" s="437">
        <v>1221669.3700000001</v>
      </c>
      <c r="P4" s="434">
        <v>0.70550000000000002</v>
      </c>
      <c r="Q4" s="434">
        <v>0.69720000000000004</v>
      </c>
      <c r="R4" s="435">
        <v>959</v>
      </c>
      <c r="S4" s="435">
        <v>601</v>
      </c>
      <c r="T4" s="436">
        <v>0.62670000000000003</v>
      </c>
      <c r="U4" s="436">
        <v>0.67069999999999996</v>
      </c>
      <c r="V4" s="433">
        <v>895</v>
      </c>
      <c r="W4" s="433">
        <v>810</v>
      </c>
      <c r="X4" s="434">
        <v>0.90500000000000003</v>
      </c>
      <c r="Y4" s="145" t="s">
        <v>19</v>
      </c>
      <c r="Z4" s="133">
        <v>843</v>
      </c>
      <c r="AA4" s="134">
        <v>985</v>
      </c>
      <c r="AB4" s="135">
        <v>1.1684000000000001</v>
      </c>
      <c r="AC4" s="133">
        <v>1335</v>
      </c>
      <c r="AD4" s="134">
        <v>1158</v>
      </c>
      <c r="AE4" s="135">
        <v>0.86739999999999995</v>
      </c>
      <c r="AF4" s="136">
        <v>2254200.5099999998</v>
      </c>
      <c r="AG4" s="137">
        <v>1571608.91</v>
      </c>
      <c r="AH4" s="135">
        <v>0.69720000000000004</v>
      </c>
      <c r="AI4" s="133">
        <v>999</v>
      </c>
      <c r="AJ4" s="134">
        <v>670</v>
      </c>
      <c r="AK4" s="135">
        <v>0.67069999999999996</v>
      </c>
      <c r="AL4" s="138" t="str">
        <f t="shared" ref="AL4:AL67" si="0">IF(B4=Y4,"OK","Chk")</f>
        <v>OK</v>
      </c>
      <c r="AM4" s="138"/>
    </row>
    <row r="5" spans="1:39" s="42" customFormat="1" ht="13.9">
      <c r="A5" s="431" t="s">
        <v>166</v>
      </c>
      <c r="B5" s="431" t="s">
        <v>20</v>
      </c>
      <c r="C5" s="432">
        <v>413119.45</v>
      </c>
      <c r="D5" s="432">
        <v>603307.30000000005</v>
      </c>
      <c r="E5" s="428">
        <v>0.68475791690238097</v>
      </c>
      <c r="F5" s="433">
        <v>200</v>
      </c>
      <c r="G5" s="433">
        <v>206</v>
      </c>
      <c r="H5" s="434">
        <v>1.03</v>
      </c>
      <c r="I5" s="426">
        <v>1</v>
      </c>
      <c r="J5" s="435">
        <v>378</v>
      </c>
      <c r="K5" s="435">
        <v>336</v>
      </c>
      <c r="L5" s="436">
        <v>0.88890000000000002</v>
      </c>
      <c r="M5" s="428">
        <v>0.90880000000000005</v>
      </c>
      <c r="N5" s="437">
        <v>470806.05</v>
      </c>
      <c r="O5" s="437">
        <v>297095.7</v>
      </c>
      <c r="P5" s="434">
        <v>0.63100000000000001</v>
      </c>
      <c r="Q5" s="434">
        <v>0.64759999999999995</v>
      </c>
      <c r="R5" s="435">
        <v>300</v>
      </c>
      <c r="S5" s="435">
        <v>169</v>
      </c>
      <c r="T5" s="436">
        <v>0.56330000000000002</v>
      </c>
      <c r="U5" s="436">
        <v>0.61770000000000003</v>
      </c>
      <c r="V5" s="433">
        <v>178</v>
      </c>
      <c r="W5" s="433">
        <v>131</v>
      </c>
      <c r="X5" s="434">
        <v>0.73599999999999999</v>
      </c>
      <c r="Y5" s="145" t="s">
        <v>20</v>
      </c>
      <c r="Z5" s="133">
        <v>214</v>
      </c>
      <c r="AA5" s="134">
        <v>221</v>
      </c>
      <c r="AB5" s="135">
        <v>1.0327</v>
      </c>
      <c r="AC5" s="133">
        <v>362</v>
      </c>
      <c r="AD5" s="134">
        <v>329</v>
      </c>
      <c r="AE5" s="135">
        <v>0.90880000000000005</v>
      </c>
      <c r="AF5" s="136">
        <v>710155.81</v>
      </c>
      <c r="AG5" s="137">
        <v>456324.13</v>
      </c>
      <c r="AH5" s="135">
        <v>0.64259999999999995</v>
      </c>
      <c r="AI5" s="133">
        <v>311</v>
      </c>
      <c r="AJ5" s="134">
        <v>189</v>
      </c>
      <c r="AK5" s="135">
        <v>0.60770000000000002</v>
      </c>
      <c r="AL5" s="138" t="str">
        <f t="shared" si="0"/>
        <v>OK</v>
      </c>
      <c r="AM5" s="138"/>
    </row>
    <row r="6" spans="1:39" s="42" customFormat="1" ht="13.9">
      <c r="A6" s="431" t="s">
        <v>167</v>
      </c>
      <c r="B6" s="431" t="s">
        <v>21</v>
      </c>
      <c r="C6" s="432">
        <v>2452038.34</v>
      </c>
      <c r="D6" s="432">
        <v>3458310.69</v>
      </c>
      <c r="E6" s="428">
        <v>0.70902777679584394</v>
      </c>
      <c r="F6" s="433">
        <v>1772</v>
      </c>
      <c r="G6" s="433">
        <v>1714</v>
      </c>
      <c r="H6" s="434">
        <v>0.96730000000000005</v>
      </c>
      <c r="I6" s="426">
        <v>1</v>
      </c>
      <c r="J6" s="435">
        <v>2083</v>
      </c>
      <c r="K6" s="435">
        <v>1875</v>
      </c>
      <c r="L6" s="436">
        <v>0.90010000000000001</v>
      </c>
      <c r="M6" s="428">
        <v>0.91010000000000002</v>
      </c>
      <c r="N6" s="437">
        <v>2611543.2400000002</v>
      </c>
      <c r="O6" s="437">
        <v>1778708.94</v>
      </c>
      <c r="P6" s="434">
        <v>0.68110000000000004</v>
      </c>
      <c r="Q6" s="434">
        <v>0.67900000000000005</v>
      </c>
      <c r="R6" s="435">
        <v>1556</v>
      </c>
      <c r="S6" s="435">
        <v>1086</v>
      </c>
      <c r="T6" s="436">
        <v>0.69789999999999996</v>
      </c>
      <c r="U6" s="436">
        <v>0.72089999999999999</v>
      </c>
      <c r="V6" s="433">
        <v>1361</v>
      </c>
      <c r="W6" s="433">
        <v>1240</v>
      </c>
      <c r="X6" s="434">
        <v>0.91110000000000002</v>
      </c>
      <c r="Y6" s="145" t="s">
        <v>21</v>
      </c>
      <c r="Z6" s="133">
        <v>1805</v>
      </c>
      <c r="AA6" s="134">
        <v>1817</v>
      </c>
      <c r="AB6" s="135">
        <v>1.0065999999999999</v>
      </c>
      <c r="AC6" s="133">
        <v>2080</v>
      </c>
      <c r="AD6" s="134">
        <v>1893</v>
      </c>
      <c r="AE6" s="135">
        <v>0.91010000000000002</v>
      </c>
      <c r="AF6" s="136">
        <v>3626879.56</v>
      </c>
      <c r="AG6" s="137">
        <v>2462520.9500000002</v>
      </c>
      <c r="AH6" s="135">
        <v>0.67900000000000005</v>
      </c>
      <c r="AI6" s="133">
        <v>1666</v>
      </c>
      <c r="AJ6" s="134">
        <v>1201</v>
      </c>
      <c r="AK6" s="135">
        <v>0.72089999999999999</v>
      </c>
      <c r="AL6" s="138" t="str">
        <f t="shared" si="0"/>
        <v>OK</v>
      </c>
      <c r="AM6" s="138"/>
    </row>
    <row r="7" spans="1:39" s="42" customFormat="1" ht="13.9">
      <c r="A7" s="431" t="s">
        <v>165</v>
      </c>
      <c r="B7" s="431" t="s">
        <v>22</v>
      </c>
      <c r="C7" s="432">
        <v>980719.69</v>
      </c>
      <c r="D7" s="432">
        <v>1370651.72</v>
      </c>
      <c r="E7" s="428">
        <v>0.71551341284567904</v>
      </c>
      <c r="F7" s="433">
        <v>569</v>
      </c>
      <c r="G7" s="433">
        <v>570</v>
      </c>
      <c r="H7" s="434">
        <v>1.0018</v>
      </c>
      <c r="I7" s="426">
        <v>1</v>
      </c>
      <c r="J7" s="435">
        <v>1052</v>
      </c>
      <c r="K7" s="435">
        <v>948</v>
      </c>
      <c r="L7" s="436">
        <v>0.90110000000000001</v>
      </c>
      <c r="M7" s="428">
        <v>0.90010000000000001</v>
      </c>
      <c r="N7" s="437">
        <v>1133692.6100000001</v>
      </c>
      <c r="O7" s="437">
        <v>750784.24</v>
      </c>
      <c r="P7" s="434">
        <v>0.66220000000000001</v>
      </c>
      <c r="Q7" s="434">
        <v>0.6835</v>
      </c>
      <c r="R7" s="435">
        <v>766</v>
      </c>
      <c r="S7" s="435">
        <v>483</v>
      </c>
      <c r="T7" s="436">
        <v>0.63049999999999995</v>
      </c>
      <c r="U7" s="436">
        <v>0.69650000000000001</v>
      </c>
      <c r="V7" s="433">
        <v>686</v>
      </c>
      <c r="W7" s="433">
        <v>577</v>
      </c>
      <c r="X7" s="434">
        <v>0.84109999999999996</v>
      </c>
      <c r="Y7" s="145" t="s">
        <v>22</v>
      </c>
      <c r="Z7" s="133">
        <v>546</v>
      </c>
      <c r="AA7" s="134">
        <v>568</v>
      </c>
      <c r="AB7" s="135">
        <v>1.0403</v>
      </c>
      <c r="AC7" s="133">
        <v>1021</v>
      </c>
      <c r="AD7" s="134">
        <v>919</v>
      </c>
      <c r="AE7" s="135">
        <v>0.90010000000000001</v>
      </c>
      <c r="AF7" s="136">
        <v>1500596.4</v>
      </c>
      <c r="AG7" s="137">
        <v>1025667.16</v>
      </c>
      <c r="AH7" s="135">
        <v>0.6835</v>
      </c>
      <c r="AI7" s="133">
        <v>781</v>
      </c>
      <c r="AJ7" s="134">
        <v>544</v>
      </c>
      <c r="AK7" s="135">
        <v>0.69650000000000001</v>
      </c>
      <c r="AL7" s="138" t="str">
        <f t="shared" si="0"/>
        <v>OK</v>
      </c>
      <c r="AM7" s="138"/>
    </row>
    <row r="8" spans="1:39" s="42" customFormat="1" ht="13.9">
      <c r="A8" s="431" t="s">
        <v>165</v>
      </c>
      <c r="B8" s="431" t="s">
        <v>23</v>
      </c>
      <c r="C8" s="432">
        <v>372306.42</v>
      </c>
      <c r="D8" s="432">
        <v>562276.17000000004</v>
      </c>
      <c r="E8" s="428">
        <v>0.66214155936930397</v>
      </c>
      <c r="F8" s="433">
        <v>193</v>
      </c>
      <c r="G8" s="433">
        <v>190</v>
      </c>
      <c r="H8" s="434">
        <v>0.98450000000000004</v>
      </c>
      <c r="I8" s="426">
        <v>1</v>
      </c>
      <c r="J8" s="435">
        <v>345</v>
      </c>
      <c r="K8" s="435">
        <v>291</v>
      </c>
      <c r="L8" s="436">
        <v>0.84350000000000003</v>
      </c>
      <c r="M8" s="428">
        <v>0.83919999999999995</v>
      </c>
      <c r="N8" s="437">
        <v>491303.75</v>
      </c>
      <c r="O8" s="437">
        <v>285492.26</v>
      </c>
      <c r="P8" s="434">
        <v>0.58109999999999995</v>
      </c>
      <c r="Q8" s="434">
        <v>0.61219999999999997</v>
      </c>
      <c r="R8" s="435">
        <v>247</v>
      </c>
      <c r="S8" s="435">
        <v>136</v>
      </c>
      <c r="T8" s="436">
        <v>0.55059999999999998</v>
      </c>
      <c r="U8" s="436">
        <v>0.63190000000000002</v>
      </c>
      <c r="V8" s="433">
        <v>215</v>
      </c>
      <c r="W8" s="433">
        <v>107</v>
      </c>
      <c r="X8" s="434">
        <v>0.49769999999999998</v>
      </c>
      <c r="Y8" s="145" t="s">
        <v>23</v>
      </c>
      <c r="Z8" s="133">
        <v>201</v>
      </c>
      <c r="AA8" s="134">
        <v>212</v>
      </c>
      <c r="AB8" s="135">
        <v>1.0547</v>
      </c>
      <c r="AC8" s="133">
        <v>368</v>
      </c>
      <c r="AD8" s="134">
        <v>307</v>
      </c>
      <c r="AE8" s="135">
        <v>0.83420000000000005</v>
      </c>
      <c r="AF8" s="136">
        <v>670567.82999999996</v>
      </c>
      <c r="AG8" s="137">
        <v>407168.59</v>
      </c>
      <c r="AH8" s="135">
        <v>0.60719999999999996</v>
      </c>
      <c r="AI8" s="133">
        <v>260</v>
      </c>
      <c r="AJ8" s="134">
        <v>163</v>
      </c>
      <c r="AK8" s="135">
        <v>0.62690000000000001</v>
      </c>
      <c r="AL8" s="138" t="str">
        <f t="shared" si="0"/>
        <v>OK</v>
      </c>
      <c r="AM8" s="138"/>
    </row>
    <row r="9" spans="1:39" s="42" customFormat="1" ht="13.9">
      <c r="A9" s="431" t="s">
        <v>168</v>
      </c>
      <c r="B9" s="431" t="s">
        <v>24</v>
      </c>
      <c r="C9" s="432">
        <v>3256868.54</v>
      </c>
      <c r="D9" s="432">
        <v>4500938.7699999996</v>
      </c>
      <c r="E9" s="428">
        <v>0.723597610726884</v>
      </c>
      <c r="F9" s="433">
        <v>1985</v>
      </c>
      <c r="G9" s="433">
        <v>1883</v>
      </c>
      <c r="H9" s="434">
        <v>0.9486</v>
      </c>
      <c r="I9" s="426">
        <v>0.96509999999999996</v>
      </c>
      <c r="J9" s="435">
        <v>2676</v>
      </c>
      <c r="K9" s="435">
        <v>2357</v>
      </c>
      <c r="L9" s="436">
        <v>0.88080000000000003</v>
      </c>
      <c r="M9" s="428">
        <v>0.89410000000000001</v>
      </c>
      <c r="N9" s="437">
        <v>3634040.77</v>
      </c>
      <c r="O9" s="437">
        <v>2443480.73</v>
      </c>
      <c r="P9" s="434">
        <v>0.6724</v>
      </c>
      <c r="Q9" s="434">
        <v>0.66790000000000005</v>
      </c>
      <c r="R9" s="435">
        <v>2105</v>
      </c>
      <c r="S9" s="435">
        <v>1322</v>
      </c>
      <c r="T9" s="436">
        <v>0.628</v>
      </c>
      <c r="U9" s="436">
        <v>0.65559999999999996</v>
      </c>
      <c r="V9" s="433">
        <v>1534</v>
      </c>
      <c r="W9" s="433">
        <v>1230</v>
      </c>
      <c r="X9" s="434">
        <v>0.80179999999999996</v>
      </c>
      <c r="Y9" s="145" t="s">
        <v>24</v>
      </c>
      <c r="Z9" s="133">
        <v>2128</v>
      </c>
      <c r="AA9" s="134">
        <v>2043</v>
      </c>
      <c r="AB9" s="135">
        <v>0.96009999999999995</v>
      </c>
      <c r="AC9" s="133">
        <v>2775</v>
      </c>
      <c r="AD9" s="134">
        <v>2481</v>
      </c>
      <c r="AE9" s="135">
        <v>0.89410000000000001</v>
      </c>
      <c r="AF9" s="136">
        <v>4910710.29</v>
      </c>
      <c r="AG9" s="137">
        <v>3255081.69</v>
      </c>
      <c r="AH9" s="135">
        <v>0.66290000000000004</v>
      </c>
      <c r="AI9" s="133">
        <v>2341</v>
      </c>
      <c r="AJ9" s="134">
        <v>1523</v>
      </c>
      <c r="AK9" s="135">
        <v>0.65059999999999996</v>
      </c>
      <c r="AL9" s="138" t="str">
        <f t="shared" si="0"/>
        <v>OK</v>
      </c>
      <c r="AM9" s="138"/>
    </row>
    <row r="10" spans="1:39" s="42" customFormat="1" ht="13.9">
      <c r="A10" s="431" t="s">
        <v>168</v>
      </c>
      <c r="B10" s="431" t="s">
        <v>25</v>
      </c>
      <c r="C10" s="432">
        <v>1876994</v>
      </c>
      <c r="D10" s="432">
        <v>2616861.88</v>
      </c>
      <c r="E10" s="428">
        <v>0.71726903675940301</v>
      </c>
      <c r="F10" s="433">
        <v>1498</v>
      </c>
      <c r="G10" s="433">
        <v>1428</v>
      </c>
      <c r="H10" s="434">
        <v>0.95330000000000004</v>
      </c>
      <c r="I10" s="426">
        <v>1</v>
      </c>
      <c r="J10" s="435">
        <v>1689</v>
      </c>
      <c r="K10" s="435">
        <v>1572</v>
      </c>
      <c r="L10" s="436">
        <v>0.93069999999999997</v>
      </c>
      <c r="M10" s="428">
        <v>0.9002</v>
      </c>
      <c r="N10" s="437">
        <v>2009243.32</v>
      </c>
      <c r="O10" s="437">
        <v>1433482.51</v>
      </c>
      <c r="P10" s="434">
        <v>0.71340000000000003</v>
      </c>
      <c r="Q10" s="434">
        <v>0.72019999999999995</v>
      </c>
      <c r="R10" s="435">
        <v>1282</v>
      </c>
      <c r="S10" s="435">
        <v>859</v>
      </c>
      <c r="T10" s="436">
        <v>0.67</v>
      </c>
      <c r="U10" s="436">
        <v>0.71109999999999995</v>
      </c>
      <c r="V10" s="433">
        <v>1091</v>
      </c>
      <c r="W10" s="433">
        <v>958</v>
      </c>
      <c r="X10" s="434">
        <v>0.87809999999999999</v>
      </c>
      <c r="Y10" s="145" t="s">
        <v>25</v>
      </c>
      <c r="Z10" s="133">
        <v>1515</v>
      </c>
      <c r="AA10" s="134">
        <v>1522</v>
      </c>
      <c r="AB10" s="135">
        <v>1.0045999999999999</v>
      </c>
      <c r="AC10" s="133">
        <v>1793</v>
      </c>
      <c r="AD10" s="134">
        <v>1614</v>
      </c>
      <c r="AE10" s="135">
        <v>0.9002</v>
      </c>
      <c r="AF10" s="136">
        <v>2766605.38</v>
      </c>
      <c r="AG10" s="137">
        <v>1992449.67</v>
      </c>
      <c r="AH10" s="135">
        <v>0.72019999999999995</v>
      </c>
      <c r="AI10" s="133">
        <v>1357</v>
      </c>
      <c r="AJ10" s="134">
        <v>965</v>
      </c>
      <c r="AK10" s="135">
        <v>0.71109999999999995</v>
      </c>
      <c r="AL10" s="138" t="str">
        <f t="shared" si="0"/>
        <v>OK</v>
      </c>
      <c r="AM10" s="138"/>
    </row>
    <row r="11" spans="1:39" s="42" customFormat="1" ht="13.9">
      <c r="A11" s="431" t="s">
        <v>169</v>
      </c>
      <c r="B11" s="431" t="s">
        <v>26</v>
      </c>
      <c r="C11" s="432">
        <v>2627832.5099999998</v>
      </c>
      <c r="D11" s="432">
        <v>3509680.02</v>
      </c>
      <c r="E11" s="428">
        <v>0.74873848756160999</v>
      </c>
      <c r="F11" s="433">
        <v>1693</v>
      </c>
      <c r="G11" s="433">
        <v>1714</v>
      </c>
      <c r="H11" s="434">
        <v>1.0124</v>
      </c>
      <c r="I11" s="426">
        <v>1</v>
      </c>
      <c r="J11" s="435">
        <v>2133</v>
      </c>
      <c r="K11" s="435">
        <v>1899</v>
      </c>
      <c r="L11" s="436">
        <v>0.89029999999999998</v>
      </c>
      <c r="M11" s="428">
        <v>0.875</v>
      </c>
      <c r="N11" s="437">
        <v>2926593.85</v>
      </c>
      <c r="O11" s="437">
        <v>1957329.21</v>
      </c>
      <c r="P11" s="434">
        <v>0.66879999999999995</v>
      </c>
      <c r="Q11" s="434">
        <v>0.67469999999999997</v>
      </c>
      <c r="R11" s="435">
        <v>1741</v>
      </c>
      <c r="S11" s="435">
        <v>1200</v>
      </c>
      <c r="T11" s="436">
        <v>0.68930000000000002</v>
      </c>
      <c r="U11" s="436">
        <v>0.72319999999999995</v>
      </c>
      <c r="V11" s="433">
        <v>1471</v>
      </c>
      <c r="W11" s="433">
        <v>1329</v>
      </c>
      <c r="X11" s="434">
        <v>0.90349999999999997</v>
      </c>
      <c r="Y11" s="145" t="s">
        <v>26</v>
      </c>
      <c r="Z11" s="133">
        <v>1664</v>
      </c>
      <c r="AA11" s="134">
        <v>1735</v>
      </c>
      <c r="AB11" s="135">
        <v>1.0427</v>
      </c>
      <c r="AC11" s="133">
        <v>2184</v>
      </c>
      <c r="AD11" s="134">
        <v>1911</v>
      </c>
      <c r="AE11" s="135">
        <v>0.875</v>
      </c>
      <c r="AF11" s="136">
        <v>3898504.86</v>
      </c>
      <c r="AG11" s="137">
        <v>2610898.37</v>
      </c>
      <c r="AH11" s="135">
        <v>0.66969999999999996</v>
      </c>
      <c r="AI11" s="133">
        <v>1799</v>
      </c>
      <c r="AJ11" s="134">
        <v>1301</v>
      </c>
      <c r="AK11" s="135">
        <v>0.72319999999999995</v>
      </c>
      <c r="AL11" s="138" t="str">
        <f t="shared" si="0"/>
        <v>OK</v>
      </c>
      <c r="AM11" s="138"/>
    </row>
    <row r="12" spans="1:39" s="42" customFormat="1" ht="15" customHeight="1">
      <c r="A12" s="431" t="s">
        <v>169</v>
      </c>
      <c r="B12" s="431" t="s">
        <v>27</v>
      </c>
      <c r="C12" s="432">
        <v>4803127.9800000004</v>
      </c>
      <c r="D12" s="432">
        <v>6536592.21</v>
      </c>
      <c r="E12" s="428">
        <v>0.73480612308228999</v>
      </c>
      <c r="F12" s="433">
        <v>2364</v>
      </c>
      <c r="G12" s="433">
        <v>2422</v>
      </c>
      <c r="H12" s="434">
        <v>1.0245</v>
      </c>
      <c r="I12" s="426">
        <v>1</v>
      </c>
      <c r="J12" s="435">
        <v>3405</v>
      </c>
      <c r="K12" s="435">
        <v>2905</v>
      </c>
      <c r="L12" s="436">
        <v>0.85319999999999996</v>
      </c>
      <c r="M12" s="428">
        <v>0.87629999999999997</v>
      </c>
      <c r="N12" s="437">
        <v>5392968.3200000003</v>
      </c>
      <c r="O12" s="437">
        <v>3743728.17</v>
      </c>
      <c r="P12" s="434">
        <v>0.69420000000000004</v>
      </c>
      <c r="Q12" s="434">
        <v>0.69430000000000003</v>
      </c>
      <c r="R12" s="435">
        <v>2278</v>
      </c>
      <c r="S12" s="435">
        <v>1546</v>
      </c>
      <c r="T12" s="436">
        <v>0.67869999999999997</v>
      </c>
      <c r="U12" s="436">
        <v>0.72509999999999997</v>
      </c>
      <c r="V12" s="433">
        <v>2365</v>
      </c>
      <c r="W12" s="433">
        <v>1996</v>
      </c>
      <c r="X12" s="434">
        <v>0.84399999999999997</v>
      </c>
      <c r="Y12" s="145" t="s">
        <v>27</v>
      </c>
      <c r="Z12" s="133">
        <v>2354</v>
      </c>
      <c r="AA12" s="134">
        <v>2424</v>
      </c>
      <c r="AB12" s="135">
        <v>1.0297000000000001</v>
      </c>
      <c r="AC12" s="133">
        <v>3242</v>
      </c>
      <c r="AD12" s="134">
        <v>2841</v>
      </c>
      <c r="AE12" s="135">
        <v>0.87629999999999997</v>
      </c>
      <c r="AF12" s="136">
        <v>7329900.3099999996</v>
      </c>
      <c r="AG12" s="137">
        <v>5089170</v>
      </c>
      <c r="AH12" s="135">
        <v>0.69430000000000003</v>
      </c>
      <c r="AI12" s="133">
        <v>2310</v>
      </c>
      <c r="AJ12" s="134">
        <v>1675</v>
      </c>
      <c r="AK12" s="135">
        <v>0.72509999999999997</v>
      </c>
      <c r="AL12" s="138" t="str">
        <f t="shared" si="0"/>
        <v>OK</v>
      </c>
      <c r="AM12" s="138"/>
    </row>
    <row r="13" spans="1:39" s="42" customFormat="1" ht="13.9">
      <c r="A13" s="431" t="s">
        <v>170</v>
      </c>
      <c r="B13" s="431" t="s">
        <v>28</v>
      </c>
      <c r="C13" s="432">
        <v>9918633.8200000003</v>
      </c>
      <c r="D13" s="432">
        <v>13649089.65</v>
      </c>
      <c r="E13" s="428">
        <v>0.72668830481306101</v>
      </c>
      <c r="F13" s="433">
        <v>4430</v>
      </c>
      <c r="G13" s="433">
        <v>4682</v>
      </c>
      <c r="H13" s="434">
        <v>1.0569</v>
      </c>
      <c r="I13" s="426">
        <v>1</v>
      </c>
      <c r="J13" s="435">
        <v>6772</v>
      </c>
      <c r="K13" s="435">
        <v>6293</v>
      </c>
      <c r="L13" s="436">
        <v>0.92930000000000001</v>
      </c>
      <c r="M13" s="428">
        <v>0.92159999999999997</v>
      </c>
      <c r="N13" s="437">
        <v>10483372.01</v>
      </c>
      <c r="O13" s="437">
        <v>7328758.4199999999</v>
      </c>
      <c r="P13" s="434">
        <v>0.69910000000000005</v>
      </c>
      <c r="Q13" s="434">
        <v>0.69789999999999996</v>
      </c>
      <c r="R13" s="435">
        <v>5575</v>
      </c>
      <c r="S13" s="435">
        <v>3907</v>
      </c>
      <c r="T13" s="436">
        <v>0.70079999999999998</v>
      </c>
      <c r="U13" s="436">
        <v>0.72650000000000003</v>
      </c>
      <c r="V13" s="433">
        <v>4070</v>
      </c>
      <c r="W13" s="433">
        <v>3099</v>
      </c>
      <c r="X13" s="434">
        <v>0.76139999999999997</v>
      </c>
      <c r="Y13" s="145" t="s">
        <v>28</v>
      </c>
      <c r="Z13" s="133">
        <v>4465</v>
      </c>
      <c r="AA13" s="134">
        <v>4883</v>
      </c>
      <c r="AB13" s="135">
        <v>1.0935999999999999</v>
      </c>
      <c r="AC13" s="133">
        <v>6774</v>
      </c>
      <c r="AD13" s="134">
        <v>6243</v>
      </c>
      <c r="AE13" s="135">
        <v>0.92159999999999997</v>
      </c>
      <c r="AF13" s="136">
        <v>14201941.029999999</v>
      </c>
      <c r="AG13" s="137">
        <v>9911828.2599999998</v>
      </c>
      <c r="AH13" s="135">
        <v>0.69789999999999996</v>
      </c>
      <c r="AI13" s="133">
        <v>5959</v>
      </c>
      <c r="AJ13" s="134">
        <v>4329</v>
      </c>
      <c r="AK13" s="135">
        <v>0.72650000000000003</v>
      </c>
      <c r="AL13" s="138" t="str">
        <f t="shared" si="0"/>
        <v>OK</v>
      </c>
      <c r="AM13" s="138"/>
    </row>
    <row r="14" spans="1:39" s="42" customFormat="1" ht="13.9">
      <c r="A14" s="431" t="s">
        <v>165</v>
      </c>
      <c r="B14" s="431" t="s">
        <v>29</v>
      </c>
      <c r="C14" s="432">
        <v>2885637.18</v>
      </c>
      <c r="D14" s="432">
        <v>4101063.66</v>
      </c>
      <c r="E14" s="428">
        <v>0.70363140376123801</v>
      </c>
      <c r="F14" s="433">
        <v>2411</v>
      </c>
      <c r="G14" s="433">
        <v>1956</v>
      </c>
      <c r="H14" s="434">
        <v>0.81130000000000002</v>
      </c>
      <c r="I14" s="426">
        <v>0.9</v>
      </c>
      <c r="J14" s="435">
        <v>4067</v>
      </c>
      <c r="K14" s="435">
        <v>2624</v>
      </c>
      <c r="L14" s="436">
        <v>0.6452</v>
      </c>
      <c r="M14" s="428">
        <v>0.68369999999999997</v>
      </c>
      <c r="N14" s="437">
        <v>3410410.38</v>
      </c>
      <c r="O14" s="437">
        <v>2046180.84</v>
      </c>
      <c r="P14" s="434">
        <v>0.6</v>
      </c>
      <c r="Q14" s="434">
        <v>0.61599999999999999</v>
      </c>
      <c r="R14" s="435">
        <v>2353</v>
      </c>
      <c r="S14" s="435">
        <v>1244</v>
      </c>
      <c r="T14" s="436">
        <v>0.52869999999999995</v>
      </c>
      <c r="U14" s="436">
        <v>0.5927</v>
      </c>
      <c r="V14" s="433">
        <v>1599</v>
      </c>
      <c r="W14" s="433">
        <v>1278</v>
      </c>
      <c r="X14" s="434">
        <v>0.79920000000000002</v>
      </c>
      <c r="Y14" s="145" t="s">
        <v>29</v>
      </c>
      <c r="Z14" s="133">
        <v>2415</v>
      </c>
      <c r="AA14" s="134">
        <v>2054</v>
      </c>
      <c r="AB14" s="135">
        <v>0.85050000000000003</v>
      </c>
      <c r="AC14" s="133">
        <v>4044</v>
      </c>
      <c r="AD14" s="134">
        <v>2684</v>
      </c>
      <c r="AE14" s="135">
        <v>0.66369999999999996</v>
      </c>
      <c r="AF14" s="136">
        <v>4751740.4000000004</v>
      </c>
      <c r="AG14" s="137">
        <v>2903451.9</v>
      </c>
      <c r="AH14" s="135">
        <v>0.61099999999999999</v>
      </c>
      <c r="AI14" s="133">
        <v>2418</v>
      </c>
      <c r="AJ14" s="134">
        <v>1409</v>
      </c>
      <c r="AK14" s="135">
        <v>0.5827</v>
      </c>
      <c r="AL14" s="138" t="str">
        <f t="shared" si="0"/>
        <v>OK</v>
      </c>
      <c r="AM14" s="138"/>
    </row>
    <row r="15" spans="1:39" s="42" customFormat="1" ht="13.9">
      <c r="A15" s="431" t="s">
        <v>167</v>
      </c>
      <c r="B15" s="431" t="s">
        <v>30</v>
      </c>
      <c r="C15" s="432">
        <v>8796631.0700000003</v>
      </c>
      <c r="D15" s="432">
        <v>11668836.130000001</v>
      </c>
      <c r="E15" s="428">
        <v>0.75385676617604502</v>
      </c>
      <c r="F15" s="433">
        <v>3920</v>
      </c>
      <c r="G15" s="433">
        <v>4248</v>
      </c>
      <c r="H15" s="434">
        <v>1.0837000000000001</v>
      </c>
      <c r="I15" s="426">
        <v>1</v>
      </c>
      <c r="J15" s="435">
        <v>5048</v>
      </c>
      <c r="K15" s="435">
        <v>4445</v>
      </c>
      <c r="L15" s="436">
        <v>0.88049999999999995</v>
      </c>
      <c r="M15" s="428">
        <v>0.88400000000000001</v>
      </c>
      <c r="N15" s="437">
        <v>9299672.4800000004</v>
      </c>
      <c r="O15" s="437">
        <v>6928586.7999999998</v>
      </c>
      <c r="P15" s="434">
        <v>0.745</v>
      </c>
      <c r="Q15" s="434">
        <v>0.753</v>
      </c>
      <c r="R15" s="435">
        <v>4053</v>
      </c>
      <c r="S15" s="435">
        <v>2975</v>
      </c>
      <c r="T15" s="436">
        <v>0.73399999999999999</v>
      </c>
      <c r="U15" s="436">
        <v>0.75139999999999996</v>
      </c>
      <c r="V15" s="433">
        <v>3170</v>
      </c>
      <c r="W15" s="433">
        <v>2677</v>
      </c>
      <c r="X15" s="434">
        <v>0.84450000000000003</v>
      </c>
      <c r="Y15" s="145" t="s">
        <v>30</v>
      </c>
      <c r="Z15" s="133">
        <v>3780</v>
      </c>
      <c r="AA15" s="134">
        <v>4432</v>
      </c>
      <c r="AB15" s="135">
        <v>1.1725000000000001</v>
      </c>
      <c r="AC15" s="133">
        <v>5103</v>
      </c>
      <c r="AD15" s="134">
        <v>4511</v>
      </c>
      <c r="AE15" s="135">
        <v>0.88400000000000001</v>
      </c>
      <c r="AF15" s="136">
        <v>12154450.41</v>
      </c>
      <c r="AG15" s="137">
        <v>9151759.2200000007</v>
      </c>
      <c r="AH15" s="135">
        <v>0.753</v>
      </c>
      <c r="AI15" s="133">
        <v>4195</v>
      </c>
      <c r="AJ15" s="134">
        <v>3152</v>
      </c>
      <c r="AK15" s="135">
        <v>0.75139999999999996</v>
      </c>
      <c r="AL15" s="138" t="str">
        <f t="shared" si="0"/>
        <v>OK</v>
      </c>
      <c r="AM15" s="138"/>
    </row>
    <row r="16" spans="1:39" s="42" customFormat="1" ht="13.9">
      <c r="A16" s="431" t="s">
        <v>165</v>
      </c>
      <c r="B16" s="431" t="s">
        <v>31</v>
      </c>
      <c r="C16" s="432">
        <v>4180676.94</v>
      </c>
      <c r="D16" s="432">
        <v>5628084.9500000002</v>
      </c>
      <c r="E16" s="428">
        <v>0.74282406487130204</v>
      </c>
      <c r="F16" s="433">
        <v>2496</v>
      </c>
      <c r="G16" s="433">
        <v>2500</v>
      </c>
      <c r="H16" s="434">
        <v>1.0016</v>
      </c>
      <c r="I16" s="426">
        <v>1</v>
      </c>
      <c r="J16" s="435">
        <v>3549</v>
      </c>
      <c r="K16" s="435">
        <v>3182</v>
      </c>
      <c r="L16" s="436">
        <v>0.89659999999999995</v>
      </c>
      <c r="M16" s="428">
        <v>0.9042</v>
      </c>
      <c r="N16" s="437">
        <v>4638460.13</v>
      </c>
      <c r="O16" s="437">
        <v>3165741.11</v>
      </c>
      <c r="P16" s="434">
        <v>0.6825</v>
      </c>
      <c r="Q16" s="434">
        <v>0.67300000000000004</v>
      </c>
      <c r="R16" s="435">
        <v>2682</v>
      </c>
      <c r="S16" s="435">
        <v>1676</v>
      </c>
      <c r="T16" s="436">
        <v>0.62490000000000001</v>
      </c>
      <c r="U16" s="436">
        <v>0.66900000000000004</v>
      </c>
      <c r="V16" s="433">
        <v>2319</v>
      </c>
      <c r="W16" s="433">
        <v>1946</v>
      </c>
      <c r="X16" s="434">
        <v>0.83919999999999995</v>
      </c>
      <c r="Y16" s="145" t="s">
        <v>31</v>
      </c>
      <c r="Z16" s="133">
        <v>2555</v>
      </c>
      <c r="AA16" s="134">
        <v>2643</v>
      </c>
      <c r="AB16" s="135">
        <v>1.0344</v>
      </c>
      <c r="AC16" s="133">
        <v>3601</v>
      </c>
      <c r="AD16" s="134">
        <v>3256</v>
      </c>
      <c r="AE16" s="135">
        <v>0.9042</v>
      </c>
      <c r="AF16" s="136">
        <v>6295251.6200000001</v>
      </c>
      <c r="AG16" s="137">
        <v>4236662.43</v>
      </c>
      <c r="AH16" s="135">
        <v>0.67300000000000004</v>
      </c>
      <c r="AI16" s="133">
        <v>2866</v>
      </c>
      <c r="AJ16" s="134">
        <v>1903</v>
      </c>
      <c r="AK16" s="135">
        <v>0.66400000000000003</v>
      </c>
      <c r="AL16" s="138" t="str">
        <f t="shared" si="0"/>
        <v>OK</v>
      </c>
      <c r="AM16" s="138"/>
    </row>
    <row r="17" spans="1:39" s="42" customFormat="1" ht="13.9">
      <c r="A17" s="431" t="s">
        <v>171</v>
      </c>
      <c r="B17" s="431" t="s">
        <v>32</v>
      </c>
      <c r="C17" s="432">
        <v>750134.07</v>
      </c>
      <c r="D17" s="432">
        <v>1025960.95</v>
      </c>
      <c r="E17" s="428">
        <v>0.73115265254491402</v>
      </c>
      <c r="F17" s="433">
        <v>223</v>
      </c>
      <c r="G17" s="433">
        <v>225</v>
      </c>
      <c r="H17" s="434">
        <v>1.0089999999999999</v>
      </c>
      <c r="I17" s="426">
        <v>1</v>
      </c>
      <c r="J17" s="435">
        <v>330</v>
      </c>
      <c r="K17" s="435">
        <v>302</v>
      </c>
      <c r="L17" s="436">
        <v>0.91520000000000001</v>
      </c>
      <c r="M17" s="428">
        <v>0.92349999999999999</v>
      </c>
      <c r="N17" s="437">
        <v>780748.34</v>
      </c>
      <c r="O17" s="437">
        <v>628554.31000000006</v>
      </c>
      <c r="P17" s="434">
        <v>0.80510000000000004</v>
      </c>
      <c r="Q17" s="434">
        <v>0.76629999999999998</v>
      </c>
      <c r="R17" s="435">
        <v>270</v>
      </c>
      <c r="S17" s="435">
        <v>187</v>
      </c>
      <c r="T17" s="436">
        <v>0.69259999999999999</v>
      </c>
      <c r="U17" s="436">
        <v>0.77510000000000001</v>
      </c>
      <c r="V17" s="433">
        <v>201</v>
      </c>
      <c r="W17" s="433">
        <v>152</v>
      </c>
      <c r="X17" s="434">
        <v>0.75619999999999998</v>
      </c>
      <c r="Y17" s="145" t="s">
        <v>32</v>
      </c>
      <c r="Z17" s="133">
        <v>217</v>
      </c>
      <c r="AA17" s="134">
        <v>235</v>
      </c>
      <c r="AB17" s="135">
        <v>1.0829</v>
      </c>
      <c r="AC17" s="133">
        <v>327</v>
      </c>
      <c r="AD17" s="134">
        <v>302</v>
      </c>
      <c r="AE17" s="135">
        <v>0.92349999999999999</v>
      </c>
      <c r="AF17" s="136">
        <v>1048597.3799999999</v>
      </c>
      <c r="AG17" s="137">
        <v>803529.2</v>
      </c>
      <c r="AH17" s="135">
        <v>0.76629999999999998</v>
      </c>
      <c r="AI17" s="133">
        <v>289</v>
      </c>
      <c r="AJ17" s="134">
        <v>224</v>
      </c>
      <c r="AK17" s="135">
        <v>0.77510000000000001</v>
      </c>
      <c r="AL17" s="138" t="str">
        <f t="shared" si="0"/>
        <v>OK</v>
      </c>
      <c r="AM17" s="138"/>
    </row>
    <row r="18" spans="1:39" s="42" customFormat="1" ht="13.9">
      <c r="A18" s="431" t="s">
        <v>168</v>
      </c>
      <c r="B18" s="431" t="s">
        <v>33</v>
      </c>
      <c r="C18" s="432">
        <v>3871317.77</v>
      </c>
      <c r="D18" s="432">
        <v>5383641.9900000002</v>
      </c>
      <c r="E18" s="428">
        <v>0.71908900651099905</v>
      </c>
      <c r="F18" s="433">
        <v>1555</v>
      </c>
      <c r="G18" s="433">
        <v>1586</v>
      </c>
      <c r="H18" s="434">
        <v>1.0199</v>
      </c>
      <c r="I18" s="426">
        <v>1</v>
      </c>
      <c r="J18" s="435">
        <v>2353</v>
      </c>
      <c r="K18" s="435">
        <v>2095</v>
      </c>
      <c r="L18" s="436">
        <v>0.89039999999999997</v>
      </c>
      <c r="M18" s="428">
        <v>0.88149999999999995</v>
      </c>
      <c r="N18" s="437">
        <v>4313817.5599999996</v>
      </c>
      <c r="O18" s="437">
        <v>3081204.58</v>
      </c>
      <c r="P18" s="434">
        <v>0.71430000000000005</v>
      </c>
      <c r="Q18" s="434">
        <v>0.72740000000000005</v>
      </c>
      <c r="R18" s="435">
        <v>1678</v>
      </c>
      <c r="S18" s="435">
        <v>1098</v>
      </c>
      <c r="T18" s="436">
        <v>0.65439999999999998</v>
      </c>
      <c r="U18" s="436">
        <v>0.70430000000000004</v>
      </c>
      <c r="V18" s="433">
        <v>1588</v>
      </c>
      <c r="W18" s="433">
        <v>1195</v>
      </c>
      <c r="X18" s="434">
        <v>0.75249999999999995</v>
      </c>
      <c r="Y18" s="145" t="s">
        <v>33</v>
      </c>
      <c r="Z18" s="133">
        <v>1591</v>
      </c>
      <c r="AA18" s="134">
        <v>1668</v>
      </c>
      <c r="AB18" s="135">
        <v>1.0484</v>
      </c>
      <c r="AC18" s="133">
        <v>2396</v>
      </c>
      <c r="AD18" s="134">
        <v>2112</v>
      </c>
      <c r="AE18" s="135">
        <v>0.88149999999999995</v>
      </c>
      <c r="AF18" s="136">
        <v>5826821.4900000002</v>
      </c>
      <c r="AG18" s="137">
        <v>4238396.8600000003</v>
      </c>
      <c r="AH18" s="135">
        <v>0.72740000000000005</v>
      </c>
      <c r="AI18" s="133">
        <v>1755</v>
      </c>
      <c r="AJ18" s="134">
        <v>1236</v>
      </c>
      <c r="AK18" s="135">
        <v>0.70430000000000004</v>
      </c>
      <c r="AL18" s="138" t="str">
        <f t="shared" si="0"/>
        <v>OK</v>
      </c>
      <c r="AM18" s="138"/>
    </row>
    <row r="19" spans="1:39" s="42" customFormat="1" ht="13.9">
      <c r="A19" s="431" t="s">
        <v>166</v>
      </c>
      <c r="B19" s="431" t="s">
        <v>34</v>
      </c>
      <c r="C19" s="432">
        <v>1165020.1299999999</v>
      </c>
      <c r="D19" s="432">
        <v>1578868.05</v>
      </c>
      <c r="E19" s="428">
        <v>0.73788314989336801</v>
      </c>
      <c r="F19" s="433">
        <v>835</v>
      </c>
      <c r="G19" s="433">
        <v>835</v>
      </c>
      <c r="H19" s="434">
        <v>1</v>
      </c>
      <c r="I19" s="426">
        <v>1</v>
      </c>
      <c r="J19" s="435">
        <v>1124</v>
      </c>
      <c r="K19" s="435">
        <v>1007</v>
      </c>
      <c r="L19" s="436">
        <v>0.89590000000000003</v>
      </c>
      <c r="M19" s="428">
        <v>0.89690000000000003</v>
      </c>
      <c r="N19" s="437">
        <v>1187158.19</v>
      </c>
      <c r="O19" s="437">
        <v>807154.51</v>
      </c>
      <c r="P19" s="434">
        <v>0.67989999999999995</v>
      </c>
      <c r="Q19" s="434">
        <v>0.69020000000000004</v>
      </c>
      <c r="R19" s="435">
        <v>834</v>
      </c>
      <c r="S19" s="435">
        <v>516</v>
      </c>
      <c r="T19" s="436">
        <v>0.61870000000000003</v>
      </c>
      <c r="U19" s="436">
        <v>0.66200000000000003</v>
      </c>
      <c r="V19" s="433">
        <v>618</v>
      </c>
      <c r="W19" s="433">
        <v>522</v>
      </c>
      <c r="X19" s="434">
        <v>0.84470000000000001</v>
      </c>
      <c r="Y19" s="145" t="s">
        <v>34</v>
      </c>
      <c r="Z19" s="133">
        <v>852</v>
      </c>
      <c r="AA19" s="134">
        <v>866</v>
      </c>
      <c r="AB19" s="135">
        <v>1.0164</v>
      </c>
      <c r="AC19" s="133">
        <v>1164</v>
      </c>
      <c r="AD19" s="134">
        <v>1044</v>
      </c>
      <c r="AE19" s="135">
        <v>0.89690000000000003</v>
      </c>
      <c r="AF19" s="136">
        <v>1625653.77</v>
      </c>
      <c r="AG19" s="137">
        <v>1122041.1200000001</v>
      </c>
      <c r="AH19" s="135">
        <v>0.69020000000000004</v>
      </c>
      <c r="AI19" s="133">
        <v>892</v>
      </c>
      <c r="AJ19" s="134">
        <v>586</v>
      </c>
      <c r="AK19" s="135">
        <v>0.65700000000000003</v>
      </c>
      <c r="AL19" s="138" t="str">
        <f t="shared" si="0"/>
        <v>OK</v>
      </c>
      <c r="AM19" s="138"/>
    </row>
    <row r="20" spans="1:39" s="42" customFormat="1" ht="13.9">
      <c r="A20" s="431" t="s">
        <v>165</v>
      </c>
      <c r="B20" s="431" t="s">
        <v>35</v>
      </c>
      <c r="C20" s="432">
        <v>8290752.1299999999</v>
      </c>
      <c r="D20" s="432">
        <v>11595347.470000001</v>
      </c>
      <c r="E20" s="428">
        <v>0.71500678625200398</v>
      </c>
      <c r="F20" s="433">
        <v>4467</v>
      </c>
      <c r="G20" s="433">
        <v>4546</v>
      </c>
      <c r="H20" s="434">
        <v>1.0177</v>
      </c>
      <c r="I20" s="426">
        <v>1</v>
      </c>
      <c r="J20" s="435">
        <v>6659</v>
      </c>
      <c r="K20" s="435">
        <v>5816</v>
      </c>
      <c r="L20" s="436">
        <v>0.87339999999999995</v>
      </c>
      <c r="M20" s="428">
        <v>0.88980000000000004</v>
      </c>
      <c r="N20" s="437">
        <v>9238935.25</v>
      </c>
      <c r="O20" s="437">
        <v>6407457.0700000003</v>
      </c>
      <c r="P20" s="434">
        <v>0.69350000000000001</v>
      </c>
      <c r="Q20" s="434">
        <v>0.70120000000000005</v>
      </c>
      <c r="R20" s="435">
        <v>5155</v>
      </c>
      <c r="S20" s="435">
        <v>3420</v>
      </c>
      <c r="T20" s="436">
        <v>0.66339999999999999</v>
      </c>
      <c r="U20" s="436">
        <v>0.69810000000000005</v>
      </c>
      <c r="V20" s="433">
        <v>4163</v>
      </c>
      <c r="W20" s="433">
        <v>3467</v>
      </c>
      <c r="X20" s="434">
        <v>0.83279999999999998</v>
      </c>
      <c r="Y20" s="145" t="s">
        <v>35</v>
      </c>
      <c r="Z20" s="133">
        <v>4665</v>
      </c>
      <c r="AA20" s="134">
        <v>4766</v>
      </c>
      <c r="AB20" s="135">
        <v>1.0217000000000001</v>
      </c>
      <c r="AC20" s="133">
        <v>6522</v>
      </c>
      <c r="AD20" s="134">
        <v>5803</v>
      </c>
      <c r="AE20" s="135">
        <v>0.88980000000000004</v>
      </c>
      <c r="AF20" s="136">
        <v>12491546.91</v>
      </c>
      <c r="AG20" s="137">
        <v>8759665.6999999993</v>
      </c>
      <c r="AH20" s="135">
        <v>0.70120000000000005</v>
      </c>
      <c r="AI20" s="133">
        <v>5405</v>
      </c>
      <c r="AJ20" s="134">
        <v>3773</v>
      </c>
      <c r="AK20" s="135">
        <v>0.69810000000000005</v>
      </c>
      <c r="AL20" s="138" t="str">
        <f t="shared" si="0"/>
        <v>OK</v>
      </c>
      <c r="AM20" s="138"/>
    </row>
    <row r="21" spans="1:39" s="42" customFormat="1" ht="13.9">
      <c r="A21" s="431" t="s">
        <v>164</v>
      </c>
      <c r="B21" s="431" t="s">
        <v>36</v>
      </c>
      <c r="C21" s="432">
        <v>1892645.34</v>
      </c>
      <c r="D21" s="432">
        <v>2608320.41</v>
      </c>
      <c r="E21" s="428">
        <v>0.72561842200974103</v>
      </c>
      <c r="F21" s="433">
        <v>1131</v>
      </c>
      <c r="G21" s="433">
        <v>1107</v>
      </c>
      <c r="H21" s="434">
        <v>0.9788</v>
      </c>
      <c r="I21" s="426">
        <v>1</v>
      </c>
      <c r="J21" s="435">
        <v>1571</v>
      </c>
      <c r="K21" s="435">
        <v>1343</v>
      </c>
      <c r="L21" s="436">
        <v>0.85489999999999999</v>
      </c>
      <c r="M21" s="428">
        <v>0.87050000000000005</v>
      </c>
      <c r="N21" s="437">
        <v>2103927.2999999998</v>
      </c>
      <c r="O21" s="437">
        <v>1479166.48</v>
      </c>
      <c r="P21" s="434">
        <v>0.70309999999999995</v>
      </c>
      <c r="Q21" s="434">
        <v>0.70069999999999999</v>
      </c>
      <c r="R21" s="435">
        <v>1174</v>
      </c>
      <c r="S21" s="435">
        <v>752</v>
      </c>
      <c r="T21" s="436">
        <v>0.64049999999999996</v>
      </c>
      <c r="U21" s="436">
        <v>0.6835</v>
      </c>
      <c r="V21" s="433">
        <v>971</v>
      </c>
      <c r="W21" s="433">
        <v>747</v>
      </c>
      <c r="X21" s="434">
        <v>0.76929999999999998</v>
      </c>
      <c r="Y21" s="145" t="s">
        <v>36</v>
      </c>
      <c r="Z21" s="133">
        <v>1125</v>
      </c>
      <c r="AA21" s="134">
        <v>1161</v>
      </c>
      <c r="AB21" s="135">
        <v>1.032</v>
      </c>
      <c r="AC21" s="133">
        <v>1591</v>
      </c>
      <c r="AD21" s="134">
        <v>1385</v>
      </c>
      <c r="AE21" s="135">
        <v>0.87050000000000005</v>
      </c>
      <c r="AF21" s="136">
        <v>2860960.42</v>
      </c>
      <c r="AG21" s="137">
        <v>2004769.42</v>
      </c>
      <c r="AH21" s="135">
        <v>0.70069999999999999</v>
      </c>
      <c r="AI21" s="133">
        <v>1251</v>
      </c>
      <c r="AJ21" s="134">
        <v>855</v>
      </c>
      <c r="AK21" s="135">
        <v>0.6835</v>
      </c>
      <c r="AL21" s="138" t="str">
        <f t="shared" si="0"/>
        <v>OK</v>
      </c>
      <c r="AM21" s="138"/>
    </row>
    <row r="22" spans="1:39" s="42" customFormat="1" ht="13.9">
      <c r="A22" s="431" t="s">
        <v>170</v>
      </c>
      <c r="B22" s="431" t="s">
        <v>37</v>
      </c>
      <c r="C22" s="432">
        <v>968049.11</v>
      </c>
      <c r="D22" s="432">
        <v>1461210.11</v>
      </c>
      <c r="E22" s="428">
        <v>0.66249822895079702</v>
      </c>
      <c r="F22" s="433">
        <v>479</v>
      </c>
      <c r="G22" s="433">
        <v>464</v>
      </c>
      <c r="H22" s="434">
        <v>0.96870000000000001</v>
      </c>
      <c r="I22" s="426">
        <v>1</v>
      </c>
      <c r="J22" s="435">
        <v>793</v>
      </c>
      <c r="K22" s="435">
        <v>684</v>
      </c>
      <c r="L22" s="436">
        <v>0.86250000000000004</v>
      </c>
      <c r="M22" s="428">
        <v>0.8377</v>
      </c>
      <c r="N22" s="437">
        <v>1098169.46</v>
      </c>
      <c r="O22" s="437">
        <v>728407.38</v>
      </c>
      <c r="P22" s="434">
        <v>0.6633</v>
      </c>
      <c r="Q22" s="434">
        <v>0.67559999999999998</v>
      </c>
      <c r="R22" s="435">
        <v>604</v>
      </c>
      <c r="S22" s="435">
        <v>397</v>
      </c>
      <c r="T22" s="436">
        <v>0.6573</v>
      </c>
      <c r="U22" s="436">
        <v>0.64880000000000004</v>
      </c>
      <c r="V22" s="433">
        <v>536</v>
      </c>
      <c r="W22" s="433">
        <v>438</v>
      </c>
      <c r="X22" s="434">
        <v>0.81720000000000004</v>
      </c>
      <c r="Y22" s="145" t="s">
        <v>37</v>
      </c>
      <c r="Z22" s="133">
        <v>471</v>
      </c>
      <c r="AA22" s="134">
        <v>536</v>
      </c>
      <c r="AB22" s="135">
        <v>1.1379999999999999</v>
      </c>
      <c r="AC22" s="133">
        <v>843</v>
      </c>
      <c r="AD22" s="134">
        <v>702</v>
      </c>
      <c r="AE22" s="135">
        <v>0.8327</v>
      </c>
      <c r="AF22" s="136">
        <v>1588239.62</v>
      </c>
      <c r="AG22" s="137">
        <v>1073084.8600000001</v>
      </c>
      <c r="AH22" s="135">
        <v>0.67559999999999998</v>
      </c>
      <c r="AI22" s="133">
        <v>671</v>
      </c>
      <c r="AJ22" s="134">
        <v>432</v>
      </c>
      <c r="AK22" s="135">
        <v>0.64380000000000004</v>
      </c>
      <c r="AL22" s="138" t="str">
        <f t="shared" si="0"/>
        <v>OK</v>
      </c>
      <c r="AM22" s="138"/>
    </row>
    <row r="23" spans="1:39" s="42" customFormat="1" ht="13.9">
      <c r="A23" s="431" t="s">
        <v>171</v>
      </c>
      <c r="B23" s="431" t="s">
        <v>38</v>
      </c>
      <c r="C23" s="432">
        <v>1423649.04</v>
      </c>
      <c r="D23" s="432">
        <v>1914946.07</v>
      </c>
      <c r="E23" s="428">
        <v>0.74344080092030995</v>
      </c>
      <c r="F23" s="433">
        <v>899</v>
      </c>
      <c r="G23" s="433">
        <v>889</v>
      </c>
      <c r="H23" s="434">
        <v>0.9889</v>
      </c>
      <c r="I23" s="426">
        <v>1</v>
      </c>
      <c r="J23" s="435">
        <v>1180</v>
      </c>
      <c r="K23" s="435">
        <v>1126</v>
      </c>
      <c r="L23" s="436">
        <v>0.95420000000000005</v>
      </c>
      <c r="M23" s="428">
        <v>0.95150000000000001</v>
      </c>
      <c r="N23" s="437">
        <v>1526198.64</v>
      </c>
      <c r="O23" s="437">
        <v>1003164.61</v>
      </c>
      <c r="P23" s="434">
        <v>0.6573</v>
      </c>
      <c r="Q23" s="434">
        <v>0.65590000000000004</v>
      </c>
      <c r="R23" s="435">
        <v>999</v>
      </c>
      <c r="S23" s="435">
        <v>654</v>
      </c>
      <c r="T23" s="436">
        <v>0.65469999999999995</v>
      </c>
      <c r="U23" s="436">
        <v>0.72019999999999995</v>
      </c>
      <c r="V23" s="433">
        <v>765</v>
      </c>
      <c r="W23" s="433">
        <v>624</v>
      </c>
      <c r="X23" s="434">
        <v>0.81569999999999998</v>
      </c>
      <c r="Y23" s="145" t="s">
        <v>38</v>
      </c>
      <c r="Z23" s="133">
        <v>894</v>
      </c>
      <c r="AA23" s="134">
        <v>917</v>
      </c>
      <c r="AB23" s="135">
        <v>1.0257000000000001</v>
      </c>
      <c r="AC23" s="133">
        <v>1216</v>
      </c>
      <c r="AD23" s="134">
        <v>1157</v>
      </c>
      <c r="AE23" s="135">
        <v>0.95150000000000001</v>
      </c>
      <c r="AF23" s="136">
        <v>2056422.35</v>
      </c>
      <c r="AG23" s="137">
        <v>1338526.1299999999</v>
      </c>
      <c r="AH23" s="135">
        <v>0.65090000000000003</v>
      </c>
      <c r="AI23" s="133">
        <v>1065</v>
      </c>
      <c r="AJ23" s="134">
        <v>767</v>
      </c>
      <c r="AK23" s="135">
        <v>0.72019999999999995</v>
      </c>
      <c r="AL23" s="138" t="str">
        <f t="shared" si="0"/>
        <v>OK</v>
      </c>
      <c r="AM23" s="138"/>
    </row>
    <row r="24" spans="1:39" s="42" customFormat="1" ht="13.9">
      <c r="A24" s="431" t="s">
        <v>170</v>
      </c>
      <c r="B24" s="431" t="s">
        <v>39</v>
      </c>
      <c r="C24" s="432">
        <v>389637.17</v>
      </c>
      <c r="D24" s="432">
        <v>520821.47</v>
      </c>
      <c r="E24" s="428">
        <v>0.74812040678737801</v>
      </c>
      <c r="F24" s="433">
        <v>189</v>
      </c>
      <c r="G24" s="433">
        <v>202</v>
      </c>
      <c r="H24" s="434">
        <v>1.0688</v>
      </c>
      <c r="I24" s="426">
        <v>1</v>
      </c>
      <c r="J24" s="435">
        <v>324</v>
      </c>
      <c r="K24" s="435">
        <v>269</v>
      </c>
      <c r="L24" s="436">
        <v>0.83020000000000005</v>
      </c>
      <c r="M24" s="428">
        <v>0.86029999999999995</v>
      </c>
      <c r="N24" s="437">
        <v>417753.22</v>
      </c>
      <c r="O24" s="437">
        <v>262309.71999999997</v>
      </c>
      <c r="P24" s="434">
        <v>0.62790000000000001</v>
      </c>
      <c r="Q24" s="434">
        <v>0.67800000000000005</v>
      </c>
      <c r="R24" s="435">
        <v>245</v>
      </c>
      <c r="S24" s="435">
        <v>161</v>
      </c>
      <c r="T24" s="436">
        <v>0.65710000000000002</v>
      </c>
      <c r="U24" s="436">
        <v>0.67030000000000001</v>
      </c>
      <c r="V24" s="433">
        <v>198</v>
      </c>
      <c r="W24" s="433">
        <v>144</v>
      </c>
      <c r="X24" s="434">
        <v>0.72729999999999995</v>
      </c>
      <c r="Y24" s="145" t="s">
        <v>39</v>
      </c>
      <c r="Z24" s="133">
        <v>188</v>
      </c>
      <c r="AA24" s="134">
        <v>216</v>
      </c>
      <c r="AB24" s="135">
        <v>1.1489</v>
      </c>
      <c r="AC24" s="133">
        <v>311</v>
      </c>
      <c r="AD24" s="134">
        <v>266</v>
      </c>
      <c r="AE24" s="135">
        <v>0.85529999999999995</v>
      </c>
      <c r="AF24" s="136">
        <v>550598.14</v>
      </c>
      <c r="AG24" s="137">
        <v>373326.84</v>
      </c>
      <c r="AH24" s="135">
        <v>0.67800000000000005</v>
      </c>
      <c r="AI24" s="133">
        <v>248</v>
      </c>
      <c r="AJ24" s="134">
        <v>165</v>
      </c>
      <c r="AK24" s="135">
        <v>0.6653</v>
      </c>
      <c r="AL24" s="138" t="str">
        <f t="shared" si="0"/>
        <v>OK</v>
      </c>
      <c r="AM24" s="138"/>
    </row>
    <row r="25" spans="1:39" s="42" customFormat="1" ht="13.9">
      <c r="A25" s="431" t="s">
        <v>165</v>
      </c>
      <c r="B25" s="431" t="s">
        <v>40</v>
      </c>
      <c r="C25" s="432">
        <v>7035133.6399999997</v>
      </c>
      <c r="D25" s="432">
        <v>9780292.0199999996</v>
      </c>
      <c r="E25" s="428">
        <v>0.719317339974477</v>
      </c>
      <c r="F25" s="433">
        <v>5332</v>
      </c>
      <c r="G25" s="433">
        <v>5106</v>
      </c>
      <c r="H25" s="434">
        <v>0.95760000000000001</v>
      </c>
      <c r="I25" s="426">
        <v>0.9587</v>
      </c>
      <c r="J25" s="435">
        <v>7502</v>
      </c>
      <c r="K25" s="435">
        <v>6449</v>
      </c>
      <c r="L25" s="436">
        <v>0.85960000000000003</v>
      </c>
      <c r="M25" s="428">
        <v>0.87709999999999999</v>
      </c>
      <c r="N25" s="437">
        <v>8055394.2000000002</v>
      </c>
      <c r="O25" s="437">
        <v>5085747.82</v>
      </c>
      <c r="P25" s="434">
        <v>0.63129999999999997</v>
      </c>
      <c r="Q25" s="434">
        <v>0.64600000000000002</v>
      </c>
      <c r="R25" s="435">
        <v>5449</v>
      </c>
      <c r="S25" s="435">
        <v>3264</v>
      </c>
      <c r="T25" s="436">
        <v>0.59899999999999998</v>
      </c>
      <c r="U25" s="436">
        <v>0.65100000000000002</v>
      </c>
      <c r="V25" s="433">
        <v>4455</v>
      </c>
      <c r="W25" s="433">
        <v>3790</v>
      </c>
      <c r="X25" s="434">
        <v>0.85070000000000001</v>
      </c>
      <c r="Y25" s="145" t="s">
        <v>40</v>
      </c>
      <c r="Z25" s="133">
        <v>5457</v>
      </c>
      <c r="AA25" s="134">
        <v>5177</v>
      </c>
      <c r="AB25" s="135">
        <v>0.94869999999999999</v>
      </c>
      <c r="AC25" s="133">
        <v>7434</v>
      </c>
      <c r="AD25" s="134">
        <v>6520</v>
      </c>
      <c r="AE25" s="135">
        <v>0.87709999999999999</v>
      </c>
      <c r="AF25" s="136">
        <v>11092082.76</v>
      </c>
      <c r="AG25" s="137">
        <v>7110177.9900000002</v>
      </c>
      <c r="AH25" s="135">
        <v>0.64100000000000001</v>
      </c>
      <c r="AI25" s="133">
        <v>5755</v>
      </c>
      <c r="AJ25" s="134">
        <v>3718</v>
      </c>
      <c r="AK25" s="135">
        <v>0.64600000000000002</v>
      </c>
      <c r="AL25" s="138" t="str">
        <f t="shared" si="0"/>
        <v>OK</v>
      </c>
      <c r="AM25" s="138"/>
    </row>
    <row r="26" spans="1:39" s="42" customFormat="1" ht="13.9">
      <c r="A26" s="431" t="s">
        <v>164</v>
      </c>
      <c r="B26" s="431" t="s">
        <v>41</v>
      </c>
      <c r="C26" s="432">
        <v>3897833.89</v>
      </c>
      <c r="D26" s="432">
        <v>5304330.2699999996</v>
      </c>
      <c r="E26" s="428">
        <v>0.73483996877894298</v>
      </c>
      <c r="F26" s="433">
        <v>3019</v>
      </c>
      <c r="G26" s="433">
        <v>3002</v>
      </c>
      <c r="H26" s="434">
        <v>0.99439999999999995</v>
      </c>
      <c r="I26" s="426">
        <v>1</v>
      </c>
      <c r="J26" s="435">
        <v>3964</v>
      </c>
      <c r="K26" s="435">
        <v>3582</v>
      </c>
      <c r="L26" s="436">
        <v>0.90359999999999996</v>
      </c>
      <c r="M26" s="428">
        <v>0.90539999999999998</v>
      </c>
      <c r="N26" s="437">
        <v>4318522.7300000004</v>
      </c>
      <c r="O26" s="437">
        <v>2810476.45</v>
      </c>
      <c r="P26" s="434">
        <v>0.65080000000000005</v>
      </c>
      <c r="Q26" s="434">
        <v>0.65210000000000001</v>
      </c>
      <c r="R26" s="435">
        <v>2991</v>
      </c>
      <c r="S26" s="435">
        <v>1748</v>
      </c>
      <c r="T26" s="436">
        <v>0.58440000000000003</v>
      </c>
      <c r="U26" s="436">
        <v>0.63680000000000003</v>
      </c>
      <c r="V26" s="433">
        <v>2551</v>
      </c>
      <c r="W26" s="433">
        <v>2220</v>
      </c>
      <c r="X26" s="434">
        <v>0.87019999999999997</v>
      </c>
      <c r="Y26" s="145" t="s">
        <v>41</v>
      </c>
      <c r="Z26" s="133">
        <v>3050</v>
      </c>
      <c r="AA26" s="134">
        <v>3087</v>
      </c>
      <c r="AB26" s="135">
        <v>1.0121</v>
      </c>
      <c r="AC26" s="133">
        <v>3964</v>
      </c>
      <c r="AD26" s="134">
        <v>3589</v>
      </c>
      <c r="AE26" s="135">
        <v>0.90539999999999998</v>
      </c>
      <c r="AF26" s="136">
        <v>5878750.6299999999</v>
      </c>
      <c r="AG26" s="137">
        <v>3804173.37</v>
      </c>
      <c r="AH26" s="135">
        <v>0.64710000000000001</v>
      </c>
      <c r="AI26" s="133">
        <v>3121</v>
      </c>
      <c r="AJ26" s="134">
        <v>1972</v>
      </c>
      <c r="AK26" s="135">
        <v>0.63180000000000003</v>
      </c>
      <c r="AL26" s="138" t="str">
        <f t="shared" si="0"/>
        <v>OK</v>
      </c>
      <c r="AM26" s="138"/>
    </row>
    <row r="27" spans="1:39" s="42" customFormat="1" ht="13.9">
      <c r="A27" s="431" t="s">
        <v>168</v>
      </c>
      <c r="B27" s="431" t="s">
        <v>42</v>
      </c>
      <c r="C27" s="432">
        <v>7458297.7800000003</v>
      </c>
      <c r="D27" s="432">
        <v>10393593.32</v>
      </c>
      <c r="E27" s="428">
        <v>0.71758606964621896</v>
      </c>
      <c r="F27" s="433">
        <v>3456</v>
      </c>
      <c r="G27" s="433">
        <v>3399</v>
      </c>
      <c r="H27" s="434">
        <v>0.98350000000000004</v>
      </c>
      <c r="I27" s="426">
        <v>1</v>
      </c>
      <c r="J27" s="435">
        <v>4824</v>
      </c>
      <c r="K27" s="435">
        <v>4182</v>
      </c>
      <c r="L27" s="436">
        <v>0.8669</v>
      </c>
      <c r="M27" s="428">
        <v>0.878</v>
      </c>
      <c r="N27" s="437">
        <v>7906461.4900000002</v>
      </c>
      <c r="O27" s="437">
        <v>5670673.8200000003</v>
      </c>
      <c r="P27" s="434">
        <v>0.71719999999999995</v>
      </c>
      <c r="Q27" s="434">
        <v>0.72260000000000002</v>
      </c>
      <c r="R27" s="435">
        <v>3539</v>
      </c>
      <c r="S27" s="435">
        <v>2332</v>
      </c>
      <c r="T27" s="436">
        <v>0.65890000000000004</v>
      </c>
      <c r="U27" s="436">
        <v>0.69520000000000004</v>
      </c>
      <c r="V27" s="433">
        <v>2943</v>
      </c>
      <c r="W27" s="433">
        <v>2360</v>
      </c>
      <c r="X27" s="434">
        <v>0.80189999999999995</v>
      </c>
      <c r="Y27" s="145" t="s">
        <v>42</v>
      </c>
      <c r="Z27" s="133">
        <v>3484</v>
      </c>
      <c r="AA27" s="134">
        <v>3587</v>
      </c>
      <c r="AB27" s="135">
        <v>1.0296000000000001</v>
      </c>
      <c r="AC27" s="133">
        <v>4892</v>
      </c>
      <c r="AD27" s="134">
        <v>4295</v>
      </c>
      <c r="AE27" s="135">
        <v>0.878</v>
      </c>
      <c r="AF27" s="136">
        <v>10882930.220000001</v>
      </c>
      <c r="AG27" s="137">
        <v>7864338.5800000001</v>
      </c>
      <c r="AH27" s="135">
        <v>0.72260000000000002</v>
      </c>
      <c r="AI27" s="133">
        <v>3757</v>
      </c>
      <c r="AJ27" s="134">
        <v>2612</v>
      </c>
      <c r="AK27" s="135">
        <v>0.69520000000000004</v>
      </c>
      <c r="AL27" s="138" t="str">
        <f t="shared" si="0"/>
        <v>OK</v>
      </c>
      <c r="AM27" s="138"/>
    </row>
    <row r="28" spans="1:39" s="42" customFormat="1" ht="13.9">
      <c r="A28" s="431" t="s">
        <v>164</v>
      </c>
      <c r="B28" s="431" t="s">
        <v>43</v>
      </c>
      <c r="C28" s="432">
        <v>29722689.079999998</v>
      </c>
      <c r="D28" s="432">
        <v>40735599.859999999</v>
      </c>
      <c r="E28" s="428">
        <v>0.72964898472468398</v>
      </c>
      <c r="F28" s="433">
        <v>14134</v>
      </c>
      <c r="G28" s="433">
        <v>13829</v>
      </c>
      <c r="H28" s="434">
        <v>0.97840000000000005</v>
      </c>
      <c r="I28" s="426">
        <v>1</v>
      </c>
      <c r="J28" s="435">
        <v>19696</v>
      </c>
      <c r="K28" s="435">
        <v>16501</v>
      </c>
      <c r="L28" s="436">
        <v>0.83779999999999999</v>
      </c>
      <c r="M28" s="428">
        <v>0.83109999999999995</v>
      </c>
      <c r="N28" s="437">
        <v>34902294.32</v>
      </c>
      <c r="O28" s="437">
        <v>23569447.460000001</v>
      </c>
      <c r="P28" s="434">
        <v>0.67530000000000001</v>
      </c>
      <c r="Q28" s="434">
        <v>0.67769999999999997</v>
      </c>
      <c r="R28" s="435">
        <v>14997</v>
      </c>
      <c r="S28" s="435">
        <v>8848</v>
      </c>
      <c r="T28" s="436">
        <v>0.59</v>
      </c>
      <c r="U28" s="436">
        <v>0.64329999999999998</v>
      </c>
      <c r="V28" s="433">
        <v>11751</v>
      </c>
      <c r="W28" s="433">
        <v>8964</v>
      </c>
      <c r="X28" s="434">
        <v>0.76280000000000003</v>
      </c>
      <c r="Y28" s="145" t="s">
        <v>43</v>
      </c>
      <c r="Z28" s="133">
        <v>14502</v>
      </c>
      <c r="AA28" s="134">
        <v>14643</v>
      </c>
      <c r="AB28" s="135">
        <v>1.0097</v>
      </c>
      <c r="AC28" s="133">
        <v>19986</v>
      </c>
      <c r="AD28" s="134">
        <v>16510</v>
      </c>
      <c r="AE28" s="135">
        <v>0.82609999999999995</v>
      </c>
      <c r="AF28" s="136">
        <v>46986114.659999996</v>
      </c>
      <c r="AG28" s="137">
        <v>31842248.25</v>
      </c>
      <c r="AH28" s="135">
        <v>0.67769999999999997</v>
      </c>
      <c r="AI28" s="133">
        <v>15654</v>
      </c>
      <c r="AJ28" s="134">
        <v>9992</v>
      </c>
      <c r="AK28" s="135">
        <v>0.63829999999999998</v>
      </c>
      <c r="AL28" s="138" t="str">
        <f t="shared" si="0"/>
        <v>OK</v>
      </c>
      <c r="AM28" s="138"/>
    </row>
    <row r="29" spans="1:39" s="42" customFormat="1" ht="13.9">
      <c r="A29" s="431" t="s">
        <v>168</v>
      </c>
      <c r="B29" s="431" t="s">
        <v>44</v>
      </c>
      <c r="C29" s="432">
        <v>1666845.99</v>
      </c>
      <c r="D29" s="432">
        <v>2321712.04</v>
      </c>
      <c r="E29" s="428">
        <v>0.71793829780888796</v>
      </c>
      <c r="F29" s="433">
        <v>619</v>
      </c>
      <c r="G29" s="433">
        <v>649</v>
      </c>
      <c r="H29" s="434">
        <v>1.0485</v>
      </c>
      <c r="I29" s="426">
        <v>1</v>
      </c>
      <c r="J29" s="435">
        <v>982</v>
      </c>
      <c r="K29" s="435">
        <v>918</v>
      </c>
      <c r="L29" s="436">
        <v>0.93479999999999996</v>
      </c>
      <c r="M29" s="428">
        <v>0.93810000000000004</v>
      </c>
      <c r="N29" s="437">
        <v>1872635.8</v>
      </c>
      <c r="O29" s="437">
        <v>1230772.0900000001</v>
      </c>
      <c r="P29" s="434">
        <v>0.65720000000000001</v>
      </c>
      <c r="Q29" s="434">
        <v>0.67320000000000002</v>
      </c>
      <c r="R29" s="435">
        <v>825</v>
      </c>
      <c r="S29" s="435">
        <v>574</v>
      </c>
      <c r="T29" s="436">
        <v>0.69579999999999997</v>
      </c>
      <c r="U29" s="436">
        <v>0.71750000000000003</v>
      </c>
      <c r="V29" s="433">
        <v>566</v>
      </c>
      <c r="W29" s="433">
        <v>422</v>
      </c>
      <c r="X29" s="434">
        <v>0.74560000000000004</v>
      </c>
      <c r="Y29" s="145" t="s">
        <v>44</v>
      </c>
      <c r="Z29" s="133">
        <v>607</v>
      </c>
      <c r="AA29" s="134">
        <v>660</v>
      </c>
      <c r="AB29" s="135">
        <v>1.0872999999999999</v>
      </c>
      <c r="AC29" s="133">
        <v>986</v>
      </c>
      <c r="AD29" s="134">
        <v>925</v>
      </c>
      <c r="AE29" s="135">
        <v>0.93810000000000004</v>
      </c>
      <c r="AF29" s="136">
        <v>2608153.2999999998</v>
      </c>
      <c r="AG29" s="137">
        <v>1742719.49</v>
      </c>
      <c r="AH29" s="135">
        <v>0.66820000000000002</v>
      </c>
      <c r="AI29" s="133">
        <v>878</v>
      </c>
      <c r="AJ29" s="134">
        <v>630</v>
      </c>
      <c r="AK29" s="135">
        <v>0.71750000000000003</v>
      </c>
      <c r="AL29" s="138" t="str">
        <f t="shared" si="0"/>
        <v>OK</v>
      </c>
      <c r="AM29" s="138"/>
    </row>
    <row r="30" spans="1:39" s="42" customFormat="1" ht="13.9">
      <c r="A30" s="431" t="s">
        <v>168</v>
      </c>
      <c r="B30" s="431" t="s">
        <v>45</v>
      </c>
      <c r="C30" s="432">
        <v>2169665.89</v>
      </c>
      <c r="D30" s="432">
        <v>3032170.16</v>
      </c>
      <c r="E30" s="428">
        <v>0.71554885626867304</v>
      </c>
      <c r="F30" s="433">
        <v>716</v>
      </c>
      <c r="G30" s="433">
        <v>757</v>
      </c>
      <c r="H30" s="434">
        <v>1.0572999999999999</v>
      </c>
      <c r="I30" s="426">
        <v>1</v>
      </c>
      <c r="J30" s="435">
        <v>1127</v>
      </c>
      <c r="K30" s="435">
        <v>1054</v>
      </c>
      <c r="L30" s="436">
        <v>0.93520000000000003</v>
      </c>
      <c r="M30" s="428">
        <v>0.94550000000000001</v>
      </c>
      <c r="N30" s="437">
        <v>2273239.44</v>
      </c>
      <c r="O30" s="437">
        <v>1643702.35</v>
      </c>
      <c r="P30" s="434">
        <v>0.72309999999999997</v>
      </c>
      <c r="Q30" s="434">
        <v>0.73660000000000003</v>
      </c>
      <c r="R30" s="435">
        <v>939</v>
      </c>
      <c r="S30" s="435">
        <v>666</v>
      </c>
      <c r="T30" s="436">
        <v>0.70930000000000004</v>
      </c>
      <c r="U30" s="436">
        <v>0.73309999999999997</v>
      </c>
      <c r="V30" s="433">
        <v>685</v>
      </c>
      <c r="W30" s="433">
        <v>502</v>
      </c>
      <c r="X30" s="434">
        <v>0.73280000000000001</v>
      </c>
      <c r="Y30" s="145" t="s">
        <v>45</v>
      </c>
      <c r="Z30" s="133">
        <v>739</v>
      </c>
      <c r="AA30" s="134">
        <v>778</v>
      </c>
      <c r="AB30" s="135">
        <v>1.0528</v>
      </c>
      <c r="AC30" s="133">
        <v>1137</v>
      </c>
      <c r="AD30" s="134">
        <v>1075</v>
      </c>
      <c r="AE30" s="135">
        <v>0.94550000000000001</v>
      </c>
      <c r="AF30" s="136">
        <v>3109186.7</v>
      </c>
      <c r="AG30" s="137">
        <v>2290310.7799999998</v>
      </c>
      <c r="AH30" s="135">
        <v>0.73660000000000003</v>
      </c>
      <c r="AI30" s="133">
        <v>1034</v>
      </c>
      <c r="AJ30" s="134">
        <v>758</v>
      </c>
      <c r="AK30" s="135">
        <v>0.73309999999999997</v>
      </c>
      <c r="AL30" s="138" t="str">
        <f t="shared" si="0"/>
        <v>OK</v>
      </c>
      <c r="AM30" s="138"/>
    </row>
    <row r="31" spans="1:39" s="42" customFormat="1" ht="13.9">
      <c r="A31" s="431" t="s">
        <v>167</v>
      </c>
      <c r="B31" s="431" t="s">
        <v>46</v>
      </c>
      <c r="C31" s="432">
        <v>9766476.5600000005</v>
      </c>
      <c r="D31" s="432">
        <v>13216444.109999999</v>
      </c>
      <c r="E31" s="428">
        <v>0.73896401170496095</v>
      </c>
      <c r="F31" s="433">
        <v>4244</v>
      </c>
      <c r="G31" s="433">
        <v>4387</v>
      </c>
      <c r="H31" s="434">
        <v>1.0337000000000001</v>
      </c>
      <c r="I31" s="426">
        <v>1</v>
      </c>
      <c r="J31" s="435">
        <v>6204</v>
      </c>
      <c r="K31" s="435">
        <v>5316</v>
      </c>
      <c r="L31" s="436">
        <v>0.8569</v>
      </c>
      <c r="M31" s="428">
        <v>0.88339999999999996</v>
      </c>
      <c r="N31" s="437">
        <v>10451860.210000001</v>
      </c>
      <c r="O31" s="437">
        <v>7556932.3499999996</v>
      </c>
      <c r="P31" s="434">
        <v>0.72299999999999998</v>
      </c>
      <c r="Q31" s="434">
        <v>0.72740000000000005</v>
      </c>
      <c r="R31" s="435">
        <v>5015</v>
      </c>
      <c r="S31" s="435">
        <v>3433</v>
      </c>
      <c r="T31" s="436">
        <v>0.6845</v>
      </c>
      <c r="U31" s="436">
        <v>0.72719999999999996</v>
      </c>
      <c r="V31" s="433">
        <v>3535</v>
      </c>
      <c r="W31" s="433">
        <v>3030</v>
      </c>
      <c r="X31" s="434">
        <v>0.85709999999999997</v>
      </c>
      <c r="Y31" s="145" t="s">
        <v>46</v>
      </c>
      <c r="Z31" s="133">
        <v>4271</v>
      </c>
      <c r="AA31" s="134">
        <v>4591</v>
      </c>
      <c r="AB31" s="135">
        <v>1.0749</v>
      </c>
      <c r="AC31" s="133">
        <v>6115</v>
      </c>
      <c r="AD31" s="134">
        <v>5402</v>
      </c>
      <c r="AE31" s="135">
        <v>0.88339999999999996</v>
      </c>
      <c r="AF31" s="136">
        <v>13873242.33</v>
      </c>
      <c r="AG31" s="137">
        <v>10090832.779999999</v>
      </c>
      <c r="AH31" s="135">
        <v>0.72740000000000005</v>
      </c>
      <c r="AI31" s="133">
        <v>5238</v>
      </c>
      <c r="AJ31" s="134">
        <v>3809</v>
      </c>
      <c r="AK31" s="135">
        <v>0.72719999999999996</v>
      </c>
      <c r="AL31" s="138" t="str">
        <f t="shared" si="0"/>
        <v>OK</v>
      </c>
      <c r="AM31" s="138"/>
    </row>
    <row r="32" spans="1:39" s="42" customFormat="1" ht="13.9">
      <c r="A32" s="431" t="s">
        <v>167</v>
      </c>
      <c r="B32" s="431" t="s">
        <v>47</v>
      </c>
      <c r="C32" s="432">
        <v>1687960.43</v>
      </c>
      <c r="D32" s="432">
        <v>2441865.5099999998</v>
      </c>
      <c r="E32" s="428">
        <v>0.691258557478868</v>
      </c>
      <c r="F32" s="433">
        <v>834</v>
      </c>
      <c r="G32" s="433">
        <v>833</v>
      </c>
      <c r="H32" s="434">
        <v>0.99880000000000002</v>
      </c>
      <c r="I32" s="426">
        <v>0.99650000000000005</v>
      </c>
      <c r="J32" s="435">
        <v>1206</v>
      </c>
      <c r="K32" s="435">
        <v>1037</v>
      </c>
      <c r="L32" s="436">
        <v>0.8599</v>
      </c>
      <c r="M32" s="428">
        <v>0.87129999999999996</v>
      </c>
      <c r="N32" s="437">
        <v>1962498.12</v>
      </c>
      <c r="O32" s="437">
        <v>1317108.22</v>
      </c>
      <c r="P32" s="434">
        <v>0.67110000000000003</v>
      </c>
      <c r="Q32" s="434">
        <v>0.68969999999999998</v>
      </c>
      <c r="R32" s="435">
        <v>950</v>
      </c>
      <c r="S32" s="435">
        <v>613</v>
      </c>
      <c r="T32" s="436">
        <v>0.64529999999999998</v>
      </c>
      <c r="U32" s="436">
        <v>0.70679999999999998</v>
      </c>
      <c r="V32" s="433">
        <v>786</v>
      </c>
      <c r="W32" s="433">
        <v>624</v>
      </c>
      <c r="X32" s="434">
        <v>0.79390000000000005</v>
      </c>
      <c r="Y32" s="145" t="s">
        <v>47</v>
      </c>
      <c r="Z32" s="133">
        <v>866</v>
      </c>
      <c r="AA32" s="134">
        <v>863</v>
      </c>
      <c r="AB32" s="135">
        <v>0.99650000000000005</v>
      </c>
      <c r="AC32" s="133">
        <v>1235</v>
      </c>
      <c r="AD32" s="134">
        <v>1076</v>
      </c>
      <c r="AE32" s="135">
        <v>0.87129999999999996</v>
      </c>
      <c r="AF32" s="136">
        <v>2720278.24</v>
      </c>
      <c r="AG32" s="137">
        <v>1876077.89</v>
      </c>
      <c r="AH32" s="135">
        <v>0.68969999999999998</v>
      </c>
      <c r="AI32" s="133">
        <v>989</v>
      </c>
      <c r="AJ32" s="134">
        <v>699</v>
      </c>
      <c r="AK32" s="135">
        <v>0.70679999999999998</v>
      </c>
      <c r="AL32" s="138" t="str">
        <f t="shared" si="0"/>
        <v>OK</v>
      </c>
      <c r="AM32" s="138"/>
    </row>
    <row r="33" spans="1:39" s="42" customFormat="1" ht="13.9">
      <c r="A33" s="431" t="s">
        <v>169</v>
      </c>
      <c r="B33" s="431" t="s">
        <v>48</v>
      </c>
      <c r="C33" s="432">
        <v>4640478.96</v>
      </c>
      <c r="D33" s="432">
        <v>6205251.4199999999</v>
      </c>
      <c r="E33" s="428">
        <v>0.74783093317434002</v>
      </c>
      <c r="F33" s="433">
        <v>2221</v>
      </c>
      <c r="G33" s="433">
        <v>2098</v>
      </c>
      <c r="H33" s="434">
        <v>0.9446</v>
      </c>
      <c r="I33" s="426">
        <v>1</v>
      </c>
      <c r="J33" s="435">
        <v>2999</v>
      </c>
      <c r="K33" s="435">
        <v>2745</v>
      </c>
      <c r="L33" s="436">
        <v>0.9153</v>
      </c>
      <c r="M33" s="428">
        <v>0.90759999999999996</v>
      </c>
      <c r="N33" s="437">
        <v>5161438.95</v>
      </c>
      <c r="O33" s="437">
        <v>3458658.47</v>
      </c>
      <c r="P33" s="434">
        <v>0.67010000000000003</v>
      </c>
      <c r="Q33" s="434">
        <v>0.67669999999999997</v>
      </c>
      <c r="R33" s="435">
        <v>2399</v>
      </c>
      <c r="S33" s="435">
        <v>1659</v>
      </c>
      <c r="T33" s="436">
        <v>0.6915</v>
      </c>
      <c r="U33" s="436">
        <v>0.71160000000000001</v>
      </c>
      <c r="V33" s="433">
        <v>2014</v>
      </c>
      <c r="W33" s="433">
        <v>1695</v>
      </c>
      <c r="X33" s="434">
        <v>0.84160000000000001</v>
      </c>
      <c r="Y33" s="145" t="s">
        <v>48</v>
      </c>
      <c r="Z33" s="133">
        <v>2202</v>
      </c>
      <c r="AA33" s="134">
        <v>2210</v>
      </c>
      <c r="AB33" s="135">
        <v>1.0036</v>
      </c>
      <c r="AC33" s="133">
        <v>3031</v>
      </c>
      <c r="AD33" s="134">
        <v>2751</v>
      </c>
      <c r="AE33" s="135">
        <v>0.90759999999999996</v>
      </c>
      <c r="AF33" s="136">
        <v>6818687.2999999998</v>
      </c>
      <c r="AG33" s="137">
        <v>4614343.08</v>
      </c>
      <c r="AH33" s="135">
        <v>0.67669999999999997</v>
      </c>
      <c r="AI33" s="133">
        <v>2538</v>
      </c>
      <c r="AJ33" s="134">
        <v>1806</v>
      </c>
      <c r="AK33" s="135">
        <v>0.71160000000000001</v>
      </c>
      <c r="AL33" s="138" t="str">
        <f t="shared" si="0"/>
        <v>OK</v>
      </c>
      <c r="AM33" s="138"/>
    </row>
    <row r="34" spans="1:39" s="42" customFormat="1" ht="13.9">
      <c r="A34" s="431" t="s">
        <v>164</v>
      </c>
      <c r="B34" s="431" t="s">
        <v>49</v>
      </c>
      <c r="C34" s="432">
        <v>12809358.6</v>
      </c>
      <c r="D34" s="432">
        <v>17721101.280000001</v>
      </c>
      <c r="E34" s="428">
        <v>0.72283084429163602</v>
      </c>
      <c r="F34" s="433">
        <v>8273</v>
      </c>
      <c r="G34" s="433">
        <v>8092</v>
      </c>
      <c r="H34" s="434">
        <v>0.97809999999999997</v>
      </c>
      <c r="I34" s="426">
        <v>0.98380000000000001</v>
      </c>
      <c r="J34" s="435">
        <v>10365</v>
      </c>
      <c r="K34" s="435">
        <v>8796</v>
      </c>
      <c r="L34" s="436">
        <v>0.84860000000000002</v>
      </c>
      <c r="M34" s="428">
        <v>0.87390000000000001</v>
      </c>
      <c r="N34" s="437">
        <v>13198732.6</v>
      </c>
      <c r="O34" s="437">
        <v>9530301.4399999995</v>
      </c>
      <c r="P34" s="434">
        <v>0.72209999999999996</v>
      </c>
      <c r="Q34" s="434">
        <v>0.71440000000000003</v>
      </c>
      <c r="R34" s="435">
        <v>7159</v>
      </c>
      <c r="S34" s="435">
        <v>4751</v>
      </c>
      <c r="T34" s="436">
        <v>0.66359999999999997</v>
      </c>
      <c r="U34" s="436">
        <v>0.70750000000000002</v>
      </c>
      <c r="V34" s="433">
        <v>6164</v>
      </c>
      <c r="W34" s="433">
        <v>4949</v>
      </c>
      <c r="X34" s="434">
        <v>0.80289999999999995</v>
      </c>
      <c r="Y34" s="145" t="s">
        <v>49</v>
      </c>
      <c r="Z34" s="133">
        <v>8440</v>
      </c>
      <c r="AA34" s="134">
        <v>8261</v>
      </c>
      <c r="AB34" s="135">
        <v>0.9788</v>
      </c>
      <c r="AC34" s="133">
        <v>10309</v>
      </c>
      <c r="AD34" s="134">
        <v>8958</v>
      </c>
      <c r="AE34" s="135">
        <v>0.86890000000000001</v>
      </c>
      <c r="AF34" s="136">
        <v>18094179</v>
      </c>
      <c r="AG34" s="137">
        <v>12926423.460000001</v>
      </c>
      <c r="AH34" s="135">
        <v>0.71440000000000003</v>
      </c>
      <c r="AI34" s="133">
        <v>7582</v>
      </c>
      <c r="AJ34" s="134">
        <v>5364</v>
      </c>
      <c r="AK34" s="135">
        <v>0.70750000000000002</v>
      </c>
      <c r="AL34" s="138" t="str">
        <f t="shared" si="0"/>
        <v>OK</v>
      </c>
      <c r="AM34" s="138"/>
    </row>
    <row r="35" spans="1:39" s="42" customFormat="1" ht="13.9">
      <c r="A35" s="431" t="s">
        <v>171</v>
      </c>
      <c r="B35" s="431" t="s">
        <v>172</v>
      </c>
      <c r="C35" s="432">
        <v>2226691.4</v>
      </c>
      <c r="D35" s="432">
        <v>3131298</v>
      </c>
      <c r="E35" s="428">
        <v>0.71110810916112099</v>
      </c>
      <c r="F35" s="433">
        <v>2071</v>
      </c>
      <c r="G35" s="433">
        <v>1596</v>
      </c>
      <c r="H35" s="434">
        <v>0.77059999999999995</v>
      </c>
      <c r="I35" s="426">
        <v>0.9</v>
      </c>
      <c r="J35" s="435">
        <v>2548</v>
      </c>
      <c r="K35" s="435">
        <v>1967</v>
      </c>
      <c r="L35" s="436">
        <v>0.77200000000000002</v>
      </c>
      <c r="M35" s="428">
        <v>0.78190000000000004</v>
      </c>
      <c r="N35" s="437">
        <v>2272528.96</v>
      </c>
      <c r="O35" s="437">
        <v>1443662.97</v>
      </c>
      <c r="P35" s="434">
        <v>0.63529999999999998</v>
      </c>
      <c r="Q35" s="434">
        <v>0.64280000000000004</v>
      </c>
      <c r="R35" s="435">
        <v>1819</v>
      </c>
      <c r="S35" s="435">
        <v>1074</v>
      </c>
      <c r="T35" s="436">
        <v>0.59040000000000004</v>
      </c>
      <c r="U35" s="436">
        <v>0.64329999999999998</v>
      </c>
      <c r="V35" s="433">
        <v>1141</v>
      </c>
      <c r="W35" s="433">
        <v>937</v>
      </c>
      <c r="X35" s="434">
        <v>0.82120000000000004</v>
      </c>
      <c r="Y35" s="145" t="s">
        <v>172</v>
      </c>
      <c r="Z35" s="133">
        <v>2110</v>
      </c>
      <c r="AA35" s="134">
        <v>1758</v>
      </c>
      <c r="AB35" s="135">
        <v>0.83320000000000005</v>
      </c>
      <c r="AC35" s="133">
        <v>2674</v>
      </c>
      <c r="AD35" s="134">
        <v>2064</v>
      </c>
      <c r="AE35" s="135">
        <v>0.77190000000000003</v>
      </c>
      <c r="AF35" s="136">
        <v>3294142.84</v>
      </c>
      <c r="AG35" s="137">
        <v>2101066.9700000002</v>
      </c>
      <c r="AH35" s="135">
        <v>0.63780000000000003</v>
      </c>
      <c r="AI35" s="133">
        <v>1971</v>
      </c>
      <c r="AJ35" s="134">
        <v>1258</v>
      </c>
      <c r="AK35" s="135">
        <v>0.63829999999999998</v>
      </c>
      <c r="AL35" s="138" t="str">
        <f t="shared" si="0"/>
        <v>OK</v>
      </c>
      <c r="AM35" s="138"/>
    </row>
    <row r="36" spans="1:39" s="42" customFormat="1" ht="13.9">
      <c r="A36" s="431" t="s">
        <v>171</v>
      </c>
      <c r="B36" s="431" t="s">
        <v>173</v>
      </c>
      <c r="C36" s="432">
        <v>2281304.79</v>
      </c>
      <c r="D36" s="432">
        <v>3231949</v>
      </c>
      <c r="E36" s="428">
        <v>0.70586039259901701</v>
      </c>
      <c r="F36" s="433">
        <v>1661</v>
      </c>
      <c r="G36" s="433">
        <v>1525</v>
      </c>
      <c r="H36" s="434">
        <v>0.91810000000000003</v>
      </c>
      <c r="I36" s="426">
        <v>0.9365</v>
      </c>
      <c r="J36" s="435">
        <v>2278</v>
      </c>
      <c r="K36" s="435">
        <v>2008</v>
      </c>
      <c r="L36" s="436">
        <v>0.88149999999999995</v>
      </c>
      <c r="M36" s="428">
        <v>0.871</v>
      </c>
      <c r="N36" s="437">
        <v>2653811.61</v>
      </c>
      <c r="O36" s="437">
        <v>1665938.69</v>
      </c>
      <c r="P36" s="434">
        <v>0.62780000000000002</v>
      </c>
      <c r="Q36" s="434">
        <v>0.61619999999999997</v>
      </c>
      <c r="R36" s="435">
        <v>1760</v>
      </c>
      <c r="S36" s="435">
        <v>980</v>
      </c>
      <c r="T36" s="436">
        <v>0.55679999999999996</v>
      </c>
      <c r="U36" s="436">
        <v>0.60129999999999995</v>
      </c>
      <c r="V36" s="433">
        <v>1277</v>
      </c>
      <c r="W36" s="433">
        <v>1063</v>
      </c>
      <c r="X36" s="434">
        <v>0.83240000000000003</v>
      </c>
      <c r="Y36" s="145" t="s">
        <v>173</v>
      </c>
      <c r="Z36" s="133">
        <v>1768</v>
      </c>
      <c r="AA36" s="134">
        <v>1638</v>
      </c>
      <c r="AB36" s="135">
        <v>0.92649999999999999</v>
      </c>
      <c r="AC36" s="133">
        <v>2357</v>
      </c>
      <c r="AD36" s="134">
        <v>2053</v>
      </c>
      <c r="AE36" s="135">
        <v>0.871</v>
      </c>
      <c r="AF36" s="136">
        <v>3521771.77</v>
      </c>
      <c r="AG36" s="137">
        <v>2152425.16</v>
      </c>
      <c r="AH36" s="135">
        <v>0.61119999999999997</v>
      </c>
      <c r="AI36" s="133">
        <v>1884</v>
      </c>
      <c r="AJ36" s="134">
        <v>1114</v>
      </c>
      <c r="AK36" s="135">
        <v>0.59130000000000005</v>
      </c>
      <c r="AL36" s="138" t="str">
        <f t="shared" si="0"/>
        <v>OK</v>
      </c>
      <c r="AM36" s="138"/>
    </row>
    <row r="37" spans="1:39" s="42" customFormat="1" ht="13.9">
      <c r="A37" s="431" t="s">
        <v>165</v>
      </c>
      <c r="B37" s="431" t="s">
        <v>51</v>
      </c>
      <c r="C37" s="432">
        <v>18161389.57</v>
      </c>
      <c r="D37" s="432">
        <v>24169344.649999999</v>
      </c>
      <c r="E37" s="428">
        <v>0.751422507850249</v>
      </c>
      <c r="F37" s="433">
        <v>12135</v>
      </c>
      <c r="G37" s="433">
        <v>12009</v>
      </c>
      <c r="H37" s="434">
        <v>0.98960000000000004</v>
      </c>
      <c r="I37" s="426">
        <v>1</v>
      </c>
      <c r="J37" s="435">
        <v>14663</v>
      </c>
      <c r="K37" s="435">
        <v>13083</v>
      </c>
      <c r="L37" s="436">
        <v>0.89219999999999999</v>
      </c>
      <c r="M37" s="428">
        <v>0.89690000000000003</v>
      </c>
      <c r="N37" s="437">
        <v>20773861.68</v>
      </c>
      <c r="O37" s="437">
        <v>13750907.560000001</v>
      </c>
      <c r="P37" s="434">
        <v>0.66190000000000004</v>
      </c>
      <c r="Q37" s="434">
        <v>0.65400000000000003</v>
      </c>
      <c r="R37" s="435">
        <v>11186</v>
      </c>
      <c r="S37" s="435">
        <v>6866</v>
      </c>
      <c r="T37" s="436">
        <v>0.61380000000000001</v>
      </c>
      <c r="U37" s="436">
        <v>0.65349999999999997</v>
      </c>
      <c r="V37" s="433">
        <v>9677</v>
      </c>
      <c r="W37" s="433">
        <v>7581</v>
      </c>
      <c r="X37" s="434">
        <v>0.78339999999999999</v>
      </c>
      <c r="Y37" s="145" t="s">
        <v>51</v>
      </c>
      <c r="Z37" s="133">
        <v>12165</v>
      </c>
      <c r="AA37" s="134">
        <v>12331</v>
      </c>
      <c r="AB37" s="135">
        <v>1.0136000000000001</v>
      </c>
      <c r="AC37" s="133">
        <v>14826</v>
      </c>
      <c r="AD37" s="134">
        <v>13297</v>
      </c>
      <c r="AE37" s="135">
        <v>0.89690000000000003</v>
      </c>
      <c r="AF37" s="136">
        <v>28024040.359999999</v>
      </c>
      <c r="AG37" s="137">
        <v>18186381.039999999</v>
      </c>
      <c r="AH37" s="135">
        <v>0.64900000000000002</v>
      </c>
      <c r="AI37" s="133">
        <v>11644</v>
      </c>
      <c r="AJ37" s="134">
        <v>7551</v>
      </c>
      <c r="AK37" s="135">
        <v>0.64849999999999997</v>
      </c>
      <c r="AL37" s="138" t="str">
        <f t="shared" si="0"/>
        <v>OK</v>
      </c>
      <c r="AM37" s="138"/>
    </row>
    <row r="38" spans="1:39" s="42" customFormat="1" ht="13.9">
      <c r="A38" s="431" t="s">
        <v>174</v>
      </c>
      <c r="B38" s="431" t="s">
        <v>52</v>
      </c>
      <c r="C38" s="432">
        <v>4082201.39</v>
      </c>
      <c r="D38" s="432">
        <v>5453185.71</v>
      </c>
      <c r="E38" s="428">
        <v>0.74859020159795697</v>
      </c>
      <c r="F38" s="433">
        <v>2082</v>
      </c>
      <c r="G38" s="433">
        <v>2104</v>
      </c>
      <c r="H38" s="434">
        <v>1.0105999999999999</v>
      </c>
      <c r="I38" s="426">
        <v>1</v>
      </c>
      <c r="J38" s="435">
        <v>3075</v>
      </c>
      <c r="K38" s="435">
        <v>2776</v>
      </c>
      <c r="L38" s="436">
        <v>0.90280000000000005</v>
      </c>
      <c r="M38" s="428">
        <v>0.90859999999999996</v>
      </c>
      <c r="N38" s="437">
        <v>4526892.8600000003</v>
      </c>
      <c r="O38" s="437">
        <v>2999810.72</v>
      </c>
      <c r="P38" s="434">
        <v>0.66269999999999996</v>
      </c>
      <c r="Q38" s="434">
        <v>0.66049999999999998</v>
      </c>
      <c r="R38" s="435">
        <v>2359</v>
      </c>
      <c r="S38" s="435">
        <v>1491</v>
      </c>
      <c r="T38" s="436">
        <v>0.63200000000000001</v>
      </c>
      <c r="U38" s="436">
        <v>0.65980000000000005</v>
      </c>
      <c r="V38" s="433">
        <v>1739</v>
      </c>
      <c r="W38" s="433">
        <v>1492</v>
      </c>
      <c r="X38" s="434">
        <v>0.85799999999999998</v>
      </c>
      <c r="Y38" s="145" t="s">
        <v>52</v>
      </c>
      <c r="Z38" s="133">
        <v>2077</v>
      </c>
      <c r="AA38" s="134">
        <v>2154</v>
      </c>
      <c r="AB38" s="135">
        <v>1.0370999999999999</v>
      </c>
      <c r="AC38" s="133">
        <v>3052</v>
      </c>
      <c r="AD38" s="134">
        <v>2773</v>
      </c>
      <c r="AE38" s="135">
        <v>0.90859999999999996</v>
      </c>
      <c r="AF38" s="136">
        <v>6048689.2800000003</v>
      </c>
      <c r="AG38" s="137">
        <v>3964637.43</v>
      </c>
      <c r="AH38" s="135">
        <v>0.65549999999999997</v>
      </c>
      <c r="AI38" s="133">
        <v>2448</v>
      </c>
      <c r="AJ38" s="134">
        <v>1603</v>
      </c>
      <c r="AK38" s="135">
        <v>0.65480000000000005</v>
      </c>
      <c r="AL38" s="138" t="str">
        <f t="shared" si="0"/>
        <v>OK</v>
      </c>
      <c r="AM38" s="138"/>
    </row>
    <row r="39" spans="1:39" s="42" customFormat="1" ht="13.9">
      <c r="A39" s="431" t="s">
        <v>167</v>
      </c>
      <c r="B39" s="431" t="s">
        <v>53</v>
      </c>
      <c r="C39" s="432">
        <v>11302278.220000001</v>
      </c>
      <c r="D39" s="432">
        <v>15149476.27</v>
      </c>
      <c r="E39" s="428">
        <v>0.74605075572028301</v>
      </c>
      <c r="F39" s="433">
        <v>7386</v>
      </c>
      <c r="G39" s="433">
        <v>7729</v>
      </c>
      <c r="H39" s="434">
        <v>1.0464</v>
      </c>
      <c r="I39" s="426">
        <v>1</v>
      </c>
      <c r="J39" s="435">
        <v>10047</v>
      </c>
      <c r="K39" s="435">
        <v>8258</v>
      </c>
      <c r="L39" s="436">
        <v>0.82189999999999996</v>
      </c>
      <c r="M39" s="428">
        <v>0.83540000000000003</v>
      </c>
      <c r="N39" s="437">
        <v>12530229.029999999</v>
      </c>
      <c r="O39" s="437">
        <v>8473405.8599999994</v>
      </c>
      <c r="P39" s="434">
        <v>0.67620000000000002</v>
      </c>
      <c r="Q39" s="434">
        <v>0.67920000000000003</v>
      </c>
      <c r="R39" s="435">
        <v>7277</v>
      </c>
      <c r="S39" s="435">
        <v>4567</v>
      </c>
      <c r="T39" s="436">
        <v>0.62760000000000005</v>
      </c>
      <c r="U39" s="436">
        <v>0.66080000000000005</v>
      </c>
      <c r="V39" s="433">
        <v>5906</v>
      </c>
      <c r="W39" s="433">
        <v>4789</v>
      </c>
      <c r="X39" s="434">
        <v>0.81089999999999995</v>
      </c>
      <c r="Y39" s="145" t="s">
        <v>53</v>
      </c>
      <c r="Z39" s="133">
        <v>7271</v>
      </c>
      <c r="AA39" s="134">
        <v>7727</v>
      </c>
      <c r="AB39" s="135">
        <v>1.0627</v>
      </c>
      <c r="AC39" s="133">
        <v>10059</v>
      </c>
      <c r="AD39" s="134">
        <v>8353</v>
      </c>
      <c r="AE39" s="135">
        <v>0.83040000000000003</v>
      </c>
      <c r="AF39" s="136">
        <v>16716069.390000001</v>
      </c>
      <c r="AG39" s="137">
        <v>11353085.65</v>
      </c>
      <c r="AH39" s="135">
        <v>0.67920000000000003</v>
      </c>
      <c r="AI39" s="133">
        <v>7600</v>
      </c>
      <c r="AJ39" s="134">
        <v>4984</v>
      </c>
      <c r="AK39" s="135">
        <v>0.65580000000000005</v>
      </c>
      <c r="AL39" s="138" t="str">
        <f t="shared" si="0"/>
        <v>OK</v>
      </c>
      <c r="AM39" s="138"/>
    </row>
    <row r="40" spans="1:39" s="42" customFormat="1" ht="13.9">
      <c r="A40" s="431" t="s">
        <v>171</v>
      </c>
      <c r="B40" s="431" t="s">
        <v>54</v>
      </c>
      <c r="C40" s="432">
        <v>937050.37</v>
      </c>
      <c r="D40" s="432">
        <v>1332289.58</v>
      </c>
      <c r="E40" s="428">
        <v>0.70333836131931604</v>
      </c>
      <c r="F40" s="433">
        <v>427</v>
      </c>
      <c r="G40" s="433">
        <v>416</v>
      </c>
      <c r="H40" s="434">
        <v>0.97419999999999995</v>
      </c>
      <c r="I40" s="426">
        <v>1</v>
      </c>
      <c r="J40" s="435">
        <v>569</v>
      </c>
      <c r="K40" s="435">
        <v>509</v>
      </c>
      <c r="L40" s="436">
        <v>0.89459999999999995</v>
      </c>
      <c r="M40" s="428">
        <v>0.91369999999999996</v>
      </c>
      <c r="N40" s="437">
        <v>1078779.5</v>
      </c>
      <c r="O40" s="437">
        <v>737449.9</v>
      </c>
      <c r="P40" s="434">
        <v>0.68359999999999999</v>
      </c>
      <c r="Q40" s="434">
        <v>0.69110000000000005</v>
      </c>
      <c r="R40" s="435">
        <v>468</v>
      </c>
      <c r="S40" s="435">
        <v>298</v>
      </c>
      <c r="T40" s="436">
        <v>0.63680000000000003</v>
      </c>
      <c r="U40" s="436">
        <v>0.70660000000000001</v>
      </c>
      <c r="V40" s="433">
        <v>346</v>
      </c>
      <c r="W40" s="433">
        <v>254</v>
      </c>
      <c r="X40" s="434">
        <v>0.73409999999999997</v>
      </c>
      <c r="Y40" s="145" t="s">
        <v>54</v>
      </c>
      <c r="Z40" s="133">
        <v>415</v>
      </c>
      <c r="AA40" s="134">
        <v>434</v>
      </c>
      <c r="AB40" s="135">
        <v>1.0458000000000001</v>
      </c>
      <c r="AC40" s="133">
        <v>591</v>
      </c>
      <c r="AD40" s="134">
        <v>540</v>
      </c>
      <c r="AE40" s="135">
        <v>0.91369999999999996</v>
      </c>
      <c r="AF40" s="136">
        <v>1530771.16</v>
      </c>
      <c r="AG40" s="137">
        <v>1057955.07</v>
      </c>
      <c r="AH40" s="135">
        <v>0.69110000000000005</v>
      </c>
      <c r="AI40" s="133">
        <v>501</v>
      </c>
      <c r="AJ40" s="134">
        <v>354</v>
      </c>
      <c r="AK40" s="135">
        <v>0.70660000000000001</v>
      </c>
      <c r="AL40" s="138" t="str">
        <f t="shared" si="0"/>
        <v>OK</v>
      </c>
      <c r="AM40" s="138"/>
    </row>
    <row r="41" spans="1:39" s="42" customFormat="1" ht="13.9">
      <c r="A41" s="431" t="s">
        <v>170</v>
      </c>
      <c r="B41" s="431" t="s">
        <v>55</v>
      </c>
      <c r="C41" s="432">
        <v>419658.83</v>
      </c>
      <c r="D41" s="432">
        <v>586260.63</v>
      </c>
      <c r="E41" s="428">
        <v>0.71582297791342397</v>
      </c>
      <c r="F41" s="433">
        <v>127</v>
      </c>
      <c r="G41" s="433">
        <v>130</v>
      </c>
      <c r="H41" s="434">
        <v>1.0236000000000001</v>
      </c>
      <c r="I41" s="426">
        <v>1</v>
      </c>
      <c r="J41" s="435">
        <v>235</v>
      </c>
      <c r="K41" s="435">
        <v>217</v>
      </c>
      <c r="L41" s="436">
        <v>0.9234</v>
      </c>
      <c r="M41" s="428">
        <v>0.88570000000000004</v>
      </c>
      <c r="N41" s="437">
        <v>486900.1</v>
      </c>
      <c r="O41" s="437">
        <v>326640.96999999997</v>
      </c>
      <c r="P41" s="434">
        <v>0.67090000000000005</v>
      </c>
      <c r="Q41" s="434">
        <v>0.67490000000000006</v>
      </c>
      <c r="R41" s="435">
        <v>206</v>
      </c>
      <c r="S41" s="435">
        <v>143</v>
      </c>
      <c r="T41" s="436">
        <v>0.69420000000000004</v>
      </c>
      <c r="U41" s="436">
        <v>0.67169999999999996</v>
      </c>
      <c r="V41" s="433">
        <v>150</v>
      </c>
      <c r="W41" s="433">
        <v>113</v>
      </c>
      <c r="X41" s="434">
        <v>0.75329999999999997</v>
      </c>
      <c r="Y41" s="145" t="s">
        <v>55</v>
      </c>
      <c r="Z41" s="133">
        <v>125</v>
      </c>
      <c r="AA41" s="134">
        <v>136</v>
      </c>
      <c r="AB41" s="135">
        <v>1.0880000000000001</v>
      </c>
      <c r="AC41" s="133">
        <v>245</v>
      </c>
      <c r="AD41" s="134">
        <v>217</v>
      </c>
      <c r="AE41" s="135">
        <v>0.88570000000000004</v>
      </c>
      <c r="AF41" s="136">
        <v>643823.82999999996</v>
      </c>
      <c r="AG41" s="137">
        <v>431288.52</v>
      </c>
      <c r="AH41" s="135">
        <v>0.66990000000000005</v>
      </c>
      <c r="AI41" s="133">
        <v>234</v>
      </c>
      <c r="AJ41" s="134">
        <v>156</v>
      </c>
      <c r="AK41" s="135">
        <v>0.66669999999999996</v>
      </c>
      <c r="AL41" s="138" t="str">
        <f t="shared" si="0"/>
        <v>OK</v>
      </c>
      <c r="AM41" s="138"/>
    </row>
    <row r="42" spans="1:39" s="42" customFormat="1" ht="13.9">
      <c r="A42" s="431" t="s">
        <v>174</v>
      </c>
      <c r="B42" s="431" t="s">
        <v>56</v>
      </c>
      <c r="C42" s="432">
        <v>3158040.88</v>
      </c>
      <c r="D42" s="432">
        <v>4444445.5199999996</v>
      </c>
      <c r="E42" s="428">
        <v>0.71055902604471599</v>
      </c>
      <c r="F42" s="433">
        <v>1840</v>
      </c>
      <c r="G42" s="433">
        <v>1830</v>
      </c>
      <c r="H42" s="434">
        <v>0.99460000000000004</v>
      </c>
      <c r="I42" s="426">
        <v>1</v>
      </c>
      <c r="J42" s="435">
        <v>2699</v>
      </c>
      <c r="K42" s="435">
        <v>2364</v>
      </c>
      <c r="L42" s="436">
        <v>0.87590000000000001</v>
      </c>
      <c r="M42" s="428">
        <v>0.89090000000000003</v>
      </c>
      <c r="N42" s="437">
        <v>3562525.24</v>
      </c>
      <c r="O42" s="437">
        <v>2492725.52</v>
      </c>
      <c r="P42" s="434">
        <v>0.69969999999999999</v>
      </c>
      <c r="Q42" s="434">
        <v>0.70150000000000001</v>
      </c>
      <c r="R42" s="435">
        <v>2027</v>
      </c>
      <c r="S42" s="435">
        <v>1231</v>
      </c>
      <c r="T42" s="436">
        <v>0.60729999999999995</v>
      </c>
      <c r="U42" s="436">
        <v>0.65949999999999998</v>
      </c>
      <c r="V42" s="433">
        <v>1418</v>
      </c>
      <c r="W42" s="433">
        <v>1178</v>
      </c>
      <c r="X42" s="434">
        <v>0.83069999999999999</v>
      </c>
      <c r="Y42" s="145" t="s">
        <v>56</v>
      </c>
      <c r="Z42" s="133">
        <v>1858</v>
      </c>
      <c r="AA42" s="134">
        <v>1860</v>
      </c>
      <c r="AB42" s="135">
        <v>1.0011000000000001</v>
      </c>
      <c r="AC42" s="133">
        <v>2676</v>
      </c>
      <c r="AD42" s="134">
        <v>2384</v>
      </c>
      <c r="AE42" s="135">
        <v>0.89090000000000003</v>
      </c>
      <c r="AF42" s="136">
        <v>4944478.17</v>
      </c>
      <c r="AG42" s="137">
        <v>3468606.28</v>
      </c>
      <c r="AH42" s="135">
        <v>0.70150000000000001</v>
      </c>
      <c r="AI42" s="133">
        <v>2107</v>
      </c>
      <c r="AJ42" s="134">
        <v>1379</v>
      </c>
      <c r="AK42" s="135">
        <v>0.65449999999999997</v>
      </c>
      <c r="AL42" s="138" t="str">
        <f t="shared" si="0"/>
        <v>OK</v>
      </c>
      <c r="AM42" s="138"/>
    </row>
    <row r="43" spans="1:39" s="42" customFormat="1" ht="13.9">
      <c r="A43" s="431" t="s">
        <v>171</v>
      </c>
      <c r="B43" s="431" t="s">
        <v>57</v>
      </c>
      <c r="C43" s="432">
        <v>1476391.55</v>
      </c>
      <c r="D43" s="432">
        <v>2003758.92</v>
      </c>
      <c r="E43" s="428">
        <v>0.73681096825759895</v>
      </c>
      <c r="F43" s="433">
        <v>978</v>
      </c>
      <c r="G43" s="433">
        <v>977</v>
      </c>
      <c r="H43" s="434">
        <v>0.999</v>
      </c>
      <c r="I43" s="426">
        <v>1</v>
      </c>
      <c r="J43" s="435">
        <v>1266</v>
      </c>
      <c r="K43" s="435">
        <v>1190</v>
      </c>
      <c r="L43" s="436">
        <v>0.94</v>
      </c>
      <c r="M43" s="428">
        <v>0.94420000000000004</v>
      </c>
      <c r="N43" s="437">
        <v>1676887.4</v>
      </c>
      <c r="O43" s="437">
        <v>1106096.69</v>
      </c>
      <c r="P43" s="434">
        <v>0.65959999999999996</v>
      </c>
      <c r="Q43" s="434">
        <v>0.67359999999999998</v>
      </c>
      <c r="R43" s="435">
        <v>1042</v>
      </c>
      <c r="S43" s="435">
        <v>679</v>
      </c>
      <c r="T43" s="436">
        <v>0.65159999999999996</v>
      </c>
      <c r="U43" s="436">
        <v>0.67030000000000001</v>
      </c>
      <c r="V43" s="433">
        <v>850</v>
      </c>
      <c r="W43" s="433">
        <v>738</v>
      </c>
      <c r="X43" s="434">
        <v>0.86819999999999997</v>
      </c>
      <c r="Y43" s="145" t="s">
        <v>57</v>
      </c>
      <c r="Z43" s="133">
        <v>1008</v>
      </c>
      <c r="AA43" s="134">
        <v>1012</v>
      </c>
      <c r="AB43" s="135">
        <v>1.004</v>
      </c>
      <c r="AC43" s="133">
        <v>1254</v>
      </c>
      <c r="AD43" s="134">
        <v>1184</v>
      </c>
      <c r="AE43" s="135">
        <v>0.94420000000000004</v>
      </c>
      <c r="AF43" s="136">
        <v>2280368.59</v>
      </c>
      <c r="AG43" s="137">
        <v>1535997.36</v>
      </c>
      <c r="AH43" s="135">
        <v>0.67359999999999998</v>
      </c>
      <c r="AI43" s="133">
        <v>1095</v>
      </c>
      <c r="AJ43" s="134">
        <v>734</v>
      </c>
      <c r="AK43" s="135">
        <v>0.67030000000000001</v>
      </c>
      <c r="AL43" s="138" t="str">
        <f t="shared" si="0"/>
        <v>OK</v>
      </c>
      <c r="AM43" s="138"/>
    </row>
    <row r="44" spans="1:39" s="42" customFormat="1" ht="13.9">
      <c r="A44" s="431" t="s">
        <v>166</v>
      </c>
      <c r="B44" s="431" t="s">
        <v>175</v>
      </c>
      <c r="C44" s="432">
        <v>18595345.059999999</v>
      </c>
      <c r="D44" s="432">
        <v>25688175.440000001</v>
      </c>
      <c r="E44" s="428">
        <v>0.72388734277501499</v>
      </c>
      <c r="F44" s="433">
        <v>11255</v>
      </c>
      <c r="G44" s="433">
        <v>11256</v>
      </c>
      <c r="H44" s="434">
        <v>1.0001</v>
      </c>
      <c r="I44" s="426">
        <v>1</v>
      </c>
      <c r="J44" s="435">
        <v>14862</v>
      </c>
      <c r="K44" s="435">
        <v>12011</v>
      </c>
      <c r="L44" s="436">
        <v>0.80820000000000003</v>
      </c>
      <c r="M44" s="428">
        <v>0.82979999999999998</v>
      </c>
      <c r="N44" s="437">
        <v>19240697.93</v>
      </c>
      <c r="O44" s="437">
        <v>14424034.51</v>
      </c>
      <c r="P44" s="434">
        <v>0.74970000000000003</v>
      </c>
      <c r="Q44" s="434">
        <v>0.75609999999999999</v>
      </c>
      <c r="R44" s="435">
        <v>10631</v>
      </c>
      <c r="S44" s="435">
        <v>7174</v>
      </c>
      <c r="T44" s="436">
        <v>0.67479999999999996</v>
      </c>
      <c r="U44" s="436">
        <v>0.70350000000000001</v>
      </c>
      <c r="V44" s="433">
        <v>8233</v>
      </c>
      <c r="W44" s="433">
        <v>6820</v>
      </c>
      <c r="X44" s="434">
        <v>0.82840000000000003</v>
      </c>
      <c r="Y44" s="145" t="s">
        <v>175</v>
      </c>
      <c r="Z44" s="133">
        <v>11106</v>
      </c>
      <c r="AA44" s="134">
        <v>11419</v>
      </c>
      <c r="AB44" s="135">
        <v>1.0282</v>
      </c>
      <c r="AC44" s="133">
        <v>14819</v>
      </c>
      <c r="AD44" s="134">
        <v>12223</v>
      </c>
      <c r="AE44" s="135">
        <v>0.82479999999999998</v>
      </c>
      <c r="AF44" s="136">
        <v>26314942.800000001</v>
      </c>
      <c r="AG44" s="137">
        <v>19897344.210000001</v>
      </c>
      <c r="AH44" s="135">
        <v>0.75609999999999999</v>
      </c>
      <c r="AI44" s="133">
        <v>11218</v>
      </c>
      <c r="AJ44" s="134">
        <v>7892</v>
      </c>
      <c r="AK44" s="135">
        <v>0.70350000000000001</v>
      </c>
      <c r="AL44" s="138" t="str">
        <f t="shared" si="0"/>
        <v>OK</v>
      </c>
      <c r="AM44" s="138"/>
    </row>
    <row r="45" spans="1:39" s="42" customFormat="1" ht="13.9">
      <c r="A45" s="431" t="s">
        <v>166</v>
      </c>
      <c r="B45" s="431" t="s">
        <v>176</v>
      </c>
      <c r="C45" s="432">
        <v>6669125.5199999996</v>
      </c>
      <c r="D45" s="432">
        <v>9190620</v>
      </c>
      <c r="E45" s="428">
        <v>0.72564479001416704</v>
      </c>
      <c r="F45" s="433">
        <v>4370</v>
      </c>
      <c r="G45" s="433">
        <v>4301</v>
      </c>
      <c r="H45" s="434">
        <v>0.98419999999999996</v>
      </c>
      <c r="I45" s="426">
        <v>1</v>
      </c>
      <c r="J45" s="435">
        <v>5998</v>
      </c>
      <c r="K45" s="435">
        <v>5015</v>
      </c>
      <c r="L45" s="436">
        <v>0.83609999999999995</v>
      </c>
      <c r="M45" s="428">
        <v>0.85929999999999995</v>
      </c>
      <c r="N45" s="437">
        <v>7078672.1399999997</v>
      </c>
      <c r="O45" s="437">
        <v>5253548.58</v>
      </c>
      <c r="P45" s="434">
        <v>0.74219999999999997</v>
      </c>
      <c r="Q45" s="434">
        <v>0.74199999999999999</v>
      </c>
      <c r="R45" s="435">
        <v>4566</v>
      </c>
      <c r="S45" s="435">
        <v>2945</v>
      </c>
      <c r="T45" s="436">
        <v>0.64500000000000002</v>
      </c>
      <c r="U45" s="436">
        <v>0.68540000000000001</v>
      </c>
      <c r="V45" s="433">
        <v>3412</v>
      </c>
      <c r="W45" s="433">
        <v>2851</v>
      </c>
      <c r="X45" s="434">
        <v>0.83560000000000001</v>
      </c>
      <c r="Y45" s="145" t="s">
        <v>176</v>
      </c>
      <c r="Z45" s="133">
        <v>4417</v>
      </c>
      <c r="AA45" s="134">
        <v>4458</v>
      </c>
      <c r="AB45" s="135">
        <v>1.0093000000000001</v>
      </c>
      <c r="AC45" s="133">
        <v>5963</v>
      </c>
      <c r="AD45" s="134">
        <v>5094</v>
      </c>
      <c r="AE45" s="135">
        <v>0.85429999999999995</v>
      </c>
      <c r="AF45" s="136">
        <v>9709205.9000000004</v>
      </c>
      <c r="AG45" s="137">
        <v>7204101.6399999997</v>
      </c>
      <c r="AH45" s="135">
        <v>0.74199999999999999</v>
      </c>
      <c r="AI45" s="133">
        <v>4714</v>
      </c>
      <c r="AJ45" s="134">
        <v>3231</v>
      </c>
      <c r="AK45" s="135">
        <v>0.68540000000000001</v>
      </c>
      <c r="AL45" s="138" t="str">
        <f t="shared" si="0"/>
        <v>OK</v>
      </c>
      <c r="AM45" s="138"/>
    </row>
    <row r="46" spans="1:39" s="42" customFormat="1" ht="13.9">
      <c r="A46" s="431" t="s">
        <v>174</v>
      </c>
      <c r="B46" s="431" t="s">
        <v>59</v>
      </c>
      <c r="C46" s="432">
        <v>4973942.2699999996</v>
      </c>
      <c r="D46" s="432">
        <v>6999620.7000000002</v>
      </c>
      <c r="E46" s="428">
        <v>0.71060168588849404</v>
      </c>
      <c r="F46" s="433">
        <v>3327</v>
      </c>
      <c r="G46" s="433">
        <v>3255</v>
      </c>
      <c r="H46" s="434">
        <v>0.97840000000000005</v>
      </c>
      <c r="I46" s="426">
        <v>1</v>
      </c>
      <c r="J46" s="435">
        <v>4235</v>
      </c>
      <c r="K46" s="435">
        <v>3840</v>
      </c>
      <c r="L46" s="436">
        <v>0.90669999999999995</v>
      </c>
      <c r="M46" s="428">
        <v>0.91749999999999998</v>
      </c>
      <c r="N46" s="437">
        <v>5514408.29</v>
      </c>
      <c r="O46" s="437">
        <v>3808378.04</v>
      </c>
      <c r="P46" s="434">
        <v>0.69059999999999999</v>
      </c>
      <c r="Q46" s="434">
        <v>0.70679999999999998</v>
      </c>
      <c r="R46" s="435">
        <v>3237</v>
      </c>
      <c r="S46" s="435">
        <v>2077</v>
      </c>
      <c r="T46" s="436">
        <v>0.64159999999999995</v>
      </c>
      <c r="U46" s="436">
        <v>0.70099999999999996</v>
      </c>
      <c r="V46" s="433">
        <v>2690</v>
      </c>
      <c r="W46" s="433">
        <v>2238</v>
      </c>
      <c r="X46" s="434">
        <v>0.83199999999999996</v>
      </c>
      <c r="Y46" s="145" t="s">
        <v>59</v>
      </c>
      <c r="Z46" s="133">
        <v>3463</v>
      </c>
      <c r="AA46" s="134">
        <v>3546</v>
      </c>
      <c r="AB46" s="135">
        <v>1.024</v>
      </c>
      <c r="AC46" s="133">
        <v>4256</v>
      </c>
      <c r="AD46" s="134">
        <v>3905</v>
      </c>
      <c r="AE46" s="135">
        <v>0.91749999999999998</v>
      </c>
      <c r="AF46" s="136">
        <v>7435324.4800000004</v>
      </c>
      <c r="AG46" s="137">
        <v>5255070.93</v>
      </c>
      <c r="AH46" s="135">
        <v>0.70679999999999998</v>
      </c>
      <c r="AI46" s="133">
        <v>3398</v>
      </c>
      <c r="AJ46" s="134">
        <v>2382</v>
      </c>
      <c r="AK46" s="135">
        <v>0.70099999999999996</v>
      </c>
      <c r="AL46" s="138" t="str">
        <f t="shared" si="0"/>
        <v>OK</v>
      </c>
      <c r="AM46" s="138"/>
    </row>
    <row r="47" spans="1:39" s="42" customFormat="1" ht="13.9">
      <c r="A47" s="431" t="s">
        <v>164</v>
      </c>
      <c r="B47" s="431" t="s">
        <v>60</v>
      </c>
      <c r="C47" s="432">
        <v>6928321.1900000004</v>
      </c>
      <c r="D47" s="432">
        <v>9131925.7300000004</v>
      </c>
      <c r="E47" s="428">
        <v>0.75869224026201099</v>
      </c>
      <c r="F47" s="433">
        <v>3289</v>
      </c>
      <c r="G47" s="433">
        <v>3488</v>
      </c>
      <c r="H47" s="434">
        <v>1.0605</v>
      </c>
      <c r="I47" s="426">
        <v>1</v>
      </c>
      <c r="J47" s="435">
        <v>4659</v>
      </c>
      <c r="K47" s="435">
        <v>4039</v>
      </c>
      <c r="L47" s="436">
        <v>0.8669</v>
      </c>
      <c r="M47" s="428">
        <v>0.90580000000000005</v>
      </c>
      <c r="N47" s="437">
        <v>7899415.5300000003</v>
      </c>
      <c r="O47" s="437">
        <v>5434634.4400000004</v>
      </c>
      <c r="P47" s="434">
        <v>0.68799999999999994</v>
      </c>
      <c r="Q47" s="434">
        <v>0.68240000000000001</v>
      </c>
      <c r="R47" s="435">
        <v>3621</v>
      </c>
      <c r="S47" s="435">
        <v>2352</v>
      </c>
      <c r="T47" s="436">
        <v>0.64949999999999997</v>
      </c>
      <c r="U47" s="436">
        <v>0.68769999999999998</v>
      </c>
      <c r="V47" s="433">
        <v>2785</v>
      </c>
      <c r="W47" s="433">
        <v>2300</v>
      </c>
      <c r="X47" s="434">
        <v>0.82589999999999997</v>
      </c>
      <c r="Y47" s="145" t="s">
        <v>60</v>
      </c>
      <c r="Z47" s="133">
        <v>3289</v>
      </c>
      <c r="AA47" s="134">
        <v>3559</v>
      </c>
      <c r="AB47" s="135">
        <v>1.0821000000000001</v>
      </c>
      <c r="AC47" s="133">
        <v>4459</v>
      </c>
      <c r="AD47" s="134">
        <v>4039</v>
      </c>
      <c r="AE47" s="135">
        <v>0.90580000000000005</v>
      </c>
      <c r="AF47" s="136">
        <v>10275743.539999999</v>
      </c>
      <c r="AG47" s="137">
        <v>7012443.1299999999</v>
      </c>
      <c r="AH47" s="135">
        <v>0.68240000000000001</v>
      </c>
      <c r="AI47" s="133">
        <v>3811</v>
      </c>
      <c r="AJ47" s="134">
        <v>2621</v>
      </c>
      <c r="AK47" s="135">
        <v>0.68769999999999998</v>
      </c>
      <c r="AL47" s="138" t="str">
        <f t="shared" si="0"/>
        <v>OK</v>
      </c>
      <c r="AM47" s="138"/>
    </row>
    <row r="48" spans="1:39" s="42" customFormat="1" ht="13.9">
      <c r="A48" s="431" t="s">
        <v>170</v>
      </c>
      <c r="B48" s="431" t="s">
        <v>61</v>
      </c>
      <c r="C48" s="432">
        <v>2646575.0699999998</v>
      </c>
      <c r="D48" s="432">
        <v>3554892.92</v>
      </c>
      <c r="E48" s="428">
        <v>0.74448798587159704</v>
      </c>
      <c r="F48" s="433">
        <v>1066</v>
      </c>
      <c r="G48" s="433">
        <v>1112</v>
      </c>
      <c r="H48" s="434">
        <v>1.0431999999999999</v>
      </c>
      <c r="I48" s="426">
        <v>1</v>
      </c>
      <c r="J48" s="435">
        <v>1578</v>
      </c>
      <c r="K48" s="435">
        <v>1421</v>
      </c>
      <c r="L48" s="436">
        <v>0.90049999999999997</v>
      </c>
      <c r="M48" s="428">
        <v>0.90800000000000003</v>
      </c>
      <c r="N48" s="437">
        <v>2908947.59</v>
      </c>
      <c r="O48" s="437">
        <v>2162557.7000000002</v>
      </c>
      <c r="P48" s="434">
        <v>0.74339999999999995</v>
      </c>
      <c r="Q48" s="434">
        <v>0.76280000000000003</v>
      </c>
      <c r="R48" s="435">
        <v>1202</v>
      </c>
      <c r="S48" s="435">
        <v>848</v>
      </c>
      <c r="T48" s="436">
        <v>0.70550000000000002</v>
      </c>
      <c r="U48" s="436">
        <v>0.71379999999999999</v>
      </c>
      <c r="V48" s="433">
        <v>1249</v>
      </c>
      <c r="W48" s="433">
        <v>1027</v>
      </c>
      <c r="X48" s="434">
        <v>0.82230000000000003</v>
      </c>
      <c r="Y48" s="145" t="s">
        <v>61</v>
      </c>
      <c r="Z48" s="133">
        <v>1006</v>
      </c>
      <c r="AA48" s="134">
        <v>1126</v>
      </c>
      <c r="AB48" s="135">
        <v>1.1193</v>
      </c>
      <c r="AC48" s="133">
        <v>1587</v>
      </c>
      <c r="AD48" s="134">
        <v>1441</v>
      </c>
      <c r="AE48" s="135">
        <v>0.90800000000000003</v>
      </c>
      <c r="AF48" s="136">
        <v>3870507.25</v>
      </c>
      <c r="AG48" s="137">
        <v>2952607.79</v>
      </c>
      <c r="AH48" s="135">
        <v>0.76280000000000003</v>
      </c>
      <c r="AI48" s="133">
        <v>1230</v>
      </c>
      <c r="AJ48" s="134">
        <v>878</v>
      </c>
      <c r="AK48" s="135">
        <v>0.71379999999999999</v>
      </c>
      <c r="AL48" s="138" t="str">
        <f t="shared" si="0"/>
        <v>OK</v>
      </c>
      <c r="AM48" s="138"/>
    </row>
    <row r="49" spans="1:39" s="42" customFormat="1" ht="13.9">
      <c r="A49" s="431" t="s">
        <v>165</v>
      </c>
      <c r="B49" s="431" t="s">
        <v>62</v>
      </c>
      <c r="C49" s="432">
        <v>3079108.26</v>
      </c>
      <c r="D49" s="432">
        <v>4053038.15</v>
      </c>
      <c r="E49" s="428">
        <v>0.75970374470815205</v>
      </c>
      <c r="F49" s="433">
        <v>1695</v>
      </c>
      <c r="G49" s="433">
        <v>1674</v>
      </c>
      <c r="H49" s="434">
        <v>0.98760000000000003</v>
      </c>
      <c r="I49" s="426">
        <v>1</v>
      </c>
      <c r="J49" s="435">
        <v>2496</v>
      </c>
      <c r="K49" s="435">
        <v>2120</v>
      </c>
      <c r="L49" s="436">
        <v>0.84940000000000004</v>
      </c>
      <c r="M49" s="428">
        <v>0.83069999999999999</v>
      </c>
      <c r="N49" s="437">
        <v>3118410.01</v>
      </c>
      <c r="O49" s="437">
        <v>2362573.04</v>
      </c>
      <c r="P49" s="434">
        <v>0.75760000000000005</v>
      </c>
      <c r="Q49" s="434">
        <v>0.75560000000000005</v>
      </c>
      <c r="R49" s="435">
        <v>1746</v>
      </c>
      <c r="S49" s="435">
        <v>1132</v>
      </c>
      <c r="T49" s="436">
        <v>0.64829999999999999</v>
      </c>
      <c r="U49" s="436">
        <v>0.69830000000000003</v>
      </c>
      <c r="V49" s="433">
        <v>1439</v>
      </c>
      <c r="W49" s="433">
        <v>1145</v>
      </c>
      <c r="X49" s="434">
        <v>0.79569999999999996</v>
      </c>
      <c r="Y49" s="145" t="s">
        <v>62</v>
      </c>
      <c r="Z49" s="133">
        <v>1627</v>
      </c>
      <c r="AA49" s="134">
        <v>1699</v>
      </c>
      <c r="AB49" s="135">
        <v>1.0443</v>
      </c>
      <c r="AC49" s="133">
        <v>2565</v>
      </c>
      <c r="AD49" s="134">
        <v>2118</v>
      </c>
      <c r="AE49" s="135">
        <v>0.82569999999999999</v>
      </c>
      <c r="AF49" s="136">
        <v>4180298.79</v>
      </c>
      <c r="AG49" s="137">
        <v>3158748.01</v>
      </c>
      <c r="AH49" s="135">
        <v>0.75560000000000005</v>
      </c>
      <c r="AI49" s="133">
        <v>1843</v>
      </c>
      <c r="AJ49" s="134">
        <v>1287</v>
      </c>
      <c r="AK49" s="135">
        <v>0.69830000000000003</v>
      </c>
      <c r="AL49" s="138" t="str">
        <f t="shared" si="0"/>
        <v>OK</v>
      </c>
      <c r="AM49" s="138"/>
    </row>
    <row r="50" spans="1:39" s="42" customFormat="1" ht="13.9">
      <c r="A50" s="431" t="s">
        <v>168</v>
      </c>
      <c r="B50" s="431" t="s">
        <v>63</v>
      </c>
      <c r="C50" s="432">
        <v>2126532.77</v>
      </c>
      <c r="D50" s="432">
        <v>2809641.31</v>
      </c>
      <c r="E50" s="428">
        <v>0.75686984044237304</v>
      </c>
      <c r="F50" s="433">
        <v>1643</v>
      </c>
      <c r="G50" s="433">
        <v>1613</v>
      </c>
      <c r="H50" s="434">
        <v>0.98170000000000002</v>
      </c>
      <c r="I50" s="426">
        <v>1</v>
      </c>
      <c r="J50" s="435">
        <v>1892</v>
      </c>
      <c r="K50" s="435">
        <v>1655</v>
      </c>
      <c r="L50" s="436">
        <v>0.87470000000000003</v>
      </c>
      <c r="M50" s="428">
        <v>0.92310000000000003</v>
      </c>
      <c r="N50" s="437">
        <v>2280071.94</v>
      </c>
      <c r="O50" s="437">
        <v>1619155.9</v>
      </c>
      <c r="P50" s="434">
        <v>0.71009999999999995</v>
      </c>
      <c r="Q50" s="434">
        <v>0.70950000000000002</v>
      </c>
      <c r="R50" s="435">
        <v>1364</v>
      </c>
      <c r="S50" s="435">
        <v>928</v>
      </c>
      <c r="T50" s="436">
        <v>0.6804</v>
      </c>
      <c r="U50" s="436">
        <v>0.71</v>
      </c>
      <c r="V50" s="433">
        <v>1209</v>
      </c>
      <c r="W50" s="433">
        <v>1032</v>
      </c>
      <c r="X50" s="434">
        <v>0.85360000000000003</v>
      </c>
      <c r="Y50" s="145" t="s">
        <v>63</v>
      </c>
      <c r="Z50" s="133">
        <v>1655</v>
      </c>
      <c r="AA50" s="134">
        <v>1676</v>
      </c>
      <c r="AB50" s="135">
        <v>1.0126999999999999</v>
      </c>
      <c r="AC50" s="133">
        <v>1834</v>
      </c>
      <c r="AD50" s="134">
        <v>1693</v>
      </c>
      <c r="AE50" s="135">
        <v>0.92310000000000003</v>
      </c>
      <c r="AF50" s="136">
        <v>3071526.93</v>
      </c>
      <c r="AG50" s="137">
        <v>2179211.36</v>
      </c>
      <c r="AH50" s="135">
        <v>0.70950000000000002</v>
      </c>
      <c r="AI50" s="133">
        <v>1417</v>
      </c>
      <c r="AJ50" s="134">
        <v>1006</v>
      </c>
      <c r="AK50" s="135">
        <v>0.71</v>
      </c>
      <c r="AL50" s="138" t="str">
        <f t="shared" si="0"/>
        <v>OK</v>
      </c>
      <c r="AM50" s="138"/>
    </row>
    <row r="51" spans="1:39" s="42" customFormat="1" ht="13.9">
      <c r="A51" s="431" t="s">
        <v>174</v>
      </c>
      <c r="B51" s="431" t="s">
        <v>64</v>
      </c>
      <c r="C51" s="432">
        <v>3266675.09</v>
      </c>
      <c r="D51" s="432">
        <v>4426464.9800000004</v>
      </c>
      <c r="E51" s="428">
        <v>0.73798733408255701</v>
      </c>
      <c r="F51" s="433">
        <v>2013</v>
      </c>
      <c r="G51" s="433">
        <v>1842</v>
      </c>
      <c r="H51" s="434">
        <v>0.91510000000000002</v>
      </c>
      <c r="I51" s="426">
        <v>0.96589999999999998</v>
      </c>
      <c r="J51" s="435">
        <v>2706</v>
      </c>
      <c r="K51" s="435">
        <v>2245</v>
      </c>
      <c r="L51" s="436">
        <v>0.8296</v>
      </c>
      <c r="M51" s="428">
        <v>0.85470000000000002</v>
      </c>
      <c r="N51" s="437">
        <v>3896784.36</v>
      </c>
      <c r="O51" s="437">
        <v>2511186.8199999998</v>
      </c>
      <c r="P51" s="434">
        <v>0.64439999999999997</v>
      </c>
      <c r="Q51" s="434">
        <v>0.63919999999999999</v>
      </c>
      <c r="R51" s="435">
        <v>2082</v>
      </c>
      <c r="S51" s="435">
        <v>1222</v>
      </c>
      <c r="T51" s="436">
        <v>0.58689999999999998</v>
      </c>
      <c r="U51" s="436">
        <v>0.62829999999999997</v>
      </c>
      <c r="V51" s="433">
        <v>1577</v>
      </c>
      <c r="W51" s="433">
        <v>1225</v>
      </c>
      <c r="X51" s="434">
        <v>0.77680000000000005</v>
      </c>
      <c r="Y51" s="145" t="s">
        <v>64</v>
      </c>
      <c r="Z51" s="133">
        <v>2021</v>
      </c>
      <c r="AA51" s="134">
        <v>1942</v>
      </c>
      <c r="AB51" s="135">
        <v>0.96089999999999998</v>
      </c>
      <c r="AC51" s="133">
        <v>2622</v>
      </c>
      <c r="AD51" s="134">
        <v>2228</v>
      </c>
      <c r="AE51" s="135">
        <v>0.84970000000000001</v>
      </c>
      <c r="AF51" s="136">
        <v>5312064.25</v>
      </c>
      <c r="AG51" s="137">
        <v>3369068.7</v>
      </c>
      <c r="AH51" s="135">
        <v>0.63419999999999999</v>
      </c>
      <c r="AI51" s="133">
        <v>2137</v>
      </c>
      <c r="AJ51" s="134">
        <v>1332</v>
      </c>
      <c r="AK51" s="135">
        <v>0.62329999999999997</v>
      </c>
      <c r="AL51" s="138" t="str">
        <f t="shared" si="0"/>
        <v>OK</v>
      </c>
      <c r="AM51" s="138"/>
    </row>
    <row r="52" spans="1:39" s="42" customFormat="1" ht="13.9">
      <c r="A52" s="431" t="s">
        <v>168</v>
      </c>
      <c r="B52" s="431" t="s">
        <v>65</v>
      </c>
      <c r="C52" s="432">
        <v>206375.46</v>
      </c>
      <c r="D52" s="432">
        <v>268792.01</v>
      </c>
      <c r="E52" s="428">
        <v>0.76778867050400801</v>
      </c>
      <c r="F52" s="433">
        <v>126</v>
      </c>
      <c r="G52" s="433">
        <v>130</v>
      </c>
      <c r="H52" s="434">
        <v>1.0317000000000001</v>
      </c>
      <c r="I52" s="426">
        <v>0.9</v>
      </c>
      <c r="J52" s="435">
        <v>181</v>
      </c>
      <c r="K52" s="435">
        <v>168</v>
      </c>
      <c r="L52" s="436">
        <v>0.92820000000000003</v>
      </c>
      <c r="M52" s="428">
        <v>0.93679999999999997</v>
      </c>
      <c r="N52" s="437">
        <v>253760</v>
      </c>
      <c r="O52" s="437">
        <v>142579.01999999999</v>
      </c>
      <c r="P52" s="434">
        <v>0.56189999999999996</v>
      </c>
      <c r="Q52" s="434">
        <v>0.57779999999999998</v>
      </c>
      <c r="R52" s="435">
        <v>149</v>
      </c>
      <c r="S52" s="435">
        <v>78</v>
      </c>
      <c r="T52" s="436">
        <v>0.52349999999999997</v>
      </c>
      <c r="U52" s="436">
        <v>0.63080000000000003</v>
      </c>
      <c r="V52" s="433">
        <v>121</v>
      </c>
      <c r="W52" s="433">
        <v>103</v>
      </c>
      <c r="X52" s="434">
        <v>0.85119999999999996</v>
      </c>
      <c r="Y52" s="145" t="s">
        <v>65</v>
      </c>
      <c r="Z52" s="133">
        <v>135</v>
      </c>
      <c r="AA52" s="134">
        <v>121</v>
      </c>
      <c r="AB52" s="135">
        <v>0.89629999999999999</v>
      </c>
      <c r="AC52" s="133">
        <v>174</v>
      </c>
      <c r="AD52" s="134">
        <v>163</v>
      </c>
      <c r="AE52" s="135">
        <v>0.93679999999999997</v>
      </c>
      <c r="AF52" s="136">
        <v>358187.4</v>
      </c>
      <c r="AG52" s="137">
        <v>203371.95</v>
      </c>
      <c r="AH52" s="135">
        <v>0.56779999999999997</v>
      </c>
      <c r="AI52" s="133">
        <v>155</v>
      </c>
      <c r="AJ52" s="134">
        <v>97</v>
      </c>
      <c r="AK52" s="135">
        <v>0.62580000000000002</v>
      </c>
      <c r="AL52" s="138" t="str">
        <f t="shared" si="0"/>
        <v>OK</v>
      </c>
      <c r="AM52" s="138"/>
    </row>
    <row r="53" spans="1:39" s="42" customFormat="1" ht="13.9">
      <c r="A53" s="431" t="s">
        <v>167</v>
      </c>
      <c r="B53" s="431" t="s">
        <v>66</v>
      </c>
      <c r="C53" s="432">
        <v>7808175.0899999999</v>
      </c>
      <c r="D53" s="432">
        <v>11157774.369999999</v>
      </c>
      <c r="E53" s="428">
        <v>0.69979682605824201</v>
      </c>
      <c r="F53" s="433">
        <v>4457</v>
      </c>
      <c r="G53" s="433">
        <v>4267</v>
      </c>
      <c r="H53" s="434">
        <v>0.95740000000000003</v>
      </c>
      <c r="I53" s="426">
        <v>1</v>
      </c>
      <c r="J53" s="435">
        <v>6387</v>
      </c>
      <c r="K53" s="435">
        <v>5526</v>
      </c>
      <c r="L53" s="436">
        <v>0.86519999999999997</v>
      </c>
      <c r="M53" s="428">
        <v>0.87180000000000002</v>
      </c>
      <c r="N53" s="437">
        <v>9017410.0399999991</v>
      </c>
      <c r="O53" s="437">
        <v>5859590.3799999999</v>
      </c>
      <c r="P53" s="434">
        <v>0.64980000000000004</v>
      </c>
      <c r="Q53" s="434">
        <v>0.66539999999999999</v>
      </c>
      <c r="R53" s="435">
        <v>4845</v>
      </c>
      <c r="S53" s="435">
        <v>2937</v>
      </c>
      <c r="T53" s="436">
        <v>0.60619999999999996</v>
      </c>
      <c r="U53" s="436">
        <v>0.6764</v>
      </c>
      <c r="V53" s="433">
        <v>3917</v>
      </c>
      <c r="W53" s="433">
        <v>3058</v>
      </c>
      <c r="X53" s="434">
        <v>0.78069999999999995</v>
      </c>
      <c r="Y53" s="145" t="s">
        <v>66</v>
      </c>
      <c r="Z53" s="133">
        <v>4391</v>
      </c>
      <c r="AA53" s="134">
        <v>4420</v>
      </c>
      <c r="AB53" s="135">
        <v>1.0065999999999999</v>
      </c>
      <c r="AC53" s="133">
        <v>6443</v>
      </c>
      <c r="AD53" s="134">
        <v>5585</v>
      </c>
      <c r="AE53" s="135">
        <v>0.86680000000000001</v>
      </c>
      <c r="AF53" s="136">
        <v>12393625.75</v>
      </c>
      <c r="AG53" s="137">
        <v>8184436.6200000001</v>
      </c>
      <c r="AH53" s="135">
        <v>0.66039999999999999</v>
      </c>
      <c r="AI53" s="133">
        <v>5037</v>
      </c>
      <c r="AJ53" s="134">
        <v>3407</v>
      </c>
      <c r="AK53" s="135">
        <v>0.6764</v>
      </c>
      <c r="AL53" s="138" t="str">
        <f t="shared" si="0"/>
        <v>OK</v>
      </c>
      <c r="AM53" s="138"/>
    </row>
    <row r="54" spans="1:39" s="42" customFormat="1" ht="13.9">
      <c r="A54" s="431" t="s">
        <v>170</v>
      </c>
      <c r="B54" s="431" t="s">
        <v>67</v>
      </c>
      <c r="C54" s="432">
        <v>1710098.27</v>
      </c>
      <c r="D54" s="432">
        <v>2390509.9300000002</v>
      </c>
      <c r="E54" s="428">
        <v>0.71536965755252102</v>
      </c>
      <c r="F54" s="433">
        <v>499</v>
      </c>
      <c r="G54" s="433">
        <v>503</v>
      </c>
      <c r="H54" s="434">
        <v>1.008</v>
      </c>
      <c r="I54" s="426">
        <v>1</v>
      </c>
      <c r="J54" s="435">
        <v>856</v>
      </c>
      <c r="K54" s="435">
        <v>783</v>
      </c>
      <c r="L54" s="436">
        <v>0.91469999999999996</v>
      </c>
      <c r="M54" s="428">
        <v>0.92300000000000004</v>
      </c>
      <c r="N54" s="437">
        <v>1898471.39</v>
      </c>
      <c r="O54" s="437">
        <v>1370540.51</v>
      </c>
      <c r="P54" s="434">
        <v>0.72189999999999999</v>
      </c>
      <c r="Q54" s="434">
        <v>0.72260000000000002</v>
      </c>
      <c r="R54" s="435">
        <v>682</v>
      </c>
      <c r="S54" s="435">
        <v>467</v>
      </c>
      <c r="T54" s="436">
        <v>0.68479999999999996</v>
      </c>
      <c r="U54" s="436">
        <v>0.72060000000000002</v>
      </c>
      <c r="V54" s="433">
        <v>560</v>
      </c>
      <c r="W54" s="433">
        <v>388</v>
      </c>
      <c r="X54" s="434">
        <v>0.69289999999999996</v>
      </c>
      <c r="Y54" s="145" t="s">
        <v>67</v>
      </c>
      <c r="Z54" s="133">
        <v>538</v>
      </c>
      <c r="AA54" s="134">
        <v>552</v>
      </c>
      <c r="AB54" s="135">
        <v>1.026</v>
      </c>
      <c r="AC54" s="133">
        <v>857</v>
      </c>
      <c r="AD54" s="134">
        <v>791</v>
      </c>
      <c r="AE54" s="135">
        <v>0.92300000000000004</v>
      </c>
      <c r="AF54" s="136">
        <v>2620431.2999999998</v>
      </c>
      <c r="AG54" s="137">
        <v>1893504.02</v>
      </c>
      <c r="AH54" s="135">
        <v>0.72260000000000002</v>
      </c>
      <c r="AI54" s="133">
        <v>741</v>
      </c>
      <c r="AJ54" s="134">
        <v>534</v>
      </c>
      <c r="AK54" s="135">
        <v>0.72060000000000002</v>
      </c>
      <c r="AL54" s="138" t="str">
        <f t="shared" si="0"/>
        <v>OK</v>
      </c>
      <c r="AM54" s="138"/>
    </row>
    <row r="55" spans="1:39" s="42" customFormat="1" ht="13.9">
      <c r="A55" s="431" t="s">
        <v>174</v>
      </c>
      <c r="B55" s="431" t="s">
        <v>68</v>
      </c>
      <c r="C55" s="432">
        <v>11286632.1</v>
      </c>
      <c r="D55" s="432">
        <v>14965863.109999999</v>
      </c>
      <c r="E55" s="428">
        <v>0.75415844826606904</v>
      </c>
      <c r="F55" s="433">
        <v>4734</v>
      </c>
      <c r="G55" s="433">
        <v>4973</v>
      </c>
      <c r="H55" s="434">
        <v>1.0505</v>
      </c>
      <c r="I55" s="426">
        <v>1</v>
      </c>
      <c r="J55" s="435">
        <v>6739</v>
      </c>
      <c r="K55" s="435">
        <v>5725</v>
      </c>
      <c r="L55" s="436">
        <v>0.84950000000000003</v>
      </c>
      <c r="M55" s="428">
        <v>0.86709999999999998</v>
      </c>
      <c r="N55" s="437">
        <v>12372367.720000001</v>
      </c>
      <c r="O55" s="437">
        <v>9045317.9700000007</v>
      </c>
      <c r="P55" s="434">
        <v>0.73109999999999997</v>
      </c>
      <c r="Q55" s="434">
        <v>0.74009999999999998</v>
      </c>
      <c r="R55" s="435">
        <v>5048</v>
      </c>
      <c r="S55" s="435">
        <v>3490</v>
      </c>
      <c r="T55" s="436">
        <v>0.69140000000000001</v>
      </c>
      <c r="U55" s="436">
        <v>0.72370000000000001</v>
      </c>
      <c r="V55" s="433">
        <v>4206</v>
      </c>
      <c r="W55" s="433">
        <v>3594</v>
      </c>
      <c r="X55" s="434">
        <v>0.85450000000000004</v>
      </c>
      <c r="Y55" s="145" t="s">
        <v>68</v>
      </c>
      <c r="Z55" s="133">
        <v>4586</v>
      </c>
      <c r="AA55" s="134">
        <v>4890</v>
      </c>
      <c r="AB55" s="135">
        <v>1.0663</v>
      </c>
      <c r="AC55" s="133">
        <v>6729</v>
      </c>
      <c r="AD55" s="134">
        <v>5801</v>
      </c>
      <c r="AE55" s="135">
        <v>0.86209999999999998</v>
      </c>
      <c r="AF55" s="136">
        <v>16250821.060000001</v>
      </c>
      <c r="AG55" s="137">
        <v>12027637.02</v>
      </c>
      <c r="AH55" s="135">
        <v>0.74009999999999998</v>
      </c>
      <c r="AI55" s="133">
        <v>5284</v>
      </c>
      <c r="AJ55" s="134">
        <v>3824</v>
      </c>
      <c r="AK55" s="135">
        <v>0.72370000000000001</v>
      </c>
      <c r="AL55" s="138" t="str">
        <f t="shared" si="0"/>
        <v>OK</v>
      </c>
      <c r="AM55" s="138"/>
    </row>
    <row r="56" spans="1:39" s="42" customFormat="1" ht="13.9">
      <c r="A56" s="431" t="s">
        <v>168</v>
      </c>
      <c r="B56" s="431" t="s">
        <v>69</v>
      </c>
      <c r="C56" s="432">
        <v>777386.9</v>
      </c>
      <c r="D56" s="432">
        <v>1058332.33</v>
      </c>
      <c r="E56" s="428">
        <v>0.73453949951618702</v>
      </c>
      <c r="F56" s="433">
        <v>376</v>
      </c>
      <c r="G56" s="433">
        <v>358</v>
      </c>
      <c r="H56" s="434">
        <v>0.95209999999999995</v>
      </c>
      <c r="I56" s="426">
        <v>1</v>
      </c>
      <c r="J56" s="435">
        <v>561</v>
      </c>
      <c r="K56" s="435">
        <v>485</v>
      </c>
      <c r="L56" s="436">
        <v>0.86450000000000005</v>
      </c>
      <c r="M56" s="428">
        <v>0.85429999999999995</v>
      </c>
      <c r="N56" s="437">
        <v>758537.41</v>
      </c>
      <c r="O56" s="437">
        <v>557176.66</v>
      </c>
      <c r="P56" s="434">
        <v>0.73450000000000004</v>
      </c>
      <c r="Q56" s="434">
        <v>0.72319999999999995</v>
      </c>
      <c r="R56" s="435">
        <v>447</v>
      </c>
      <c r="S56" s="435">
        <v>298</v>
      </c>
      <c r="T56" s="436">
        <v>0.66669999999999996</v>
      </c>
      <c r="U56" s="436">
        <v>0.72909999999999997</v>
      </c>
      <c r="V56" s="433">
        <v>285</v>
      </c>
      <c r="W56" s="433">
        <v>236</v>
      </c>
      <c r="X56" s="434">
        <v>0.82809999999999995</v>
      </c>
      <c r="Y56" s="145" t="s">
        <v>69</v>
      </c>
      <c r="Z56" s="133">
        <v>387</v>
      </c>
      <c r="AA56" s="134">
        <v>387</v>
      </c>
      <c r="AB56" s="135">
        <v>1</v>
      </c>
      <c r="AC56" s="133">
        <v>584</v>
      </c>
      <c r="AD56" s="134">
        <v>496</v>
      </c>
      <c r="AE56" s="135">
        <v>0.84930000000000005</v>
      </c>
      <c r="AF56" s="136">
        <v>1055546.3600000001</v>
      </c>
      <c r="AG56" s="137">
        <v>763350.13</v>
      </c>
      <c r="AH56" s="135">
        <v>0.72319999999999995</v>
      </c>
      <c r="AI56" s="133">
        <v>491</v>
      </c>
      <c r="AJ56" s="134">
        <v>358</v>
      </c>
      <c r="AK56" s="135">
        <v>0.72909999999999997</v>
      </c>
      <c r="AL56" s="138" t="str">
        <f t="shared" si="0"/>
        <v>OK</v>
      </c>
      <c r="AM56" s="138"/>
    </row>
    <row r="57" spans="1:39" s="42" customFormat="1" ht="13.9">
      <c r="A57" s="431" t="s">
        <v>174</v>
      </c>
      <c r="B57" s="431" t="s">
        <v>70</v>
      </c>
      <c r="C57" s="432">
        <v>3238715.84</v>
      </c>
      <c r="D57" s="432">
        <v>4650535.72</v>
      </c>
      <c r="E57" s="428">
        <v>0.69641779678664595</v>
      </c>
      <c r="F57" s="433">
        <v>1934</v>
      </c>
      <c r="G57" s="433">
        <v>1922</v>
      </c>
      <c r="H57" s="434">
        <v>0.99380000000000002</v>
      </c>
      <c r="I57" s="426">
        <v>1</v>
      </c>
      <c r="J57" s="435">
        <v>2489</v>
      </c>
      <c r="K57" s="435">
        <v>2214</v>
      </c>
      <c r="L57" s="436">
        <v>0.88949999999999996</v>
      </c>
      <c r="M57" s="428">
        <v>0.89200000000000002</v>
      </c>
      <c r="N57" s="437">
        <v>3678043.75</v>
      </c>
      <c r="O57" s="437">
        <v>2498236.1800000002</v>
      </c>
      <c r="P57" s="434">
        <v>0.67920000000000003</v>
      </c>
      <c r="Q57" s="434">
        <v>0.69669999999999999</v>
      </c>
      <c r="R57" s="435">
        <v>1924</v>
      </c>
      <c r="S57" s="435">
        <v>1318</v>
      </c>
      <c r="T57" s="436">
        <v>0.68500000000000005</v>
      </c>
      <c r="U57" s="436">
        <v>0.7087</v>
      </c>
      <c r="V57" s="433">
        <v>1638</v>
      </c>
      <c r="W57" s="433">
        <v>1360</v>
      </c>
      <c r="X57" s="434">
        <v>0.83030000000000004</v>
      </c>
      <c r="Y57" s="145" t="s">
        <v>70</v>
      </c>
      <c r="Z57" s="133">
        <v>1968</v>
      </c>
      <c r="AA57" s="134">
        <v>2042</v>
      </c>
      <c r="AB57" s="135">
        <v>1.0376000000000001</v>
      </c>
      <c r="AC57" s="133">
        <v>2500</v>
      </c>
      <c r="AD57" s="134">
        <v>2230</v>
      </c>
      <c r="AE57" s="135">
        <v>0.89200000000000002</v>
      </c>
      <c r="AF57" s="136">
        <v>5108419.05</v>
      </c>
      <c r="AG57" s="137">
        <v>3559181.97</v>
      </c>
      <c r="AH57" s="135">
        <v>0.69669999999999999</v>
      </c>
      <c r="AI57" s="133">
        <v>2039</v>
      </c>
      <c r="AJ57" s="134">
        <v>1445</v>
      </c>
      <c r="AK57" s="135">
        <v>0.7087</v>
      </c>
      <c r="AL57" s="138" t="str">
        <f t="shared" si="0"/>
        <v>OK</v>
      </c>
      <c r="AM57" s="138"/>
    </row>
    <row r="58" spans="1:39" s="42" customFormat="1" ht="13.9">
      <c r="A58" s="431" t="s">
        <v>171</v>
      </c>
      <c r="B58" s="431" t="s">
        <v>71</v>
      </c>
      <c r="C58" s="432">
        <v>5423039.46</v>
      </c>
      <c r="D58" s="432">
        <v>7708575.5599999996</v>
      </c>
      <c r="E58" s="428">
        <v>0.70350733644491903</v>
      </c>
      <c r="F58" s="433">
        <v>4282</v>
      </c>
      <c r="G58" s="433">
        <v>3866</v>
      </c>
      <c r="H58" s="434">
        <v>0.90280000000000005</v>
      </c>
      <c r="I58" s="426">
        <v>0.95230000000000004</v>
      </c>
      <c r="J58" s="435">
        <v>5509</v>
      </c>
      <c r="K58" s="435">
        <v>4827</v>
      </c>
      <c r="L58" s="436">
        <v>0.87619999999999998</v>
      </c>
      <c r="M58" s="428">
        <v>0.88300000000000001</v>
      </c>
      <c r="N58" s="437">
        <v>6397832.5700000003</v>
      </c>
      <c r="O58" s="437">
        <v>4007544.31</v>
      </c>
      <c r="P58" s="434">
        <v>0.62639999999999996</v>
      </c>
      <c r="Q58" s="434">
        <v>0.62429999999999997</v>
      </c>
      <c r="R58" s="435">
        <v>4234</v>
      </c>
      <c r="S58" s="435">
        <v>2397</v>
      </c>
      <c r="T58" s="436">
        <v>0.56610000000000005</v>
      </c>
      <c r="U58" s="436">
        <v>0.62029999999999996</v>
      </c>
      <c r="V58" s="433">
        <v>3204</v>
      </c>
      <c r="W58" s="433">
        <v>2689</v>
      </c>
      <c r="X58" s="434">
        <v>0.83930000000000005</v>
      </c>
      <c r="Y58" s="145" t="s">
        <v>71</v>
      </c>
      <c r="Z58" s="133">
        <v>4368</v>
      </c>
      <c r="AA58" s="134">
        <v>4116</v>
      </c>
      <c r="AB58" s="135">
        <v>0.94230000000000003</v>
      </c>
      <c r="AC58" s="133">
        <v>5676</v>
      </c>
      <c r="AD58" s="134">
        <v>5012</v>
      </c>
      <c r="AE58" s="135">
        <v>0.88300000000000001</v>
      </c>
      <c r="AF58" s="136">
        <v>8985796.3100000005</v>
      </c>
      <c r="AG58" s="137">
        <v>5564603.9800000004</v>
      </c>
      <c r="AH58" s="135">
        <v>0.61929999999999996</v>
      </c>
      <c r="AI58" s="133">
        <v>4498</v>
      </c>
      <c r="AJ58" s="134">
        <v>2745</v>
      </c>
      <c r="AK58" s="135">
        <v>0.61029999999999995</v>
      </c>
      <c r="AL58" s="138" t="str">
        <f t="shared" si="0"/>
        <v>OK</v>
      </c>
      <c r="AM58" s="138"/>
    </row>
    <row r="59" spans="1:39" s="42" customFormat="1" ht="13.9">
      <c r="A59" s="431" t="s">
        <v>167</v>
      </c>
      <c r="B59" s="431" t="s">
        <v>72</v>
      </c>
      <c r="C59" s="432">
        <v>3969787.58</v>
      </c>
      <c r="D59" s="432">
        <v>5314935.5599999996</v>
      </c>
      <c r="E59" s="428">
        <v>0.74691170479590896</v>
      </c>
      <c r="F59" s="433">
        <v>1654</v>
      </c>
      <c r="G59" s="433">
        <v>1668</v>
      </c>
      <c r="H59" s="434">
        <v>1.0085</v>
      </c>
      <c r="I59" s="426">
        <v>1</v>
      </c>
      <c r="J59" s="435">
        <v>2698</v>
      </c>
      <c r="K59" s="435">
        <v>2291</v>
      </c>
      <c r="L59" s="436">
        <v>0.84909999999999997</v>
      </c>
      <c r="M59" s="428">
        <v>0.88</v>
      </c>
      <c r="N59" s="437">
        <v>4221738.79</v>
      </c>
      <c r="O59" s="437">
        <v>3005945.17</v>
      </c>
      <c r="P59" s="434">
        <v>0.71199999999999997</v>
      </c>
      <c r="Q59" s="434">
        <v>0.70699999999999996</v>
      </c>
      <c r="R59" s="435">
        <v>2094</v>
      </c>
      <c r="S59" s="435">
        <v>1424</v>
      </c>
      <c r="T59" s="436">
        <v>0.68</v>
      </c>
      <c r="U59" s="436">
        <v>0.70550000000000002</v>
      </c>
      <c r="V59" s="433">
        <v>1500</v>
      </c>
      <c r="W59" s="433">
        <v>1307</v>
      </c>
      <c r="X59" s="434">
        <v>0.87129999999999996</v>
      </c>
      <c r="Y59" s="145" t="s">
        <v>72</v>
      </c>
      <c r="Z59" s="133">
        <v>1611</v>
      </c>
      <c r="AA59" s="134">
        <v>1686</v>
      </c>
      <c r="AB59" s="135">
        <v>1.0466</v>
      </c>
      <c r="AC59" s="133">
        <v>2658</v>
      </c>
      <c r="AD59" s="134">
        <v>2339</v>
      </c>
      <c r="AE59" s="135">
        <v>0.88</v>
      </c>
      <c r="AF59" s="136">
        <v>5630900.6399999997</v>
      </c>
      <c r="AG59" s="137">
        <v>3980878.11</v>
      </c>
      <c r="AH59" s="135">
        <v>0.70699999999999996</v>
      </c>
      <c r="AI59" s="133">
        <v>2234</v>
      </c>
      <c r="AJ59" s="134">
        <v>1576</v>
      </c>
      <c r="AK59" s="135">
        <v>0.70550000000000002</v>
      </c>
      <c r="AL59" s="138" t="str">
        <f t="shared" si="0"/>
        <v>OK</v>
      </c>
      <c r="AM59" s="138"/>
    </row>
    <row r="60" spans="1:39" s="42" customFormat="1" ht="13.9">
      <c r="A60" s="431" t="s">
        <v>170</v>
      </c>
      <c r="B60" s="431" t="s">
        <v>73</v>
      </c>
      <c r="C60" s="432">
        <v>1364904.6</v>
      </c>
      <c r="D60" s="432">
        <v>1902302</v>
      </c>
      <c r="E60" s="428">
        <v>0.71750153235395897</v>
      </c>
      <c r="F60" s="433">
        <v>466</v>
      </c>
      <c r="G60" s="433">
        <v>518</v>
      </c>
      <c r="H60" s="434">
        <v>1.1115999999999999</v>
      </c>
      <c r="I60" s="426">
        <v>1</v>
      </c>
      <c r="J60" s="435">
        <v>884</v>
      </c>
      <c r="K60" s="435">
        <v>803</v>
      </c>
      <c r="L60" s="436">
        <v>0.90839999999999999</v>
      </c>
      <c r="M60" s="428">
        <v>0.91949999999999998</v>
      </c>
      <c r="N60" s="437">
        <v>1624151.94</v>
      </c>
      <c r="O60" s="437">
        <v>1086734.08</v>
      </c>
      <c r="P60" s="434">
        <v>0.66910000000000003</v>
      </c>
      <c r="Q60" s="434">
        <v>0.69740000000000002</v>
      </c>
      <c r="R60" s="435">
        <v>742</v>
      </c>
      <c r="S60" s="435">
        <v>481</v>
      </c>
      <c r="T60" s="436">
        <v>0.6482</v>
      </c>
      <c r="U60" s="436">
        <v>0.70809999999999995</v>
      </c>
      <c r="V60" s="433">
        <v>669</v>
      </c>
      <c r="W60" s="433">
        <v>539</v>
      </c>
      <c r="X60" s="434">
        <v>0.80569999999999997</v>
      </c>
      <c r="Y60" s="145" t="s">
        <v>73</v>
      </c>
      <c r="Z60" s="133">
        <v>479</v>
      </c>
      <c r="AA60" s="134">
        <v>544</v>
      </c>
      <c r="AB60" s="135">
        <v>1.1356999999999999</v>
      </c>
      <c r="AC60" s="133">
        <v>870</v>
      </c>
      <c r="AD60" s="134">
        <v>800</v>
      </c>
      <c r="AE60" s="135">
        <v>0.91949999999999998</v>
      </c>
      <c r="AF60" s="136">
        <v>2150872.21</v>
      </c>
      <c r="AG60" s="137">
        <v>1499915.98</v>
      </c>
      <c r="AH60" s="135">
        <v>0.69740000000000002</v>
      </c>
      <c r="AI60" s="133">
        <v>788</v>
      </c>
      <c r="AJ60" s="134">
        <v>558</v>
      </c>
      <c r="AK60" s="135">
        <v>0.70809999999999995</v>
      </c>
      <c r="AL60" s="138" t="str">
        <f t="shared" si="0"/>
        <v>OK</v>
      </c>
      <c r="AM60" s="138"/>
    </row>
    <row r="61" spans="1:39" s="42" customFormat="1" ht="13.9">
      <c r="A61" s="431" t="s">
        <v>170</v>
      </c>
      <c r="B61" s="431" t="s">
        <v>74</v>
      </c>
      <c r="C61" s="432">
        <v>663006.37</v>
      </c>
      <c r="D61" s="432">
        <v>879778</v>
      </c>
      <c r="E61" s="428">
        <v>0.75360644389834697</v>
      </c>
      <c r="F61" s="433">
        <v>391</v>
      </c>
      <c r="G61" s="433">
        <v>382</v>
      </c>
      <c r="H61" s="434">
        <v>0.97699999999999998</v>
      </c>
      <c r="I61" s="426">
        <v>1</v>
      </c>
      <c r="J61" s="435">
        <v>667</v>
      </c>
      <c r="K61" s="435">
        <v>606</v>
      </c>
      <c r="L61" s="436">
        <v>0.90849999999999997</v>
      </c>
      <c r="M61" s="428">
        <v>0.90359999999999996</v>
      </c>
      <c r="N61" s="437">
        <v>769609.9</v>
      </c>
      <c r="O61" s="437">
        <v>500419.35</v>
      </c>
      <c r="P61" s="434">
        <v>0.6502</v>
      </c>
      <c r="Q61" s="434">
        <v>0.64459999999999995</v>
      </c>
      <c r="R61" s="435">
        <v>397</v>
      </c>
      <c r="S61" s="435">
        <v>223</v>
      </c>
      <c r="T61" s="436">
        <v>0.56169999999999998</v>
      </c>
      <c r="U61" s="436">
        <v>0.62150000000000005</v>
      </c>
      <c r="V61" s="433">
        <v>424</v>
      </c>
      <c r="W61" s="433">
        <v>355</v>
      </c>
      <c r="X61" s="434">
        <v>0.83730000000000004</v>
      </c>
      <c r="Y61" s="145" t="s">
        <v>74</v>
      </c>
      <c r="Z61" s="133">
        <v>384</v>
      </c>
      <c r="AA61" s="134">
        <v>410</v>
      </c>
      <c r="AB61" s="135">
        <v>1.0677000000000001</v>
      </c>
      <c r="AC61" s="133">
        <v>726</v>
      </c>
      <c r="AD61" s="134">
        <v>656</v>
      </c>
      <c r="AE61" s="135">
        <v>0.90359999999999996</v>
      </c>
      <c r="AF61" s="136">
        <v>1057061.31</v>
      </c>
      <c r="AG61" s="137">
        <v>676137.37</v>
      </c>
      <c r="AH61" s="135">
        <v>0.63959999999999995</v>
      </c>
      <c r="AI61" s="133">
        <v>399</v>
      </c>
      <c r="AJ61" s="134">
        <v>244</v>
      </c>
      <c r="AK61" s="135">
        <v>0.61150000000000004</v>
      </c>
      <c r="AL61" s="138" t="str">
        <f t="shared" si="0"/>
        <v>OK</v>
      </c>
      <c r="AM61" s="138"/>
    </row>
    <row r="62" spans="1:39" s="42" customFormat="1" ht="13.9">
      <c r="A62" s="431" t="s">
        <v>168</v>
      </c>
      <c r="B62" s="431" t="s">
        <v>75</v>
      </c>
      <c r="C62" s="432">
        <v>2141334.7999999998</v>
      </c>
      <c r="D62" s="432">
        <v>3038927</v>
      </c>
      <c r="E62" s="428">
        <v>0.70463515576386004</v>
      </c>
      <c r="F62" s="433">
        <v>1615</v>
      </c>
      <c r="G62" s="433">
        <v>1518</v>
      </c>
      <c r="H62" s="434">
        <v>0.93989999999999996</v>
      </c>
      <c r="I62" s="426">
        <v>0.99150000000000005</v>
      </c>
      <c r="J62" s="435">
        <v>2348</v>
      </c>
      <c r="K62" s="435">
        <v>2090</v>
      </c>
      <c r="L62" s="436">
        <v>0.8901</v>
      </c>
      <c r="M62" s="428">
        <v>0.90610000000000002</v>
      </c>
      <c r="N62" s="437">
        <v>2447207.77</v>
      </c>
      <c r="O62" s="437">
        <v>1501847.33</v>
      </c>
      <c r="P62" s="434">
        <v>0.61370000000000002</v>
      </c>
      <c r="Q62" s="434">
        <v>0.62649999999999995</v>
      </c>
      <c r="R62" s="435">
        <v>1817</v>
      </c>
      <c r="S62" s="435">
        <v>1024</v>
      </c>
      <c r="T62" s="436">
        <v>0.56359999999999999</v>
      </c>
      <c r="U62" s="436">
        <v>0.61660000000000004</v>
      </c>
      <c r="V62" s="433">
        <v>1283</v>
      </c>
      <c r="W62" s="433">
        <v>1086</v>
      </c>
      <c r="X62" s="434">
        <v>0.84650000000000003</v>
      </c>
      <c r="Y62" s="145" t="s">
        <v>75</v>
      </c>
      <c r="Z62" s="133">
        <v>1645</v>
      </c>
      <c r="AA62" s="134">
        <v>1631</v>
      </c>
      <c r="AB62" s="135">
        <v>0.99150000000000005</v>
      </c>
      <c r="AC62" s="133">
        <v>2376</v>
      </c>
      <c r="AD62" s="134">
        <v>2153</v>
      </c>
      <c r="AE62" s="135">
        <v>0.90610000000000002</v>
      </c>
      <c r="AF62" s="136">
        <v>3515930.02</v>
      </c>
      <c r="AG62" s="137">
        <v>2185114.91</v>
      </c>
      <c r="AH62" s="135">
        <v>0.62150000000000005</v>
      </c>
      <c r="AI62" s="133">
        <v>1927</v>
      </c>
      <c r="AJ62" s="134">
        <v>1169</v>
      </c>
      <c r="AK62" s="135">
        <v>0.60660000000000003</v>
      </c>
      <c r="AL62" s="138" t="str">
        <f t="shared" si="0"/>
        <v>OK</v>
      </c>
      <c r="AM62" s="138"/>
    </row>
    <row r="63" spans="1:39" s="42" customFormat="1" ht="13.9">
      <c r="A63" s="431" t="s">
        <v>170</v>
      </c>
      <c r="B63" s="431" t="s">
        <v>76</v>
      </c>
      <c r="C63" s="432">
        <v>2440587.4300000002</v>
      </c>
      <c r="D63" s="432">
        <v>3367841</v>
      </c>
      <c r="E63" s="428">
        <v>0.72467418444041798</v>
      </c>
      <c r="F63" s="433">
        <v>1284</v>
      </c>
      <c r="G63" s="433">
        <v>1287</v>
      </c>
      <c r="H63" s="434">
        <v>1.0023</v>
      </c>
      <c r="I63" s="426">
        <v>1</v>
      </c>
      <c r="J63" s="435">
        <v>2199</v>
      </c>
      <c r="K63" s="435">
        <v>1921</v>
      </c>
      <c r="L63" s="436">
        <v>0.87360000000000004</v>
      </c>
      <c r="M63" s="428">
        <v>0.87</v>
      </c>
      <c r="N63" s="437">
        <v>2952641.62</v>
      </c>
      <c r="O63" s="437">
        <v>1900096.81</v>
      </c>
      <c r="P63" s="434">
        <v>0.64349999999999996</v>
      </c>
      <c r="Q63" s="434">
        <v>0.66600000000000004</v>
      </c>
      <c r="R63" s="435">
        <v>1634</v>
      </c>
      <c r="S63" s="435">
        <v>910</v>
      </c>
      <c r="T63" s="436">
        <v>0.55689999999999995</v>
      </c>
      <c r="U63" s="436">
        <v>0.62309999999999999</v>
      </c>
      <c r="V63" s="433">
        <v>1261</v>
      </c>
      <c r="W63" s="433">
        <v>1110</v>
      </c>
      <c r="X63" s="434">
        <v>0.88029999999999997</v>
      </c>
      <c r="Y63" s="145" t="s">
        <v>76</v>
      </c>
      <c r="Z63" s="133">
        <v>1248</v>
      </c>
      <c r="AA63" s="134">
        <v>1334</v>
      </c>
      <c r="AB63" s="135">
        <v>1.0689</v>
      </c>
      <c r="AC63" s="133">
        <v>2215</v>
      </c>
      <c r="AD63" s="134">
        <v>1916</v>
      </c>
      <c r="AE63" s="135">
        <v>0.86499999999999999</v>
      </c>
      <c r="AF63" s="136">
        <v>3948775.8</v>
      </c>
      <c r="AG63" s="137">
        <v>2610167.2000000002</v>
      </c>
      <c r="AH63" s="135">
        <v>0.66100000000000003</v>
      </c>
      <c r="AI63" s="133">
        <v>1644</v>
      </c>
      <c r="AJ63" s="134">
        <v>1008</v>
      </c>
      <c r="AK63" s="135">
        <v>0.61309999999999998</v>
      </c>
      <c r="AL63" s="138" t="str">
        <f t="shared" si="0"/>
        <v>OK</v>
      </c>
      <c r="AM63" s="138"/>
    </row>
    <row r="64" spans="1:39" s="42" customFormat="1" ht="13.9">
      <c r="A64" s="431" t="s">
        <v>169</v>
      </c>
      <c r="B64" s="431" t="s">
        <v>77</v>
      </c>
      <c r="C64" s="432">
        <v>38161721.579999998</v>
      </c>
      <c r="D64" s="432">
        <v>50914276.25</v>
      </c>
      <c r="E64" s="428">
        <v>0.74952890212202505</v>
      </c>
      <c r="F64" s="433">
        <v>28503</v>
      </c>
      <c r="G64" s="433">
        <v>27163</v>
      </c>
      <c r="H64" s="434">
        <v>0.95299999999999996</v>
      </c>
      <c r="I64" s="426">
        <v>0.95509999999999995</v>
      </c>
      <c r="J64" s="435">
        <v>35742</v>
      </c>
      <c r="K64" s="435">
        <v>25247</v>
      </c>
      <c r="L64" s="436">
        <v>0.70640000000000003</v>
      </c>
      <c r="M64" s="428">
        <v>0.75039999999999996</v>
      </c>
      <c r="N64" s="437">
        <v>46021695.530000001</v>
      </c>
      <c r="O64" s="437">
        <v>28848484.969999999</v>
      </c>
      <c r="P64" s="434">
        <v>0.62680000000000002</v>
      </c>
      <c r="Q64" s="434">
        <v>0.63219999999999998</v>
      </c>
      <c r="R64" s="435">
        <v>21251</v>
      </c>
      <c r="S64" s="435">
        <v>12732</v>
      </c>
      <c r="T64" s="436">
        <v>0.59909999999999997</v>
      </c>
      <c r="U64" s="436">
        <v>0.64249999999999996</v>
      </c>
      <c r="V64" s="433">
        <v>16807</v>
      </c>
      <c r="W64" s="433">
        <v>12012</v>
      </c>
      <c r="X64" s="434">
        <v>0.7147</v>
      </c>
      <c r="Y64" s="145" t="s">
        <v>77</v>
      </c>
      <c r="Z64" s="133">
        <v>29416</v>
      </c>
      <c r="AA64" s="134">
        <v>27801</v>
      </c>
      <c r="AB64" s="135">
        <v>0.94510000000000005</v>
      </c>
      <c r="AC64" s="133">
        <v>34186</v>
      </c>
      <c r="AD64" s="134">
        <v>24968</v>
      </c>
      <c r="AE64" s="135">
        <v>0.73040000000000005</v>
      </c>
      <c r="AF64" s="136">
        <v>60801593.859999999</v>
      </c>
      <c r="AG64" s="137">
        <v>38136841.450000003</v>
      </c>
      <c r="AH64" s="135">
        <v>0.62719999999999998</v>
      </c>
      <c r="AI64" s="133">
        <v>21834</v>
      </c>
      <c r="AJ64" s="134">
        <v>13920</v>
      </c>
      <c r="AK64" s="135">
        <v>0.63749999999999996</v>
      </c>
      <c r="AL64" s="138" t="str">
        <f t="shared" si="0"/>
        <v>OK</v>
      </c>
      <c r="AM64" s="138"/>
    </row>
    <row r="65" spans="1:39" s="42" customFormat="1" ht="13.9">
      <c r="A65" s="431" t="s">
        <v>165</v>
      </c>
      <c r="B65" s="431" t="s">
        <v>78</v>
      </c>
      <c r="C65" s="432">
        <v>577240.72</v>
      </c>
      <c r="D65" s="432">
        <v>793180.04</v>
      </c>
      <c r="E65" s="428">
        <v>0.72775497477218398</v>
      </c>
      <c r="F65" s="433">
        <v>217</v>
      </c>
      <c r="G65" s="433">
        <v>223</v>
      </c>
      <c r="H65" s="434">
        <v>1.0276000000000001</v>
      </c>
      <c r="I65" s="426">
        <v>1</v>
      </c>
      <c r="J65" s="435">
        <v>365</v>
      </c>
      <c r="K65" s="435">
        <v>340</v>
      </c>
      <c r="L65" s="436">
        <v>0.93149999999999999</v>
      </c>
      <c r="M65" s="428">
        <v>0.90310000000000001</v>
      </c>
      <c r="N65" s="437">
        <v>611486.87</v>
      </c>
      <c r="O65" s="437">
        <v>461119.39</v>
      </c>
      <c r="P65" s="434">
        <v>0.75409999999999999</v>
      </c>
      <c r="Q65" s="434">
        <v>0.7762</v>
      </c>
      <c r="R65" s="435">
        <v>265</v>
      </c>
      <c r="S65" s="435">
        <v>189</v>
      </c>
      <c r="T65" s="436">
        <v>0.71319999999999995</v>
      </c>
      <c r="U65" s="436">
        <v>0.73939999999999995</v>
      </c>
      <c r="V65" s="433">
        <v>281</v>
      </c>
      <c r="W65" s="433">
        <v>226</v>
      </c>
      <c r="X65" s="434">
        <v>0.80430000000000001</v>
      </c>
      <c r="Y65" s="145" t="s">
        <v>78</v>
      </c>
      <c r="Z65" s="133">
        <v>220</v>
      </c>
      <c r="AA65" s="134">
        <v>249</v>
      </c>
      <c r="AB65" s="135">
        <v>1.1317999999999999</v>
      </c>
      <c r="AC65" s="133">
        <v>392</v>
      </c>
      <c r="AD65" s="134">
        <v>354</v>
      </c>
      <c r="AE65" s="135">
        <v>0.90310000000000001</v>
      </c>
      <c r="AF65" s="136">
        <v>815801.8</v>
      </c>
      <c r="AG65" s="137">
        <v>633248.85</v>
      </c>
      <c r="AH65" s="135">
        <v>0.7762</v>
      </c>
      <c r="AI65" s="133">
        <v>307</v>
      </c>
      <c r="AJ65" s="134">
        <v>227</v>
      </c>
      <c r="AK65" s="135">
        <v>0.73939999999999995</v>
      </c>
      <c r="AL65" s="138" t="str">
        <f t="shared" si="0"/>
        <v>OK</v>
      </c>
      <c r="AM65" s="138"/>
    </row>
    <row r="66" spans="1:39" s="42" customFormat="1" ht="13.9">
      <c r="A66" s="431" t="s">
        <v>167</v>
      </c>
      <c r="B66" s="431" t="s">
        <v>79</v>
      </c>
      <c r="C66" s="432">
        <v>1948732.68</v>
      </c>
      <c r="D66" s="432">
        <v>2645171.04</v>
      </c>
      <c r="E66" s="428">
        <v>0.73671329775332794</v>
      </c>
      <c r="F66" s="433">
        <v>1150</v>
      </c>
      <c r="G66" s="433">
        <v>1135</v>
      </c>
      <c r="H66" s="434">
        <v>0.98699999999999999</v>
      </c>
      <c r="I66" s="426">
        <v>1</v>
      </c>
      <c r="J66" s="435">
        <v>1488</v>
      </c>
      <c r="K66" s="435">
        <v>1456</v>
      </c>
      <c r="L66" s="436">
        <v>0.97850000000000004</v>
      </c>
      <c r="M66" s="428">
        <v>0.96889999999999998</v>
      </c>
      <c r="N66" s="437">
        <v>2038120.22</v>
      </c>
      <c r="O66" s="437">
        <v>1487124.02</v>
      </c>
      <c r="P66" s="434">
        <v>0.72970000000000002</v>
      </c>
      <c r="Q66" s="434">
        <v>0.73819999999999997</v>
      </c>
      <c r="R66" s="435">
        <v>1153</v>
      </c>
      <c r="S66" s="435">
        <v>814</v>
      </c>
      <c r="T66" s="436">
        <v>0.70599999999999996</v>
      </c>
      <c r="U66" s="436">
        <v>0.72950000000000004</v>
      </c>
      <c r="V66" s="433">
        <v>1047</v>
      </c>
      <c r="W66" s="433">
        <v>957</v>
      </c>
      <c r="X66" s="434">
        <v>0.91400000000000003</v>
      </c>
      <c r="Y66" s="145" t="s">
        <v>79</v>
      </c>
      <c r="Z66" s="133">
        <v>1140</v>
      </c>
      <c r="AA66" s="134">
        <v>1191</v>
      </c>
      <c r="AB66" s="135">
        <v>1.0447</v>
      </c>
      <c r="AC66" s="133">
        <v>1479</v>
      </c>
      <c r="AD66" s="134">
        <v>1433</v>
      </c>
      <c r="AE66" s="135">
        <v>0.96889999999999998</v>
      </c>
      <c r="AF66" s="136">
        <v>2729853.35</v>
      </c>
      <c r="AG66" s="137">
        <v>2015312.82</v>
      </c>
      <c r="AH66" s="135">
        <v>0.73819999999999997</v>
      </c>
      <c r="AI66" s="133">
        <v>1209</v>
      </c>
      <c r="AJ66" s="134">
        <v>882</v>
      </c>
      <c r="AK66" s="135">
        <v>0.72950000000000004</v>
      </c>
      <c r="AL66" s="138" t="str">
        <f t="shared" si="0"/>
        <v>OK</v>
      </c>
      <c r="AM66" s="138"/>
    </row>
    <row r="67" spans="1:39" s="42" customFormat="1" ht="13.9">
      <c r="A67" s="431" t="s">
        <v>164</v>
      </c>
      <c r="B67" s="431" t="s">
        <v>80</v>
      </c>
      <c r="C67" s="432">
        <v>4124434.9</v>
      </c>
      <c r="D67" s="432">
        <v>5766674.0599999996</v>
      </c>
      <c r="E67" s="428">
        <v>0.715219007886844</v>
      </c>
      <c r="F67" s="433">
        <v>1895</v>
      </c>
      <c r="G67" s="433">
        <v>1901</v>
      </c>
      <c r="H67" s="434">
        <v>1.0032000000000001</v>
      </c>
      <c r="I67" s="426">
        <v>1</v>
      </c>
      <c r="J67" s="435">
        <v>2524</v>
      </c>
      <c r="K67" s="435">
        <v>2306</v>
      </c>
      <c r="L67" s="436">
        <v>0.91359999999999997</v>
      </c>
      <c r="M67" s="428">
        <v>0.91339999999999999</v>
      </c>
      <c r="N67" s="437">
        <v>4611431.74</v>
      </c>
      <c r="O67" s="437">
        <v>3220054.55</v>
      </c>
      <c r="P67" s="434">
        <v>0.69830000000000003</v>
      </c>
      <c r="Q67" s="434">
        <v>0.71140000000000003</v>
      </c>
      <c r="R67" s="435">
        <v>2048</v>
      </c>
      <c r="S67" s="435">
        <v>1349</v>
      </c>
      <c r="T67" s="436">
        <v>0.65869999999999995</v>
      </c>
      <c r="U67" s="436">
        <v>0.70889999999999997</v>
      </c>
      <c r="V67" s="433">
        <v>1585</v>
      </c>
      <c r="W67" s="433">
        <v>1220</v>
      </c>
      <c r="X67" s="434">
        <v>0.76970000000000005</v>
      </c>
      <c r="Y67" s="145" t="s">
        <v>80</v>
      </c>
      <c r="Z67" s="133">
        <v>1929</v>
      </c>
      <c r="AA67" s="134">
        <v>2037</v>
      </c>
      <c r="AB67" s="135">
        <v>1.056</v>
      </c>
      <c r="AC67" s="133">
        <v>2551</v>
      </c>
      <c r="AD67" s="134">
        <v>2330</v>
      </c>
      <c r="AE67" s="135">
        <v>0.91339999999999999</v>
      </c>
      <c r="AF67" s="136">
        <v>6180244.6100000003</v>
      </c>
      <c r="AG67" s="137">
        <v>4396890.76</v>
      </c>
      <c r="AH67" s="135">
        <v>0.71140000000000003</v>
      </c>
      <c r="AI67" s="133">
        <v>2178</v>
      </c>
      <c r="AJ67" s="134">
        <v>1544</v>
      </c>
      <c r="AK67" s="135">
        <v>0.70889999999999997</v>
      </c>
      <c r="AL67" s="138" t="str">
        <f t="shared" si="0"/>
        <v>OK</v>
      </c>
      <c r="AM67" s="138"/>
    </row>
    <row r="68" spans="1:39" s="42" customFormat="1" ht="13.9">
      <c r="A68" s="431" t="s">
        <v>171</v>
      </c>
      <c r="B68" s="431" t="s">
        <v>81</v>
      </c>
      <c r="C68" s="432">
        <v>6758092.5199999996</v>
      </c>
      <c r="D68" s="432">
        <v>9359370</v>
      </c>
      <c r="E68" s="428">
        <v>0.72206703228956604</v>
      </c>
      <c r="F68" s="433">
        <v>4021</v>
      </c>
      <c r="G68" s="433">
        <v>3933</v>
      </c>
      <c r="H68" s="434">
        <v>0.97809999999999997</v>
      </c>
      <c r="I68" s="426">
        <v>1</v>
      </c>
      <c r="J68" s="435">
        <v>5282</v>
      </c>
      <c r="K68" s="435">
        <v>4595</v>
      </c>
      <c r="L68" s="428">
        <v>0.86990000000000001</v>
      </c>
      <c r="M68" s="436">
        <v>0.8841</v>
      </c>
      <c r="N68" s="437">
        <v>7512004.8799999999</v>
      </c>
      <c r="O68" s="437">
        <v>5212187.26</v>
      </c>
      <c r="P68" s="434">
        <v>0.69379999999999997</v>
      </c>
      <c r="Q68" s="434">
        <v>0.69840000000000002</v>
      </c>
      <c r="R68" s="435">
        <v>3814</v>
      </c>
      <c r="S68" s="435">
        <v>2556</v>
      </c>
      <c r="T68" s="436">
        <v>0.67020000000000002</v>
      </c>
      <c r="U68" s="428">
        <v>0.69920000000000004</v>
      </c>
      <c r="V68" s="433">
        <v>3243</v>
      </c>
      <c r="W68" s="433">
        <v>2808</v>
      </c>
      <c r="X68" s="434">
        <v>0.8659</v>
      </c>
      <c r="Y68" s="145" t="s">
        <v>81</v>
      </c>
      <c r="Z68" s="133">
        <v>4008</v>
      </c>
      <c r="AA68" s="134">
        <v>4119</v>
      </c>
      <c r="AB68" s="135">
        <v>1.0277000000000001</v>
      </c>
      <c r="AC68" s="133">
        <v>5288</v>
      </c>
      <c r="AD68" s="134">
        <v>4675</v>
      </c>
      <c r="AE68" s="135">
        <v>0.8841</v>
      </c>
      <c r="AF68" s="136">
        <v>10258936.76</v>
      </c>
      <c r="AG68" s="137">
        <v>7164723.9000000004</v>
      </c>
      <c r="AH68" s="135">
        <v>0.69840000000000002</v>
      </c>
      <c r="AI68" s="133">
        <v>4162</v>
      </c>
      <c r="AJ68" s="134">
        <v>2910</v>
      </c>
      <c r="AK68" s="135">
        <v>0.69920000000000004</v>
      </c>
      <c r="AL68" s="138" t="str">
        <f t="shared" ref="AL68:AL106" si="1">IF(B68=Y68,"OK","Chk")</f>
        <v>OK</v>
      </c>
      <c r="AM68" s="138"/>
    </row>
    <row r="69" spans="1:39" s="42" customFormat="1" ht="13.9">
      <c r="A69" s="431" t="s">
        <v>169</v>
      </c>
      <c r="B69" s="431" t="s">
        <v>82</v>
      </c>
      <c r="C69" s="432">
        <v>9204477.3000000007</v>
      </c>
      <c r="D69" s="432">
        <v>12692003.82</v>
      </c>
      <c r="E69" s="428">
        <v>0.72521860460644005</v>
      </c>
      <c r="F69" s="433">
        <v>4626</v>
      </c>
      <c r="G69" s="433">
        <v>4498</v>
      </c>
      <c r="H69" s="434">
        <v>0.97230000000000005</v>
      </c>
      <c r="I69" s="426">
        <v>0.99380000000000002</v>
      </c>
      <c r="J69" s="435">
        <v>7004</v>
      </c>
      <c r="K69" s="435">
        <v>5886</v>
      </c>
      <c r="L69" s="436">
        <v>0.84040000000000004</v>
      </c>
      <c r="M69" s="428">
        <v>0.87849999999999995</v>
      </c>
      <c r="N69" s="437">
        <v>9710032.8699999992</v>
      </c>
      <c r="O69" s="437">
        <v>6741163.6200000001</v>
      </c>
      <c r="P69" s="434">
        <v>0.69420000000000004</v>
      </c>
      <c r="Q69" s="434">
        <v>0.69879999999999998</v>
      </c>
      <c r="R69" s="435">
        <v>4769</v>
      </c>
      <c r="S69" s="435">
        <v>3048</v>
      </c>
      <c r="T69" s="436">
        <v>0.6391</v>
      </c>
      <c r="U69" s="436">
        <v>0.68610000000000004</v>
      </c>
      <c r="V69" s="433">
        <v>3686</v>
      </c>
      <c r="W69" s="433">
        <v>3088</v>
      </c>
      <c r="X69" s="434">
        <v>0.83779999999999999</v>
      </c>
      <c r="Y69" s="145" t="s">
        <v>82</v>
      </c>
      <c r="Z69" s="133">
        <v>4713</v>
      </c>
      <c r="AA69" s="134">
        <v>4684</v>
      </c>
      <c r="AB69" s="135">
        <v>0.99380000000000002</v>
      </c>
      <c r="AC69" s="133">
        <v>6791</v>
      </c>
      <c r="AD69" s="134">
        <v>5966</v>
      </c>
      <c r="AE69" s="135">
        <v>0.87849999999999995</v>
      </c>
      <c r="AF69" s="136">
        <v>13248782.1</v>
      </c>
      <c r="AG69" s="137">
        <v>9257667.9600000009</v>
      </c>
      <c r="AH69" s="135">
        <v>0.69879999999999998</v>
      </c>
      <c r="AI69" s="133">
        <v>5072</v>
      </c>
      <c r="AJ69" s="134">
        <v>3480</v>
      </c>
      <c r="AK69" s="135">
        <v>0.68610000000000004</v>
      </c>
      <c r="AL69" s="138" t="str">
        <f t="shared" si="1"/>
        <v>OK</v>
      </c>
      <c r="AM69" s="138"/>
    </row>
    <row r="70" spans="1:39" s="42" customFormat="1" ht="13.9">
      <c r="A70" s="431" t="s">
        <v>177</v>
      </c>
      <c r="B70" s="431" t="s">
        <v>178</v>
      </c>
      <c r="C70" s="432">
        <v>211.38</v>
      </c>
      <c r="D70" s="432">
        <v>0</v>
      </c>
      <c r="E70" s="428"/>
      <c r="F70" s="433">
        <v>5</v>
      </c>
      <c r="G70" s="433">
        <v>11</v>
      </c>
      <c r="H70" s="434">
        <v>2.2000000000000002</v>
      </c>
      <c r="I70" s="426">
        <v>1</v>
      </c>
      <c r="J70" s="435">
        <v>10</v>
      </c>
      <c r="K70" s="435">
        <v>1</v>
      </c>
      <c r="L70" s="436">
        <v>0.1</v>
      </c>
      <c r="M70" s="428">
        <v>0.16289999999999999</v>
      </c>
      <c r="N70" s="437"/>
      <c r="O70" s="437"/>
      <c r="P70" s="434"/>
      <c r="Q70" s="434"/>
      <c r="R70" s="435"/>
      <c r="S70" s="435"/>
      <c r="T70" s="436"/>
      <c r="U70" s="436"/>
      <c r="V70" s="433"/>
      <c r="W70" s="433"/>
      <c r="X70" s="434"/>
      <c r="Y70" s="145" t="s">
        <v>178</v>
      </c>
      <c r="Z70" s="133">
        <v>3</v>
      </c>
      <c r="AA70" s="134">
        <v>30</v>
      </c>
      <c r="AB70" s="135">
        <v>10</v>
      </c>
      <c r="AC70" s="133">
        <v>7</v>
      </c>
      <c r="AD70" s="134">
        <v>1</v>
      </c>
      <c r="AE70" s="135">
        <v>0.1429</v>
      </c>
      <c r="AF70" s="136"/>
      <c r="AG70" s="137"/>
      <c r="AH70" s="135"/>
      <c r="AI70" s="133"/>
      <c r="AJ70" s="134"/>
      <c r="AK70" s="135"/>
      <c r="AL70" s="138" t="str">
        <f t="shared" si="1"/>
        <v>OK</v>
      </c>
      <c r="AM70" s="138"/>
    </row>
    <row r="71" spans="1:39" s="42" customFormat="1" ht="13.9">
      <c r="A71" s="431" t="s">
        <v>174</v>
      </c>
      <c r="B71" s="431" t="s">
        <v>83</v>
      </c>
      <c r="C71" s="432">
        <v>1760616.84</v>
      </c>
      <c r="D71" s="432">
        <v>2582079.73</v>
      </c>
      <c r="E71" s="428">
        <v>0.68185998268922599</v>
      </c>
      <c r="F71" s="433">
        <v>1728</v>
      </c>
      <c r="G71" s="433">
        <v>1473</v>
      </c>
      <c r="H71" s="434">
        <v>0.85240000000000005</v>
      </c>
      <c r="I71" s="426">
        <v>0.9</v>
      </c>
      <c r="J71" s="435">
        <v>2342</v>
      </c>
      <c r="K71" s="435">
        <v>1879</v>
      </c>
      <c r="L71" s="436">
        <v>0.80230000000000001</v>
      </c>
      <c r="M71" s="428">
        <v>0.82909999999999995</v>
      </c>
      <c r="N71" s="437">
        <v>2109898.2200000002</v>
      </c>
      <c r="O71" s="437">
        <v>1281339.76</v>
      </c>
      <c r="P71" s="434">
        <v>0.60729999999999995</v>
      </c>
      <c r="Q71" s="434">
        <v>0.62390000000000001</v>
      </c>
      <c r="R71" s="435">
        <v>1569</v>
      </c>
      <c r="S71" s="435">
        <v>801</v>
      </c>
      <c r="T71" s="436">
        <v>0.51049999999999995</v>
      </c>
      <c r="U71" s="436">
        <v>0.56679999999999997</v>
      </c>
      <c r="V71" s="433">
        <v>1256</v>
      </c>
      <c r="W71" s="433">
        <v>1006</v>
      </c>
      <c r="X71" s="434">
        <v>0.80100000000000005</v>
      </c>
      <c r="Y71" s="145" t="s">
        <v>83</v>
      </c>
      <c r="Z71" s="133">
        <v>1765</v>
      </c>
      <c r="AA71" s="134">
        <v>1583</v>
      </c>
      <c r="AB71" s="135">
        <v>0.89690000000000003</v>
      </c>
      <c r="AC71" s="133">
        <v>2349</v>
      </c>
      <c r="AD71" s="134">
        <v>1924</v>
      </c>
      <c r="AE71" s="135">
        <v>0.81910000000000005</v>
      </c>
      <c r="AF71" s="136">
        <v>3018095.46</v>
      </c>
      <c r="AG71" s="137">
        <v>1868006.18</v>
      </c>
      <c r="AH71" s="135">
        <v>0.61890000000000001</v>
      </c>
      <c r="AI71" s="133">
        <v>1636</v>
      </c>
      <c r="AJ71" s="134">
        <v>911</v>
      </c>
      <c r="AK71" s="135">
        <v>0.55679999999999996</v>
      </c>
      <c r="AL71" s="138" t="str">
        <f t="shared" si="1"/>
        <v>OK</v>
      </c>
      <c r="AM71" s="138"/>
    </row>
    <row r="72" spans="1:39" s="42" customFormat="1" ht="13.9">
      <c r="A72" s="431" t="s">
        <v>171</v>
      </c>
      <c r="B72" s="431" t="s">
        <v>84</v>
      </c>
      <c r="C72" s="432">
        <v>16383859.68</v>
      </c>
      <c r="D72" s="432">
        <v>21641883.870000001</v>
      </c>
      <c r="E72" s="428">
        <v>0.75704406226443699</v>
      </c>
      <c r="F72" s="433">
        <v>5264</v>
      </c>
      <c r="G72" s="433">
        <v>5425</v>
      </c>
      <c r="H72" s="434">
        <v>1.0306</v>
      </c>
      <c r="I72" s="426">
        <v>1</v>
      </c>
      <c r="J72" s="435">
        <v>8888</v>
      </c>
      <c r="K72" s="435">
        <v>7865</v>
      </c>
      <c r="L72" s="436">
        <v>0.88490000000000002</v>
      </c>
      <c r="M72" s="428">
        <v>0.91010000000000002</v>
      </c>
      <c r="N72" s="437">
        <v>19063543.510000002</v>
      </c>
      <c r="O72" s="437">
        <v>12865759.609999999</v>
      </c>
      <c r="P72" s="434">
        <v>0.67490000000000006</v>
      </c>
      <c r="Q72" s="434">
        <v>0.67269999999999996</v>
      </c>
      <c r="R72" s="435">
        <v>7015</v>
      </c>
      <c r="S72" s="435">
        <v>4278</v>
      </c>
      <c r="T72" s="436">
        <v>0.60980000000000001</v>
      </c>
      <c r="U72" s="436">
        <v>0.67210000000000003</v>
      </c>
      <c r="V72" s="433">
        <v>5772</v>
      </c>
      <c r="W72" s="433">
        <v>4241</v>
      </c>
      <c r="X72" s="434">
        <v>0.73480000000000001</v>
      </c>
      <c r="Y72" s="145" t="s">
        <v>84</v>
      </c>
      <c r="Z72" s="133">
        <v>5085</v>
      </c>
      <c r="AA72" s="134">
        <v>5472</v>
      </c>
      <c r="AB72" s="135">
        <v>1.0761000000000001</v>
      </c>
      <c r="AC72" s="133">
        <v>8529</v>
      </c>
      <c r="AD72" s="134">
        <v>7762</v>
      </c>
      <c r="AE72" s="135">
        <v>0.91010000000000002</v>
      </c>
      <c r="AF72" s="136">
        <v>25527123.719999999</v>
      </c>
      <c r="AG72" s="137">
        <v>17044917.649999999</v>
      </c>
      <c r="AH72" s="135">
        <v>0.66769999999999996</v>
      </c>
      <c r="AI72" s="133">
        <v>7405</v>
      </c>
      <c r="AJ72" s="134">
        <v>4940</v>
      </c>
      <c r="AK72" s="135">
        <v>0.66710000000000003</v>
      </c>
      <c r="AL72" s="138" t="str">
        <f t="shared" si="1"/>
        <v>OK</v>
      </c>
      <c r="AM72" s="138"/>
    </row>
    <row r="73" spans="1:39" s="42" customFormat="1" ht="13.9">
      <c r="A73" s="438" t="s">
        <v>164</v>
      </c>
      <c r="B73" s="431" t="s">
        <v>85</v>
      </c>
      <c r="C73" s="432">
        <v>3949378.92</v>
      </c>
      <c r="D73" s="432">
        <v>5289985.21</v>
      </c>
      <c r="E73" s="428">
        <v>0.74657655233784703</v>
      </c>
      <c r="F73" s="433">
        <v>1390</v>
      </c>
      <c r="G73" s="433">
        <v>1436</v>
      </c>
      <c r="H73" s="434">
        <v>1.0330999999999999</v>
      </c>
      <c r="I73" s="426">
        <v>1</v>
      </c>
      <c r="J73" s="435">
        <v>2054</v>
      </c>
      <c r="K73" s="435">
        <v>1821</v>
      </c>
      <c r="L73" s="436">
        <v>0.88660000000000005</v>
      </c>
      <c r="M73" s="428">
        <v>0.91239999999999999</v>
      </c>
      <c r="N73" s="437">
        <v>4149788.9</v>
      </c>
      <c r="O73" s="437">
        <v>2927018.47</v>
      </c>
      <c r="P73" s="434">
        <v>0.70530000000000004</v>
      </c>
      <c r="Q73" s="434">
        <v>0.70069999999999999</v>
      </c>
      <c r="R73" s="435">
        <v>1790</v>
      </c>
      <c r="S73" s="435">
        <v>1206</v>
      </c>
      <c r="T73" s="436">
        <v>0.67369999999999997</v>
      </c>
      <c r="U73" s="436">
        <v>0.69369999999999998</v>
      </c>
      <c r="V73" s="433">
        <v>1046</v>
      </c>
      <c r="W73" s="433">
        <v>848</v>
      </c>
      <c r="X73" s="434">
        <v>0.81069999999999998</v>
      </c>
      <c r="Y73" s="145" t="s">
        <v>85</v>
      </c>
      <c r="Z73" s="133">
        <v>1486</v>
      </c>
      <c r="AA73" s="134">
        <v>1589</v>
      </c>
      <c r="AB73" s="135">
        <v>1.0692999999999999</v>
      </c>
      <c r="AC73" s="133">
        <v>2067</v>
      </c>
      <c r="AD73" s="134">
        <v>1886</v>
      </c>
      <c r="AE73" s="135">
        <v>0.91239999999999999</v>
      </c>
      <c r="AF73" s="136">
        <v>5603129.0999999996</v>
      </c>
      <c r="AG73" s="137">
        <v>3925943.5</v>
      </c>
      <c r="AH73" s="135">
        <v>0.70069999999999999</v>
      </c>
      <c r="AI73" s="133">
        <v>1962</v>
      </c>
      <c r="AJ73" s="134">
        <v>1361</v>
      </c>
      <c r="AK73" s="135">
        <v>0.69369999999999998</v>
      </c>
      <c r="AL73" s="138" t="str">
        <f t="shared" si="1"/>
        <v>OK</v>
      </c>
      <c r="AM73" s="138"/>
    </row>
    <row r="74" spans="1:39" s="42" customFormat="1" ht="13.9">
      <c r="A74" s="431" t="s">
        <v>168</v>
      </c>
      <c r="B74" s="431" t="s">
        <v>86</v>
      </c>
      <c r="C74" s="432">
        <v>834868.83</v>
      </c>
      <c r="D74" s="432">
        <v>1227619.3799999999</v>
      </c>
      <c r="E74" s="428">
        <v>0.68007139965483399</v>
      </c>
      <c r="F74" s="433">
        <v>384</v>
      </c>
      <c r="G74" s="433">
        <v>391</v>
      </c>
      <c r="H74" s="434">
        <v>1.0182</v>
      </c>
      <c r="I74" s="426">
        <v>0.98070000000000002</v>
      </c>
      <c r="J74" s="435">
        <v>630</v>
      </c>
      <c r="K74" s="435">
        <v>554</v>
      </c>
      <c r="L74" s="436">
        <v>0.87939999999999996</v>
      </c>
      <c r="M74" s="428">
        <v>0.89780000000000004</v>
      </c>
      <c r="N74" s="437">
        <v>992542.66</v>
      </c>
      <c r="O74" s="437">
        <v>625225.49</v>
      </c>
      <c r="P74" s="434">
        <v>0.62990000000000002</v>
      </c>
      <c r="Q74" s="434">
        <v>0.64370000000000005</v>
      </c>
      <c r="R74" s="435">
        <v>522</v>
      </c>
      <c r="S74" s="435">
        <v>313</v>
      </c>
      <c r="T74" s="436">
        <v>0.59960000000000002</v>
      </c>
      <c r="U74" s="436">
        <v>0.65749999999999997</v>
      </c>
      <c r="V74" s="433">
        <v>373</v>
      </c>
      <c r="W74" s="433">
        <v>299</v>
      </c>
      <c r="X74" s="434">
        <v>0.80159999999999998</v>
      </c>
      <c r="Y74" s="145" t="s">
        <v>86</v>
      </c>
      <c r="Z74" s="133">
        <v>412</v>
      </c>
      <c r="AA74" s="134">
        <v>402</v>
      </c>
      <c r="AB74" s="135">
        <v>0.97570000000000001</v>
      </c>
      <c r="AC74" s="133">
        <v>636</v>
      </c>
      <c r="AD74" s="134">
        <v>571</v>
      </c>
      <c r="AE74" s="135">
        <v>0.89780000000000004</v>
      </c>
      <c r="AF74" s="136">
        <v>1360434.17</v>
      </c>
      <c r="AG74" s="137">
        <v>868858.41</v>
      </c>
      <c r="AH74" s="135">
        <v>0.63870000000000005</v>
      </c>
      <c r="AI74" s="133">
        <v>564</v>
      </c>
      <c r="AJ74" s="134">
        <v>368</v>
      </c>
      <c r="AK74" s="135">
        <v>0.65249999999999997</v>
      </c>
      <c r="AL74" s="138" t="str">
        <f t="shared" si="1"/>
        <v>OK</v>
      </c>
      <c r="AM74" s="138"/>
    </row>
    <row r="75" spans="1:39" s="42" customFormat="1" ht="13.9">
      <c r="A75" s="431" t="s">
        <v>171</v>
      </c>
      <c r="B75" s="431" t="s">
        <v>87</v>
      </c>
      <c r="C75" s="432">
        <v>3598685.03</v>
      </c>
      <c r="D75" s="432">
        <v>5052750.51</v>
      </c>
      <c r="E75" s="428">
        <v>0.71222298090471103</v>
      </c>
      <c r="F75" s="433">
        <v>2017</v>
      </c>
      <c r="G75" s="433">
        <v>1945</v>
      </c>
      <c r="H75" s="434">
        <v>0.96430000000000005</v>
      </c>
      <c r="I75" s="426">
        <v>0.98219999999999996</v>
      </c>
      <c r="J75" s="435">
        <v>2871</v>
      </c>
      <c r="K75" s="435">
        <v>2599</v>
      </c>
      <c r="L75" s="428">
        <v>0.90529999999999999</v>
      </c>
      <c r="M75" s="428">
        <v>0.91069999999999995</v>
      </c>
      <c r="N75" s="437">
        <v>3972616.91</v>
      </c>
      <c r="O75" s="437">
        <v>2673740.48</v>
      </c>
      <c r="P75" s="434">
        <v>0.67300000000000004</v>
      </c>
      <c r="Q75" s="434">
        <v>0.68989999999999996</v>
      </c>
      <c r="R75" s="435">
        <v>2223</v>
      </c>
      <c r="S75" s="435">
        <v>1315</v>
      </c>
      <c r="T75" s="436">
        <v>0.59150000000000003</v>
      </c>
      <c r="U75" s="436">
        <v>0.66090000000000004</v>
      </c>
      <c r="V75" s="433">
        <v>1697</v>
      </c>
      <c r="W75" s="433">
        <v>1235</v>
      </c>
      <c r="X75" s="434">
        <v>0.7278</v>
      </c>
      <c r="Y75" s="145" t="s">
        <v>87</v>
      </c>
      <c r="Z75" s="133">
        <v>2080</v>
      </c>
      <c r="AA75" s="134">
        <v>2043</v>
      </c>
      <c r="AB75" s="135">
        <v>0.98219999999999996</v>
      </c>
      <c r="AC75" s="133">
        <v>2910</v>
      </c>
      <c r="AD75" s="134">
        <v>2650</v>
      </c>
      <c r="AE75" s="135">
        <v>0.91069999999999995</v>
      </c>
      <c r="AF75" s="136">
        <v>5409406.21</v>
      </c>
      <c r="AG75" s="137">
        <v>3732211.2</v>
      </c>
      <c r="AH75" s="135">
        <v>0.68989999999999996</v>
      </c>
      <c r="AI75" s="133">
        <v>2331</v>
      </c>
      <c r="AJ75" s="134">
        <v>1529</v>
      </c>
      <c r="AK75" s="135">
        <v>0.65590000000000004</v>
      </c>
      <c r="AL75" s="138" t="str">
        <f t="shared" si="1"/>
        <v>OK</v>
      </c>
      <c r="AM75" s="138"/>
    </row>
    <row r="76" spans="1:39" s="42" customFormat="1" ht="13.9">
      <c r="A76" s="431" t="s">
        <v>169</v>
      </c>
      <c r="B76" s="431" t="s">
        <v>88</v>
      </c>
      <c r="C76" s="432">
        <v>2707128.53</v>
      </c>
      <c r="D76" s="432">
        <v>3650351.24</v>
      </c>
      <c r="E76" s="428">
        <v>0.74160768430601798</v>
      </c>
      <c r="F76" s="433">
        <v>1237</v>
      </c>
      <c r="G76" s="433">
        <v>1237</v>
      </c>
      <c r="H76" s="434">
        <v>1</v>
      </c>
      <c r="I76" s="426">
        <v>1</v>
      </c>
      <c r="J76" s="435">
        <v>1747</v>
      </c>
      <c r="K76" s="435">
        <v>1551</v>
      </c>
      <c r="L76" s="436">
        <v>0.88780000000000003</v>
      </c>
      <c r="M76" s="428">
        <v>0.91579999999999995</v>
      </c>
      <c r="N76" s="437">
        <v>2987521.82</v>
      </c>
      <c r="O76" s="437">
        <v>2085529</v>
      </c>
      <c r="P76" s="434">
        <v>0.69810000000000005</v>
      </c>
      <c r="Q76" s="434">
        <v>0.69210000000000005</v>
      </c>
      <c r="R76" s="435">
        <v>1429</v>
      </c>
      <c r="S76" s="435">
        <v>980</v>
      </c>
      <c r="T76" s="436">
        <v>0.68579999999999997</v>
      </c>
      <c r="U76" s="436">
        <v>0.72160000000000002</v>
      </c>
      <c r="V76" s="433">
        <v>1167</v>
      </c>
      <c r="W76" s="433">
        <v>938</v>
      </c>
      <c r="X76" s="434">
        <v>0.80379999999999996</v>
      </c>
      <c r="Y76" s="145" t="s">
        <v>88</v>
      </c>
      <c r="Z76" s="133">
        <v>1230</v>
      </c>
      <c r="AA76" s="134">
        <v>1259</v>
      </c>
      <c r="AB76" s="135">
        <v>1.0236000000000001</v>
      </c>
      <c r="AC76" s="133">
        <v>1711</v>
      </c>
      <c r="AD76" s="134">
        <v>1567</v>
      </c>
      <c r="AE76" s="135">
        <v>0.91579999999999995</v>
      </c>
      <c r="AF76" s="136">
        <v>3898957.12</v>
      </c>
      <c r="AG76" s="137">
        <v>2698334.22</v>
      </c>
      <c r="AH76" s="135">
        <v>0.69210000000000005</v>
      </c>
      <c r="AI76" s="133">
        <v>1469</v>
      </c>
      <c r="AJ76" s="134">
        <v>1060</v>
      </c>
      <c r="AK76" s="135">
        <v>0.72160000000000002</v>
      </c>
      <c r="AL76" s="138" t="str">
        <f t="shared" si="1"/>
        <v>OK</v>
      </c>
      <c r="AM76" s="138"/>
    </row>
    <row r="77" spans="1:39" s="42" customFormat="1" ht="13.9">
      <c r="A77" s="431" t="s">
        <v>171</v>
      </c>
      <c r="B77" s="431" t="s">
        <v>89</v>
      </c>
      <c r="C77" s="432">
        <v>868877.26</v>
      </c>
      <c r="D77" s="432">
        <v>1212908.6599999999</v>
      </c>
      <c r="E77" s="428">
        <v>0.71635836123059804</v>
      </c>
      <c r="F77" s="433">
        <v>451</v>
      </c>
      <c r="G77" s="433">
        <v>431</v>
      </c>
      <c r="H77" s="434">
        <v>0.95569999999999999</v>
      </c>
      <c r="I77" s="426">
        <v>1</v>
      </c>
      <c r="J77" s="435">
        <v>625</v>
      </c>
      <c r="K77" s="435">
        <v>564</v>
      </c>
      <c r="L77" s="436">
        <v>0.90239999999999998</v>
      </c>
      <c r="M77" s="428">
        <v>0.94410000000000005</v>
      </c>
      <c r="N77" s="437">
        <v>976633.39</v>
      </c>
      <c r="O77" s="437">
        <v>642396.84</v>
      </c>
      <c r="P77" s="434">
        <v>0.65780000000000005</v>
      </c>
      <c r="Q77" s="434">
        <v>0.68640000000000001</v>
      </c>
      <c r="R77" s="435">
        <v>466</v>
      </c>
      <c r="S77" s="435">
        <v>338</v>
      </c>
      <c r="T77" s="436">
        <v>0.72529999999999994</v>
      </c>
      <c r="U77" s="436">
        <v>0.7409</v>
      </c>
      <c r="V77" s="433">
        <v>384</v>
      </c>
      <c r="W77" s="433">
        <v>308</v>
      </c>
      <c r="X77" s="434">
        <v>0.80210000000000004</v>
      </c>
      <c r="Y77" s="145" t="s">
        <v>89</v>
      </c>
      <c r="Z77" s="133">
        <v>462</v>
      </c>
      <c r="AA77" s="134">
        <v>476</v>
      </c>
      <c r="AB77" s="135">
        <v>1.0303</v>
      </c>
      <c r="AC77" s="133">
        <v>608</v>
      </c>
      <c r="AD77" s="134">
        <v>574</v>
      </c>
      <c r="AE77" s="135">
        <v>0.94410000000000005</v>
      </c>
      <c r="AF77" s="136">
        <v>1297482.1200000001</v>
      </c>
      <c r="AG77" s="137">
        <v>890622.14</v>
      </c>
      <c r="AH77" s="135">
        <v>0.68640000000000001</v>
      </c>
      <c r="AI77" s="133">
        <v>494</v>
      </c>
      <c r="AJ77" s="134">
        <v>366</v>
      </c>
      <c r="AK77" s="135">
        <v>0.7409</v>
      </c>
      <c r="AL77" s="138" t="str">
        <f t="shared" si="1"/>
        <v>OK</v>
      </c>
      <c r="AM77" s="138"/>
    </row>
    <row r="78" spans="1:39" s="42" customFormat="1" ht="13.9">
      <c r="A78" s="431" t="s">
        <v>166</v>
      </c>
      <c r="B78" s="431" t="s">
        <v>90</v>
      </c>
      <c r="C78" s="432">
        <v>2628029.61</v>
      </c>
      <c r="D78" s="432">
        <v>3751850.57</v>
      </c>
      <c r="E78" s="428">
        <v>0.70046222816384696</v>
      </c>
      <c r="F78" s="433">
        <v>1508</v>
      </c>
      <c r="G78" s="433">
        <v>1526</v>
      </c>
      <c r="H78" s="434">
        <v>1.0119</v>
      </c>
      <c r="I78" s="426">
        <v>1</v>
      </c>
      <c r="J78" s="435">
        <v>2068</v>
      </c>
      <c r="K78" s="435">
        <v>1914</v>
      </c>
      <c r="L78" s="436">
        <v>0.92549999999999999</v>
      </c>
      <c r="M78" s="428">
        <v>0.93940000000000001</v>
      </c>
      <c r="N78" s="437">
        <v>3030184.23</v>
      </c>
      <c r="O78" s="437">
        <v>2041151.96</v>
      </c>
      <c r="P78" s="434">
        <v>0.67359999999999998</v>
      </c>
      <c r="Q78" s="434">
        <v>0.68869999999999998</v>
      </c>
      <c r="R78" s="435">
        <v>1682</v>
      </c>
      <c r="S78" s="435">
        <v>1068</v>
      </c>
      <c r="T78" s="436">
        <v>0.63500000000000001</v>
      </c>
      <c r="U78" s="436">
        <v>0.6794</v>
      </c>
      <c r="V78" s="433">
        <v>1317</v>
      </c>
      <c r="W78" s="433">
        <v>1154</v>
      </c>
      <c r="X78" s="434">
        <v>0.87619999999999998</v>
      </c>
      <c r="Y78" s="145" t="s">
        <v>90</v>
      </c>
      <c r="Z78" s="133">
        <v>1594</v>
      </c>
      <c r="AA78" s="134">
        <v>1652</v>
      </c>
      <c r="AB78" s="135">
        <v>1.0364</v>
      </c>
      <c r="AC78" s="133">
        <v>2080</v>
      </c>
      <c r="AD78" s="134">
        <v>1954</v>
      </c>
      <c r="AE78" s="135">
        <v>0.93940000000000001</v>
      </c>
      <c r="AF78" s="136">
        <v>4119234.8</v>
      </c>
      <c r="AG78" s="137">
        <v>2837023.12</v>
      </c>
      <c r="AH78" s="135">
        <v>0.68869999999999998</v>
      </c>
      <c r="AI78" s="133">
        <v>1759</v>
      </c>
      <c r="AJ78" s="134">
        <v>1195</v>
      </c>
      <c r="AK78" s="135">
        <v>0.6794</v>
      </c>
      <c r="AL78" s="138" t="str">
        <f t="shared" si="1"/>
        <v>OK</v>
      </c>
      <c r="AM78" s="138"/>
    </row>
    <row r="79" spans="1:39" s="42" customFormat="1" ht="13.9">
      <c r="A79" s="439" t="s">
        <v>168</v>
      </c>
      <c r="B79" s="439" t="s">
        <v>91</v>
      </c>
      <c r="C79" s="432">
        <v>11412494.289999999</v>
      </c>
      <c r="D79" s="432">
        <v>15203638.039999999</v>
      </c>
      <c r="E79" s="428">
        <v>0.75064233047210804</v>
      </c>
      <c r="F79" s="433">
        <v>7070</v>
      </c>
      <c r="G79" s="433">
        <v>6903</v>
      </c>
      <c r="H79" s="434">
        <v>0.97640000000000005</v>
      </c>
      <c r="I79" s="426">
        <v>1</v>
      </c>
      <c r="J79" s="435">
        <v>9385</v>
      </c>
      <c r="K79" s="435">
        <v>8285</v>
      </c>
      <c r="L79" s="436">
        <v>0.88280000000000003</v>
      </c>
      <c r="M79" s="428">
        <v>0.88480000000000003</v>
      </c>
      <c r="N79" s="437">
        <v>12897013.970000001</v>
      </c>
      <c r="O79" s="437">
        <v>8523443.1699999999</v>
      </c>
      <c r="P79" s="434">
        <v>0.66090000000000004</v>
      </c>
      <c r="Q79" s="434">
        <v>0.67249999999999999</v>
      </c>
      <c r="R79" s="435">
        <v>7726</v>
      </c>
      <c r="S79" s="435">
        <v>5011</v>
      </c>
      <c r="T79" s="436">
        <v>0.64859999999999995</v>
      </c>
      <c r="U79" s="436">
        <v>0.69020000000000004</v>
      </c>
      <c r="V79" s="433">
        <v>2195</v>
      </c>
      <c r="W79" s="433">
        <v>1695</v>
      </c>
      <c r="X79" s="434">
        <v>0.7722</v>
      </c>
      <c r="Y79" s="145" t="s">
        <v>91</v>
      </c>
      <c r="Z79" s="133">
        <v>7051</v>
      </c>
      <c r="AA79" s="134">
        <v>7176</v>
      </c>
      <c r="AB79" s="135">
        <v>1.0177</v>
      </c>
      <c r="AC79" s="133">
        <v>9210</v>
      </c>
      <c r="AD79" s="134">
        <v>8149</v>
      </c>
      <c r="AE79" s="135">
        <v>0.88480000000000003</v>
      </c>
      <c r="AF79" s="136">
        <v>16930913.09</v>
      </c>
      <c r="AG79" s="137">
        <v>11300688.029999999</v>
      </c>
      <c r="AH79" s="135">
        <v>0.66749999999999998</v>
      </c>
      <c r="AI79" s="133">
        <v>7864</v>
      </c>
      <c r="AJ79" s="134">
        <v>5428</v>
      </c>
      <c r="AK79" s="135">
        <v>0.69020000000000004</v>
      </c>
      <c r="AL79" s="138" t="str">
        <f t="shared" si="1"/>
        <v>OK</v>
      </c>
      <c r="AM79" s="138"/>
    </row>
    <row r="80" spans="1:39" s="42" customFormat="1" ht="13.9">
      <c r="A80" s="431" t="s">
        <v>170</v>
      </c>
      <c r="B80" s="431" t="s">
        <v>92</v>
      </c>
      <c r="C80" s="432">
        <v>673096.92</v>
      </c>
      <c r="D80" s="432">
        <v>930320.03</v>
      </c>
      <c r="E80" s="428">
        <v>0.72351115561813695</v>
      </c>
      <c r="F80" s="433">
        <v>288</v>
      </c>
      <c r="G80" s="433">
        <v>304</v>
      </c>
      <c r="H80" s="434">
        <v>1.0556000000000001</v>
      </c>
      <c r="I80" s="426">
        <v>1</v>
      </c>
      <c r="J80" s="435">
        <v>441</v>
      </c>
      <c r="K80" s="435">
        <v>405</v>
      </c>
      <c r="L80" s="436">
        <v>0.91839999999999999</v>
      </c>
      <c r="M80" s="428">
        <v>0.85099999999999998</v>
      </c>
      <c r="N80" s="437">
        <v>722639.67</v>
      </c>
      <c r="O80" s="437">
        <v>529289.71</v>
      </c>
      <c r="P80" s="434">
        <v>0.73240000000000005</v>
      </c>
      <c r="Q80" s="434">
        <v>0.74139999999999995</v>
      </c>
      <c r="R80" s="435">
        <v>370</v>
      </c>
      <c r="S80" s="435">
        <v>278</v>
      </c>
      <c r="T80" s="436">
        <v>0.75139999999999996</v>
      </c>
      <c r="U80" s="436">
        <v>0.79</v>
      </c>
      <c r="V80" s="433">
        <v>172</v>
      </c>
      <c r="W80" s="433">
        <v>127</v>
      </c>
      <c r="X80" s="434">
        <v>0.73839999999999995</v>
      </c>
      <c r="Y80" s="145" t="s">
        <v>92</v>
      </c>
      <c r="Z80" s="133">
        <v>263</v>
      </c>
      <c r="AA80" s="134">
        <v>308</v>
      </c>
      <c r="AB80" s="135">
        <v>1.1711</v>
      </c>
      <c r="AC80" s="133">
        <v>461</v>
      </c>
      <c r="AD80" s="134">
        <v>390</v>
      </c>
      <c r="AE80" s="135">
        <v>0.84599999999999997</v>
      </c>
      <c r="AF80" s="136">
        <v>957467.06</v>
      </c>
      <c r="AG80" s="137">
        <v>709878.83</v>
      </c>
      <c r="AH80" s="135">
        <v>0.74139999999999995</v>
      </c>
      <c r="AI80" s="133">
        <v>400</v>
      </c>
      <c r="AJ80" s="134">
        <v>316</v>
      </c>
      <c r="AK80" s="135">
        <v>0.79</v>
      </c>
      <c r="AL80" s="138" t="str">
        <f t="shared" si="1"/>
        <v>OK</v>
      </c>
      <c r="AM80" s="138"/>
    </row>
    <row r="81" spans="1:39" s="42" customFormat="1" ht="13.9">
      <c r="A81" s="431" t="s">
        <v>166</v>
      </c>
      <c r="B81" s="431" t="s">
        <v>93</v>
      </c>
      <c r="C81" s="432">
        <v>7226273.2699999996</v>
      </c>
      <c r="D81" s="432">
        <v>9228920.9000000004</v>
      </c>
      <c r="E81" s="428">
        <v>0.78300305618612498</v>
      </c>
      <c r="F81" s="433">
        <v>3614</v>
      </c>
      <c r="G81" s="433">
        <v>3670</v>
      </c>
      <c r="H81" s="434">
        <v>1.0155000000000001</v>
      </c>
      <c r="I81" s="426">
        <v>1</v>
      </c>
      <c r="J81" s="435">
        <v>5073</v>
      </c>
      <c r="K81" s="435">
        <v>4378</v>
      </c>
      <c r="L81" s="436">
        <v>0.86299999999999999</v>
      </c>
      <c r="M81" s="428">
        <v>0.87290000000000001</v>
      </c>
      <c r="N81" s="437">
        <v>7823885.5499999998</v>
      </c>
      <c r="O81" s="437">
        <v>5279759.66</v>
      </c>
      <c r="P81" s="434">
        <v>0.67479999999999996</v>
      </c>
      <c r="Q81" s="434">
        <v>0.6754</v>
      </c>
      <c r="R81" s="435">
        <v>3940</v>
      </c>
      <c r="S81" s="435">
        <v>2456</v>
      </c>
      <c r="T81" s="436">
        <v>0.62339999999999995</v>
      </c>
      <c r="U81" s="436">
        <v>0.67379999999999995</v>
      </c>
      <c r="V81" s="433">
        <v>3299</v>
      </c>
      <c r="W81" s="433">
        <v>2784</v>
      </c>
      <c r="X81" s="434">
        <v>0.84389999999999998</v>
      </c>
      <c r="Y81" s="145" t="s">
        <v>93</v>
      </c>
      <c r="Z81" s="133">
        <v>3488</v>
      </c>
      <c r="AA81" s="134">
        <v>3687</v>
      </c>
      <c r="AB81" s="135">
        <v>1.0570999999999999</v>
      </c>
      <c r="AC81" s="133">
        <v>5010</v>
      </c>
      <c r="AD81" s="134">
        <v>4373</v>
      </c>
      <c r="AE81" s="135">
        <v>0.87290000000000001</v>
      </c>
      <c r="AF81" s="136">
        <v>10373384.199999999</v>
      </c>
      <c r="AG81" s="137">
        <v>7006326.3300000001</v>
      </c>
      <c r="AH81" s="135">
        <v>0.6754</v>
      </c>
      <c r="AI81" s="133">
        <v>4038</v>
      </c>
      <c r="AJ81" s="134">
        <v>2721</v>
      </c>
      <c r="AK81" s="135">
        <v>0.67379999999999995</v>
      </c>
      <c r="AL81" s="138" t="str">
        <f t="shared" si="1"/>
        <v>OK</v>
      </c>
      <c r="AM81" s="138"/>
    </row>
    <row r="82" spans="1:39" s="42" customFormat="1" ht="13.9">
      <c r="A82" s="431" t="s">
        <v>164</v>
      </c>
      <c r="B82" s="431" t="s">
        <v>94</v>
      </c>
      <c r="C82" s="432">
        <v>4626451.88</v>
      </c>
      <c r="D82" s="432">
        <v>6248147.8300000001</v>
      </c>
      <c r="E82" s="428">
        <v>0.74045173159739397</v>
      </c>
      <c r="F82" s="433">
        <v>3324</v>
      </c>
      <c r="G82" s="433">
        <v>3252</v>
      </c>
      <c r="H82" s="434">
        <v>0.97829999999999995</v>
      </c>
      <c r="I82" s="426">
        <v>0.99070000000000003</v>
      </c>
      <c r="J82" s="435">
        <v>4247</v>
      </c>
      <c r="K82" s="435">
        <v>3764</v>
      </c>
      <c r="L82" s="436">
        <v>0.88629999999999998</v>
      </c>
      <c r="M82" s="428">
        <v>0.91220000000000001</v>
      </c>
      <c r="N82" s="437">
        <v>5101595.67</v>
      </c>
      <c r="O82" s="437">
        <v>3377966.72</v>
      </c>
      <c r="P82" s="434">
        <v>0.66210000000000002</v>
      </c>
      <c r="Q82" s="434">
        <v>0.67330000000000001</v>
      </c>
      <c r="R82" s="435">
        <v>3151</v>
      </c>
      <c r="S82" s="435">
        <v>1913</v>
      </c>
      <c r="T82" s="436">
        <v>0.60709999999999997</v>
      </c>
      <c r="U82" s="436">
        <v>0.65880000000000005</v>
      </c>
      <c r="V82" s="433">
        <v>2631</v>
      </c>
      <c r="W82" s="433">
        <v>2376</v>
      </c>
      <c r="X82" s="434">
        <v>0.90310000000000001</v>
      </c>
      <c r="Y82" s="145" t="s">
        <v>94</v>
      </c>
      <c r="Z82" s="133">
        <v>3451</v>
      </c>
      <c r="AA82" s="134">
        <v>3419</v>
      </c>
      <c r="AB82" s="135">
        <v>0.99070000000000003</v>
      </c>
      <c r="AC82" s="133">
        <v>4247</v>
      </c>
      <c r="AD82" s="134">
        <v>3874</v>
      </c>
      <c r="AE82" s="135">
        <v>0.91220000000000001</v>
      </c>
      <c r="AF82" s="136">
        <v>6888707.8099999996</v>
      </c>
      <c r="AG82" s="137">
        <v>4603903.5199999996</v>
      </c>
      <c r="AH82" s="135">
        <v>0.66830000000000001</v>
      </c>
      <c r="AI82" s="133">
        <v>3319</v>
      </c>
      <c r="AJ82" s="134">
        <v>2170</v>
      </c>
      <c r="AK82" s="135">
        <v>0.65380000000000005</v>
      </c>
      <c r="AL82" s="138" t="str">
        <f t="shared" si="1"/>
        <v>OK</v>
      </c>
      <c r="AM82" s="138"/>
    </row>
    <row r="83" spans="1:39" s="42" customFormat="1" ht="13.9">
      <c r="A83" s="431" t="s">
        <v>169</v>
      </c>
      <c r="B83" s="431" t="s">
        <v>95</v>
      </c>
      <c r="C83" s="432">
        <v>8881699.1699999999</v>
      </c>
      <c r="D83" s="432">
        <v>11917659.32</v>
      </c>
      <c r="E83" s="428">
        <v>0.74525533341055406</v>
      </c>
      <c r="F83" s="433">
        <v>8603</v>
      </c>
      <c r="G83" s="433">
        <v>8123</v>
      </c>
      <c r="H83" s="434">
        <v>0.94420000000000004</v>
      </c>
      <c r="I83" s="426">
        <v>0.97240000000000004</v>
      </c>
      <c r="J83" s="435">
        <v>10311</v>
      </c>
      <c r="K83" s="435">
        <v>9302</v>
      </c>
      <c r="L83" s="436">
        <v>0.90210000000000001</v>
      </c>
      <c r="M83" s="428">
        <v>0.90610000000000002</v>
      </c>
      <c r="N83" s="437">
        <v>9813294.5399999991</v>
      </c>
      <c r="O83" s="437">
        <v>6366451.2999999998</v>
      </c>
      <c r="P83" s="434">
        <v>0.64880000000000004</v>
      </c>
      <c r="Q83" s="434">
        <v>0.64929999999999999</v>
      </c>
      <c r="R83" s="435">
        <v>7808</v>
      </c>
      <c r="S83" s="435">
        <v>4753</v>
      </c>
      <c r="T83" s="436">
        <v>0.60870000000000002</v>
      </c>
      <c r="U83" s="436">
        <v>0.65590000000000004</v>
      </c>
      <c r="V83" s="433">
        <v>6608</v>
      </c>
      <c r="W83" s="433">
        <v>5960</v>
      </c>
      <c r="X83" s="434">
        <v>0.90190000000000003</v>
      </c>
      <c r="Y83" s="145" t="s">
        <v>95</v>
      </c>
      <c r="Z83" s="133">
        <v>8733</v>
      </c>
      <c r="AA83" s="134">
        <v>8448</v>
      </c>
      <c r="AB83" s="135">
        <v>0.96740000000000004</v>
      </c>
      <c r="AC83" s="133">
        <v>10669</v>
      </c>
      <c r="AD83" s="134">
        <v>9667</v>
      </c>
      <c r="AE83" s="135">
        <v>0.90610000000000002</v>
      </c>
      <c r="AF83" s="136">
        <v>13502092.85</v>
      </c>
      <c r="AG83" s="137">
        <v>8698786.8800000008</v>
      </c>
      <c r="AH83" s="135">
        <v>0.64429999999999998</v>
      </c>
      <c r="AI83" s="133">
        <v>8081</v>
      </c>
      <c r="AJ83" s="134">
        <v>5260</v>
      </c>
      <c r="AK83" s="135">
        <v>0.65090000000000003</v>
      </c>
      <c r="AL83" s="138" t="str">
        <f t="shared" si="1"/>
        <v>OK</v>
      </c>
      <c r="AM83" s="138"/>
    </row>
    <row r="84" spans="1:39" s="42" customFormat="1" ht="13.9">
      <c r="A84" s="431" t="s">
        <v>166</v>
      </c>
      <c r="B84" s="431" t="s">
        <v>96</v>
      </c>
      <c r="C84" s="432">
        <v>4714557.87</v>
      </c>
      <c r="D84" s="432">
        <v>6511005.9000000004</v>
      </c>
      <c r="E84" s="428">
        <v>0.72409055411852696</v>
      </c>
      <c r="F84" s="433">
        <v>2818</v>
      </c>
      <c r="G84" s="433">
        <v>2659</v>
      </c>
      <c r="H84" s="434">
        <v>0.94359999999999999</v>
      </c>
      <c r="I84" s="426">
        <v>0.97340000000000004</v>
      </c>
      <c r="J84" s="435">
        <v>3813</v>
      </c>
      <c r="K84" s="435">
        <v>3326</v>
      </c>
      <c r="L84" s="436">
        <v>0.87229999999999996</v>
      </c>
      <c r="M84" s="428">
        <v>0.84230000000000005</v>
      </c>
      <c r="N84" s="437">
        <v>5146202.8600000003</v>
      </c>
      <c r="O84" s="437">
        <v>3552165.09</v>
      </c>
      <c r="P84" s="434">
        <v>0.69020000000000004</v>
      </c>
      <c r="Q84" s="434">
        <v>0.69489999999999996</v>
      </c>
      <c r="R84" s="435">
        <v>2905</v>
      </c>
      <c r="S84" s="435">
        <v>1773</v>
      </c>
      <c r="T84" s="436">
        <v>0.61029999999999995</v>
      </c>
      <c r="U84" s="436">
        <v>0.64380000000000004</v>
      </c>
      <c r="V84" s="433">
        <v>2380</v>
      </c>
      <c r="W84" s="433">
        <v>1901</v>
      </c>
      <c r="X84" s="434">
        <v>0.79869999999999997</v>
      </c>
      <c r="Y84" s="145" t="s">
        <v>96</v>
      </c>
      <c r="Z84" s="133">
        <v>2944</v>
      </c>
      <c r="AA84" s="134">
        <v>2851</v>
      </c>
      <c r="AB84" s="135">
        <v>0.96840000000000004</v>
      </c>
      <c r="AC84" s="133">
        <v>4039</v>
      </c>
      <c r="AD84" s="134">
        <v>3382</v>
      </c>
      <c r="AE84" s="135">
        <v>0.83730000000000004</v>
      </c>
      <c r="AF84" s="136">
        <v>7024921.2199999997</v>
      </c>
      <c r="AG84" s="137">
        <v>4881703.83</v>
      </c>
      <c r="AH84" s="135">
        <v>0.69489999999999996</v>
      </c>
      <c r="AI84" s="133">
        <v>3051</v>
      </c>
      <c r="AJ84" s="134">
        <v>1949</v>
      </c>
      <c r="AK84" s="135">
        <v>0.63880000000000003</v>
      </c>
      <c r="AL84" s="138" t="str">
        <f t="shared" si="1"/>
        <v>OK</v>
      </c>
      <c r="AM84" s="138"/>
    </row>
    <row r="85" spans="1:39" s="42" customFormat="1" ht="13.9">
      <c r="A85" s="431" t="s">
        <v>166</v>
      </c>
      <c r="B85" s="431" t="s">
        <v>97</v>
      </c>
      <c r="C85" s="432">
        <v>7577314.0499999998</v>
      </c>
      <c r="D85" s="432">
        <v>10614561.17</v>
      </c>
      <c r="E85" s="428">
        <v>0.71386032155675105</v>
      </c>
      <c r="F85" s="433">
        <v>4307</v>
      </c>
      <c r="G85" s="433">
        <v>4230</v>
      </c>
      <c r="H85" s="434">
        <v>0.98209999999999997</v>
      </c>
      <c r="I85" s="426">
        <v>1</v>
      </c>
      <c r="J85" s="435">
        <v>5891</v>
      </c>
      <c r="K85" s="435">
        <v>5150</v>
      </c>
      <c r="L85" s="436">
        <v>0.87419999999999998</v>
      </c>
      <c r="M85" s="428">
        <v>0.88560000000000005</v>
      </c>
      <c r="N85" s="437">
        <v>8521502.5099999998</v>
      </c>
      <c r="O85" s="437">
        <v>5872874.2599999998</v>
      </c>
      <c r="P85" s="434">
        <v>0.68920000000000003</v>
      </c>
      <c r="Q85" s="434">
        <v>0.7</v>
      </c>
      <c r="R85" s="435">
        <v>4498</v>
      </c>
      <c r="S85" s="435">
        <v>3038</v>
      </c>
      <c r="T85" s="436">
        <v>0.6754</v>
      </c>
      <c r="U85" s="436">
        <v>0.72019999999999995</v>
      </c>
      <c r="V85" s="433">
        <v>3713</v>
      </c>
      <c r="W85" s="433">
        <v>3083</v>
      </c>
      <c r="X85" s="434">
        <v>0.83030000000000004</v>
      </c>
      <c r="Y85" s="145" t="s">
        <v>97</v>
      </c>
      <c r="Z85" s="133">
        <v>4290</v>
      </c>
      <c r="AA85" s="134">
        <v>4341</v>
      </c>
      <c r="AB85" s="135">
        <v>1.0119</v>
      </c>
      <c r="AC85" s="133">
        <v>5920</v>
      </c>
      <c r="AD85" s="134">
        <v>5243</v>
      </c>
      <c r="AE85" s="135">
        <v>0.88560000000000005</v>
      </c>
      <c r="AF85" s="136">
        <v>11549022.710000001</v>
      </c>
      <c r="AG85" s="137">
        <v>8084367.8200000003</v>
      </c>
      <c r="AH85" s="135">
        <v>0.7</v>
      </c>
      <c r="AI85" s="133">
        <v>4678</v>
      </c>
      <c r="AJ85" s="134">
        <v>3369</v>
      </c>
      <c r="AK85" s="135">
        <v>0.72019999999999995</v>
      </c>
      <c r="AL85" s="138" t="str">
        <f t="shared" si="1"/>
        <v>OK</v>
      </c>
      <c r="AM85" s="138"/>
    </row>
    <row r="86" spans="1:39" s="42" customFormat="1" ht="13.9">
      <c r="A86" s="431" t="s">
        <v>165</v>
      </c>
      <c r="B86" s="431" t="s">
        <v>98</v>
      </c>
      <c r="C86" s="432">
        <v>3807574.05</v>
      </c>
      <c r="D86" s="432">
        <v>5022283.96</v>
      </c>
      <c r="E86" s="428">
        <v>0.75813595573755599</v>
      </c>
      <c r="F86" s="433">
        <v>2408</v>
      </c>
      <c r="G86" s="433">
        <v>2528</v>
      </c>
      <c r="H86" s="434">
        <v>1.0498000000000001</v>
      </c>
      <c r="I86" s="426">
        <v>1</v>
      </c>
      <c r="J86" s="435">
        <v>3708</v>
      </c>
      <c r="K86" s="435">
        <v>3276</v>
      </c>
      <c r="L86" s="436">
        <v>0.88349999999999995</v>
      </c>
      <c r="M86" s="428">
        <v>0.88729999999999998</v>
      </c>
      <c r="N86" s="437">
        <v>4615979.58</v>
      </c>
      <c r="O86" s="437">
        <v>2899160.57</v>
      </c>
      <c r="P86" s="434">
        <v>0.62809999999999999</v>
      </c>
      <c r="Q86" s="434">
        <v>0.63549999999999995</v>
      </c>
      <c r="R86" s="435">
        <v>2760</v>
      </c>
      <c r="S86" s="435">
        <v>1489</v>
      </c>
      <c r="T86" s="436">
        <v>0.53949999999999998</v>
      </c>
      <c r="U86" s="436">
        <v>0.60719999999999996</v>
      </c>
      <c r="V86" s="433">
        <v>2286</v>
      </c>
      <c r="W86" s="433">
        <v>1977</v>
      </c>
      <c r="X86" s="434">
        <v>0.86480000000000001</v>
      </c>
      <c r="Y86" s="145" t="s">
        <v>98</v>
      </c>
      <c r="Z86" s="133">
        <v>2395</v>
      </c>
      <c r="AA86" s="134">
        <v>2556</v>
      </c>
      <c r="AB86" s="135">
        <v>1.0671999999999999</v>
      </c>
      <c r="AC86" s="133">
        <v>3603</v>
      </c>
      <c r="AD86" s="134">
        <v>3197</v>
      </c>
      <c r="AE86" s="135">
        <v>0.88729999999999998</v>
      </c>
      <c r="AF86" s="136">
        <v>6059851.4000000004</v>
      </c>
      <c r="AG86" s="137">
        <v>3820508.14</v>
      </c>
      <c r="AH86" s="135">
        <v>0.63049999999999995</v>
      </c>
      <c r="AI86" s="133">
        <v>2825</v>
      </c>
      <c r="AJ86" s="134">
        <v>1687</v>
      </c>
      <c r="AK86" s="135">
        <v>0.59719999999999995</v>
      </c>
      <c r="AL86" s="138" t="str">
        <f t="shared" si="1"/>
        <v>OK</v>
      </c>
      <c r="AM86" s="138"/>
    </row>
    <row r="87" spans="1:39" s="42" customFormat="1" ht="13.9">
      <c r="A87" s="431" t="s">
        <v>169</v>
      </c>
      <c r="B87" s="431" t="s">
        <v>99</v>
      </c>
      <c r="C87" s="432">
        <v>4879502.4000000004</v>
      </c>
      <c r="D87" s="432">
        <v>6680399.4100000001</v>
      </c>
      <c r="E87" s="428">
        <v>0.73042075788100203</v>
      </c>
      <c r="F87" s="433">
        <v>2764</v>
      </c>
      <c r="G87" s="433">
        <v>2687</v>
      </c>
      <c r="H87" s="434">
        <v>0.97209999999999996</v>
      </c>
      <c r="I87" s="426">
        <v>1</v>
      </c>
      <c r="J87" s="435">
        <v>3766</v>
      </c>
      <c r="K87" s="435">
        <v>3263</v>
      </c>
      <c r="L87" s="436">
        <v>0.86639999999999995</v>
      </c>
      <c r="M87" s="428">
        <v>0.87780000000000002</v>
      </c>
      <c r="N87" s="437">
        <v>5762574.8200000003</v>
      </c>
      <c r="O87" s="437">
        <v>3855224.16</v>
      </c>
      <c r="P87" s="434">
        <v>0.66900000000000004</v>
      </c>
      <c r="Q87" s="434">
        <v>0.67430000000000001</v>
      </c>
      <c r="R87" s="435">
        <v>2851</v>
      </c>
      <c r="S87" s="435">
        <v>1726</v>
      </c>
      <c r="T87" s="436">
        <v>0.60540000000000005</v>
      </c>
      <c r="U87" s="436">
        <v>0.65180000000000005</v>
      </c>
      <c r="V87" s="433">
        <v>2304</v>
      </c>
      <c r="W87" s="433">
        <v>1992</v>
      </c>
      <c r="X87" s="434">
        <v>0.86460000000000004</v>
      </c>
      <c r="Y87" s="145" t="s">
        <v>99</v>
      </c>
      <c r="Z87" s="133">
        <v>2802</v>
      </c>
      <c r="AA87" s="134">
        <v>2824</v>
      </c>
      <c r="AB87" s="135">
        <v>1.0079</v>
      </c>
      <c r="AC87" s="133">
        <v>3749</v>
      </c>
      <c r="AD87" s="134">
        <v>3291</v>
      </c>
      <c r="AE87" s="135">
        <v>0.87780000000000002</v>
      </c>
      <c r="AF87" s="136">
        <v>7792483.2800000003</v>
      </c>
      <c r="AG87" s="137">
        <v>5254576.51</v>
      </c>
      <c r="AH87" s="135">
        <v>0.67430000000000001</v>
      </c>
      <c r="AI87" s="133">
        <v>2950</v>
      </c>
      <c r="AJ87" s="134">
        <v>1908</v>
      </c>
      <c r="AK87" s="135">
        <v>0.64680000000000004</v>
      </c>
      <c r="AL87" s="138" t="str">
        <f t="shared" si="1"/>
        <v>OK</v>
      </c>
      <c r="AM87" s="138"/>
    </row>
    <row r="88" spans="1:39" s="42" customFormat="1" ht="13.9">
      <c r="A88" s="431" t="s">
        <v>164</v>
      </c>
      <c r="B88" s="431" t="s">
        <v>100</v>
      </c>
      <c r="C88" s="432">
        <v>3642993.51</v>
      </c>
      <c r="D88" s="432">
        <v>4936095.54</v>
      </c>
      <c r="E88" s="428">
        <v>0.73803140163693004</v>
      </c>
      <c r="F88" s="433">
        <v>3603</v>
      </c>
      <c r="G88" s="433">
        <v>3461</v>
      </c>
      <c r="H88" s="434">
        <v>0.96060000000000001</v>
      </c>
      <c r="I88" s="426">
        <v>0.98099999999999998</v>
      </c>
      <c r="J88" s="435">
        <v>4401</v>
      </c>
      <c r="K88" s="435">
        <v>4110</v>
      </c>
      <c r="L88" s="436">
        <v>0.93389999999999995</v>
      </c>
      <c r="M88" s="428">
        <v>0.92259999999999998</v>
      </c>
      <c r="N88" s="437">
        <v>4303256.01</v>
      </c>
      <c r="O88" s="437">
        <v>2527812.9300000002</v>
      </c>
      <c r="P88" s="434">
        <v>0.58740000000000003</v>
      </c>
      <c r="Q88" s="434">
        <v>0.5968</v>
      </c>
      <c r="R88" s="435">
        <v>3671</v>
      </c>
      <c r="S88" s="435">
        <v>1913</v>
      </c>
      <c r="T88" s="436">
        <v>0.52110000000000001</v>
      </c>
      <c r="U88" s="436">
        <v>0.56850000000000001</v>
      </c>
      <c r="V88" s="433">
        <v>2707</v>
      </c>
      <c r="W88" s="433">
        <v>2343</v>
      </c>
      <c r="X88" s="434">
        <v>0.86550000000000005</v>
      </c>
      <c r="Y88" s="145" t="s">
        <v>100</v>
      </c>
      <c r="Z88" s="133">
        <v>3673</v>
      </c>
      <c r="AA88" s="134">
        <v>3585</v>
      </c>
      <c r="AB88" s="135">
        <v>0.97599999999999998</v>
      </c>
      <c r="AC88" s="133">
        <v>4486</v>
      </c>
      <c r="AD88" s="134">
        <v>4139</v>
      </c>
      <c r="AE88" s="135">
        <v>0.92259999999999998</v>
      </c>
      <c r="AF88" s="136">
        <v>5884736.1900000004</v>
      </c>
      <c r="AG88" s="137">
        <v>3452876.32</v>
      </c>
      <c r="AH88" s="135">
        <v>0.58679999999999999</v>
      </c>
      <c r="AI88" s="133">
        <v>3710</v>
      </c>
      <c r="AJ88" s="134">
        <v>2072</v>
      </c>
      <c r="AK88" s="135">
        <v>0.5585</v>
      </c>
      <c r="AL88" s="138" t="str">
        <f t="shared" si="1"/>
        <v>OK</v>
      </c>
      <c r="AM88" s="138"/>
    </row>
    <row r="89" spans="1:39" s="42" customFormat="1" ht="13.9">
      <c r="A89" s="431" t="s">
        <v>167</v>
      </c>
      <c r="B89" s="431" t="s">
        <v>101</v>
      </c>
      <c r="C89" s="432">
        <v>3041510.24</v>
      </c>
      <c r="D89" s="432">
        <v>4198696.03</v>
      </c>
      <c r="E89" s="428">
        <v>0.72439400667925902</v>
      </c>
      <c r="F89" s="433">
        <v>1896</v>
      </c>
      <c r="G89" s="433">
        <v>1901</v>
      </c>
      <c r="H89" s="434">
        <v>1.0025999999999999</v>
      </c>
      <c r="I89" s="426">
        <v>1</v>
      </c>
      <c r="J89" s="435">
        <v>2502</v>
      </c>
      <c r="K89" s="435">
        <v>2217</v>
      </c>
      <c r="L89" s="436">
        <v>0.8861</v>
      </c>
      <c r="M89" s="428">
        <v>0.90059999999999996</v>
      </c>
      <c r="N89" s="437">
        <v>3228165.96</v>
      </c>
      <c r="O89" s="437">
        <v>2267162.4700000002</v>
      </c>
      <c r="P89" s="434">
        <v>0.70230000000000004</v>
      </c>
      <c r="Q89" s="434">
        <v>0.70530000000000004</v>
      </c>
      <c r="R89" s="435">
        <v>1822</v>
      </c>
      <c r="S89" s="435">
        <v>1271</v>
      </c>
      <c r="T89" s="436">
        <v>0.6976</v>
      </c>
      <c r="U89" s="436">
        <v>0.71350000000000002</v>
      </c>
      <c r="V89" s="433">
        <v>1568</v>
      </c>
      <c r="W89" s="433">
        <v>1337</v>
      </c>
      <c r="X89" s="434">
        <v>0.85270000000000001</v>
      </c>
      <c r="Y89" s="145" t="s">
        <v>101</v>
      </c>
      <c r="Z89" s="133">
        <v>1866</v>
      </c>
      <c r="AA89" s="134">
        <v>2025</v>
      </c>
      <c r="AB89" s="135">
        <v>1.0851999999999999</v>
      </c>
      <c r="AC89" s="133">
        <v>2506</v>
      </c>
      <c r="AD89" s="134">
        <v>2257</v>
      </c>
      <c r="AE89" s="135">
        <v>0.90059999999999996</v>
      </c>
      <c r="AF89" s="136">
        <v>4362776.59</v>
      </c>
      <c r="AG89" s="137">
        <v>3076868.98</v>
      </c>
      <c r="AH89" s="135">
        <v>0.70530000000000004</v>
      </c>
      <c r="AI89" s="133">
        <v>1906</v>
      </c>
      <c r="AJ89" s="134">
        <v>1360</v>
      </c>
      <c r="AK89" s="135">
        <v>0.71350000000000002</v>
      </c>
      <c r="AL89" s="138" t="str">
        <f t="shared" si="1"/>
        <v>OK</v>
      </c>
      <c r="AM89" s="138"/>
    </row>
    <row r="90" spans="1:39" s="42" customFormat="1" ht="13.9">
      <c r="A90" s="431" t="s">
        <v>166</v>
      </c>
      <c r="B90" s="431" t="s">
        <v>102</v>
      </c>
      <c r="C90" s="432">
        <v>1936594.91</v>
      </c>
      <c r="D90" s="432">
        <v>2596020.9500000002</v>
      </c>
      <c r="E90" s="428">
        <v>0.74598585577670296</v>
      </c>
      <c r="F90" s="433">
        <v>780</v>
      </c>
      <c r="G90" s="433">
        <v>802</v>
      </c>
      <c r="H90" s="434">
        <v>1.0282</v>
      </c>
      <c r="I90" s="426">
        <v>1</v>
      </c>
      <c r="J90" s="435">
        <v>1385</v>
      </c>
      <c r="K90" s="435">
        <v>1252</v>
      </c>
      <c r="L90" s="436">
        <v>0.90400000000000003</v>
      </c>
      <c r="M90" s="428">
        <v>0.90980000000000005</v>
      </c>
      <c r="N90" s="437">
        <v>2222390.65</v>
      </c>
      <c r="O90" s="437">
        <v>1511490.54</v>
      </c>
      <c r="P90" s="434">
        <v>0.68010000000000004</v>
      </c>
      <c r="Q90" s="434">
        <v>0.67689999999999995</v>
      </c>
      <c r="R90" s="435">
        <v>1171</v>
      </c>
      <c r="S90" s="435">
        <v>670</v>
      </c>
      <c r="T90" s="436">
        <v>0.57220000000000004</v>
      </c>
      <c r="U90" s="436">
        <v>0.59489999999999998</v>
      </c>
      <c r="V90" s="433">
        <v>743</v>
      </c>
      <c r="W90" s="433">
        <v>657</v>
      </c>
      <c r="X90" s="434">
        <v>0.88429999999999997</v>
      </c>
      <c r="Y90" s="145" t="s">
        <v>102</v>
      </c>
      <c r="Z90" s="133">
        <v>790</v>
      </c>
      <c r="AA90" s="134">
        <v>825</v>
      </c>
      <c r="AB90" s="135">
        <v>1.0443</v>
      </c>
      <c r="AC90" s="133">
        <v>1397</v>
      </c>
      <c r="AD90" s="134">
        <v>1271</v>
      </c>
      <c r="AE90" s="135">
        <v>0.90980000000000005</v>
      </c>
      <c r="AF90" s="136">
        <v>2961511.64</v>
      </c>
      <c r="AG90" s="137">
        <v>2004698.35</v>
      </c>
      <c r="AH90" s="135">
        <v>0.67689999999999995</v>
      </c>
      <c r="AI90" s="133">
        <v>1260</v>
      </c>
      <c r="AJ90" s="134">
        <v>737</v>
      </c>
      <c r="AK90" s="135">
        <v>0.58489999999999998</v>
      </c>
      <c r="AL90" s="138" t="str">
        <f t="shared" si="1"/>
        <v>OK</v>
      </c>
      <c r="AM90" s="138"/>
    </row>
    <row r="91" spans="1:39" s="42" customFormat="1" ht="13.9">
      <c r="A91" s="431" t="s">
        <v>166</v>
      </c>
      <c r="B91" s="431" t="s">
        <v>103</v>
      </c>
      <c r="C91" s="432">
        <v>2498791.9700000002</v>
      </c>
      <c r="D91" s="432">
        <v>3301894.84</v>
      </c>
      <c r="E91" s="428">
        <v>0.75677515217292601</v>
      </c>
      <c r="F91" s="433">
        <v>1446</v>
      </c>
      <c r="G91" s="433">
        <v>1571</v>
      </c>
      <c r="H91" s="434">
        <v>1.0864</v>
      </c>
      <c r="I91" s="426">
        <v>1</v>
      </c>
      <c r="J91" s="435">
        <v>2282</v>
      </c>
      <c r="K91" s="435">
        <v>1930</v>
      </c>
      <c r="L91" s="436">
        <v>0.84570000000000001</v>
      </c>
      <c r="M91" s="428">
        <v>0.86919999999999997</v>
      </c>
      <c r="N91" s="437">
        <v>2986019.73</v>
      </c>
      <c r="O91" s="437">
        <v>1977269.32</v>
      </c>
      <c r="P91" s="434">
        <v>0.66220000000000001</v>
      </c>
      <c r="Q91" s="434">
        <v>0.67230000000000001</v>
      </c>
      <c r="R91" s="435">
        <v>1565</v>
      </c>
      <c r="S91" s="435">
        <v>914</v>
      </c>
      <c r="T91" s="436">
        <v>0.58399999999999996</v>
      </c>
      <c r="U91" s="436">
        <v>0.59330000000000005</v>
      </c>
      <c r="V91" s="433">
        <v>1426</v>
      </c>
      <c r="W91" s="433">
        <v>1229</v>
      </c>
      <c r="X91" s="434">
        <v>0.8619</v>
      </c>
      <c r="Y91" s="145" t="s">
        <v>103</v>
      </c>
      <c r="Z91" s="133">
        <v>1404</v>
      </c>
      <c r="AA91" s="134">
        <v>1570</v>
      </c>
      <c r="AB91" s="135">
        <v>1.1182000000000001</v>
      </c>
      <c r="AC91" s="133">
        <v>2195</v>
      </c>
      <c r="AD91" s="134">
        <v>1897</v>
      </c>
      <c r="AE91" s="135">
        <v>0.86419999999999997</v>
      </c>
      <c r="AF91" s="136">
        <v>3891737.21</v>
      </c>
      <c r="AG91" s="137">
        <v>2597049.2400000002</v>
      </c>
      <c r="AH91" s="135">
        <v>0.6673</v>
      </c>
      <c r="AI91" s="133">
        <v>1687</v>
      </c>
      <c r="AJ91" s="134">
        <v>984</v>
      </c>
      <c r="AK91" s="135">
        <v>0.58330000000000004</v>
      </c>
      <c r="AL91" s="138" t="str">
        <f t="shared" si="1"/>
        <v>OK</v>
      </c>
      <c r="AM91" s="138"/>
    </row>
    <row r="92" spans="1:39" s="42" customFormat="1" ht="13.9">
      <c r="A92" s="431" t="s">
        <v>170</v>
      </c>
      <c r="B92" s="431" t="s">
        <v>104</v>
      </c>
      <c r="C92" s="432">
        <v>501977.2</v>
      </c>
      <c r="D92" s="432">
        <v>690545.1</v>
      </c>
      <c r="E92" s="428">
        <v>0.72692891456329201</v>
      </c>
      <c r="F92" s="433">
        <v>245</v>
      </c>
      <c r="G92" s="433">
        <v>250</v>
      </c>
      <c r="H92" s="434">
        <v>1.0204</v>
      </c>
      <c r="I92" s="426">
        <v>1</v>
      </c>
      <c r="J92" s="435">
        <v>499</v>
      </c>
      <c r="K92" s="435">
        <v>410</v>
      </c>
      <c r="L92" s="436">
        <v>0.8216</v>
      </c>
      <c r="M92" s="428">
        <v>0.82220000000000004</v>
      </c>
      <c r="N92" s="437">
        <v>630237.32999999996</v>
      </c>
      <c r="O92" s="437">
        <v>402867.88</v>
      </c>
      <c r="P92" s="434">
        <v>0.63919999999999999</v>
      </c>
      <c r="Q92" s="434">
        <v>0.62509999999999999</v>
      </c>
      <c r="R92" s="435">
        <v>388</v>
      </c>
      <c r="S92" s="435">
        <v>224</v>
      </c>
      <c r="T92" s="436">
        <v>0.57730000000000004</v>
      </c>
      <c r="U92" s="436">
        <v>0.61</v>
      </c>
      <c r="V92" s="433">
        <v>265</v>
      </c>
      <c r="W92" s="433">
        <v>189</v>
      </c>
      <c r="X92" s="434">
        <v>0.71319999999999995</v>
      </c>
      <c r="Y92" s="145" t="s">
        <v>104</v>
      </c>
      <c r="Z92" s="133">
        <v>257</v>
      </c>
      <c r="AA92" s="134">
        <v>259</v>
      </c>
      <c r="AB92" s="135">
        <v>1.0078</v>
      </c>
      <c r="AC92" s="133">
        <v>490</v>
      </c>
      <c r="AD92" s="134">
        <v>398</v>
      </c>
      <c r="AE92" s="135">
        <v>0.81220000000000003</v>
      </c>
      <c r="AF92" s="136">
        <v>852090</v>
      </c>
      <c r="AG92" s="137">
        <v>528382.88</v>
      </c>
      <c r="AH92" s="135">
        <v>0.62009999999999998</v>
      </c>
      <c r="AI92" s="133">
        <v>395</v>
      </c>
      <c r="AJ92" s="134">
        <v>237</v>
      </c>
      <c r="AK92" s="135">
        <v>0.6</v>
      </c>
      <c r="AL92" s="138" t="str">
        <f t="shared" si="1"/>
        <v>OK</v>
      </c>
      <c r="AM92" s="138"/>
    </row>
    <row r="93" spans="1:39" s="42" customFormat="1" ht="13.9">
      <c r="A93" s="431" t="s">
        <v>170</v>
      </c>
      <c r="B93" s="431" t="s">
        <v>105</v>
      </c>
      <c r="C93" s="432">
        <v>1197195.02</v>
      </c>
      <c r="D93" s="432">
        <v>1665721.41</v>
      </c>
      <c r="E93" s="428">
        <v>0.71872463955422194</v>
      </c>
      <c r="F93" s="433">
        <v>604</v>
      </c>
      <c r="G93" s="433">
        <v>644</v>
      </c>
      <c r="H93" s="434">
        <v>1.0662</v>
      </c>
      <c r="I93" s="426">
        <v>1</v>
      </c>
      <c r="J93" s="435">
        <v>869</v>
      </c>
      <c r="K93" s="435">
        <v>770</v>
      </c>
      <c r="L93" s="436">
        <v>0.8861</v>
      </c>
      <c r="M93" s="428">
        <v>0.92920000000000003</v>
      </c>
      <c r="N93" s="437">
        <v>1260372.73</v>
      </c>
      <c r="O93" s="437">
        <v>873417.84</v>
      </c>
      <c r="P93" s="434">
        <v>0.69299999999999995</v>
      </c>
      <c r="Q93" s="434">
        <v>0.69169999999999998</v>
      </c>
      <c r="R93" s="435">
        <v>716</v>
      </c>
      <c r="S93" s="435">
        <v>495</v>
      </c>
      <c r="T93" s="436">
        <v>0.69130000000000003</v>
      </c>
      <c r="U93" s="436">
        <v>0.69299999999999995</v>
      </c>
      <c r="V93" s="433">
        <v>532</v>
      </c>
      <c r="W93" s="433">
        <v>447</v>
      </c>
      <c r="X93" s="434">
        <v>0.84019999999999995</v>
      </c>
      <c r="Y93" s="145" t="s">
        <v>105</v>
      </c>
      <c r="Z93" s="133">
        <v>595</v>
      </c>
      <c r="AA93" s="134">
        <v>653</v>
      </c>
      <c r="AB93" s="135">
        <v>1.0974999999999999</v>
      </c>
      <c r="AC93" s="133">
        <v>876</v>
      </c>
      <c r="AD93" s="134">
        <v>814</v>
      </c>
      <c r="AE93" s="135">
        <v>0.92920000000000003</v>
      </c>
      <c r="AF93" s="136">
        <v>1798448.24</v>
      </c>
      <c r="AG93" s="137">
        <v>1244022.6000000001</v>
      </c>
      <c r="AH93" s="135">
        <v>0.69169999999999998</v>
      </c>
      <c r="AI93" s="133">
        <v>798</v>
      </c>
      <c r="AJ93" s="134">
        <v>553</v>
      </c>
      <c r="AK93" s="135">
        <v>0.69299999999999995</v>
      </c>
      <c r="AL93" s="138" t="str">
        <f t="shared" si="1"/>
        <v>OK</v>
      </c>
      <c r="AM93" s="138"/>
    </row>
    <row r="94" spans="1:39" s="42" customFormat="1" ht="13.9">
      <c r="A94" s="431" t="s">
        <v>179</v>
      </c>
      <c r="B94" s="431" t="s">
        <v>180</v>
      </c>
      <c r="C94" s="432"/>
      <c r="D94" s="432"/>
      <c r="E94" s="428"/>
      <c r="F94" s="433"/>
      <c r="G94" s="433"/>
      <c r="H94" s="434"/>
      <c r="I94" s="426"/>
      <c r="J94" s="435"/>
      <c r="K94" s="435"/>
      <c r="L94" s="436"/>
      <c r="M94" s="428"/>
      <c r="N94" s="437"/>
      <c r="O94" s="437"/>
      <c r="P94" s="434"/>
      <c r="Q94" s="434"/>
      <c r="R94" s="435"/>
      <c r="S94" s="435"/>
      <c r="T94" s="436"/>
      <c r="U94" s="436"/>
      <c r="V94" s="433"/>
      <c r="W94" s="433"/>
      <c r="X94" s="434"/>
      <c r="Y94" s="145" t="s">
        <v>180</v>
      </c>
      <c r="Z94" s="133">
        <v>1</v>
      </c>
      <c r="AA94" s="134"/>
      <c r="AB94" s="135"/>
      <c r="AC94" s="133"/>
      <c r="AD94" s="134"/>
      <c r="AE94" s="135"/>
      <c r="AF94" s="136"/>
      <c r="AG94" s="137"/>
      <c r="AH94" s="135"/>
      <c r="AI94" s="133"/>
      <c r="AJ94" s="134"/>
      <c r="AK94" s="135"/>
      <c r="AL94" s="138" t="str">
        <f t="shared" si="1"/>
        <v>OK</v>
      </c>
      <c r="AM94" s="138"/>
    </row>
    <row r="95" spans="1:39" s="42" customFormat="1" ht="13.9">
      <c r="A95" s="431" t="s">
        <v>168</v>
      </c>
      <c r="B95" s="431" t="s">
        <v>106</v>
      </c>
      <c r="C95" s="432">
        <v>302399.24</v>
      </c>
      <c r="D95" s="432">
        <v>448180.36</v>
      </c>
      <c r="E95" s="428">
        <v>0.67472666584497398</v>
      </c>
      <c r="F95" s="433">
        <v>197</v>
      </c>
      <c r="G95" s="433">
        <v>197</v>
      </c>
      <c r="H95" s="434">
        <v>1</v>
      </c>
      <c r="I95" s="426">
        <v>1</v>
      </c>
      <c r="J95" s="435">
        <v>246</v>
      </c>
      <c r="K95" s="435">
        <v>221</v>
      </c>
      <c r="L95" s="436">
        <v>0.89839999999999998</v>
      </c>
      <c r="M95" s="428">
        <v>0.91390000000000005</v>
      </c>
      <c r="N95" s="437">
        <v>350278.47</v>
      </c>
      <c r="O95" s="437">
        <v>225928.15</v>
      </c>
      <c r="P95" s="434">
        <v>0.64500000000000002</v>
      </c>
      <c r="Q95" s="434">
        <v>0.67149999999999999</v>
      </c>
      <c r="R95" s="435">
        <v>198</v>
      </c>
      <c r="S95" s="435">
        <v>142</v>
      </c>
      <c r="T95" s="436">
        <v>0.71719999999999995</v>
      </c>
      <c r="U95" s="436">
        <v>0.68689999999999996</v>
      </c>
      <c r="V95" s="433">
        <v>150</v>
      </c>
      <c r="W95" s="433">
        <v>121</v>
      </c>
      <c r="X95" s="434">
        <v>0.80669999999999997</v>
      </c>
      <c r="Y95" s="145" t="s">
        <v>106</v>
      </c>
      <c r="Z95" s="133">
        <v>196</v>
      </c>
      <c r="AA95" s="134">
        <v>200</v>
      </c>
      <c r="AB95" s="135">
        <v>1.0204</v>
      </c>
      <c r="AC95" s="133">
        <v>244</v>
      </c>
      <c r="AD95" s="134">
        <v>223</v>
      </c>
      <c r="AE95" s="135">
        <v>0.91390000000000005</v>
      </c>
      <c r="AF95" s="136">
        <v>492805.44</v>
      </c>
      <c r="AG95" s="137">
        <v>328465.75</v>
      </c>
      <c r="AH95" s="135">
        <v>0.66649999999999998</v>
      </c>
      <c r="AI95" s="133">
        <v>214</v>
      </c>
      <c r="AJ95" s="134">
        <v>147</v>
      </c>
      <c r="AK95" s="135">
        <v>0.68689999999999996</v>
      </c>
      <c r="AL95" s="138" t="str">
        <f t="shared" si="1"/>
        <v>OK</v>
      </c>
      <c r="AM95" s="138"/>
    </row>
    <row r="96" spans="1:39" s="42" customFormat="1" ht="13.9">
      <c r="A96" s="431" t="s">
        <v>167</v>
      </c>
      <c r="B96" s="431" t="s">
        <v>107</v>
      </c>
      <c r="C96" s="432">
        <v>7492119.04</v>
      </c>
      <c r="D96" s="432">
        <v>10195725</v>
      </c>
      <c r="E96" s="428">
        <v>0.73482945450176396</v>
      </c>
      <c r="F96" s="433">
        <v>3644</v>
      </c>
      <c r="G96" s="433">
        <v>3548</v>
      </c>
      <c r="H96" s="434">
        <v>0.97370000000000001</v>
      </c>
      <c r="I96" s="426">
        <v>1</v>
      </c>
      <c r="J96" s="435">
        <v>5343</v>
      </c>
      <c r="K96" s="435">
        <v>4745</v>
      </c>
      <c r="L96" s="436">
        <v>0.8881</v>
      </c>
      <c r="M96" s="428">
        <v>0.89049999999999996</v>
      </c>
      <c r="N96" s="437">
        <v>9053588.9800000004</v>
      </c>
      <c r="O96" s="437">
        <v>5682960.7400000002</v>
      </c>
      <c r="P96" s="434">
        <v>0.62770000000000004</v>
      </c>
      <c r="Q96" s="434">
        <v>0.64780000000000004</v>
      </c>
      <c r="R96" s="435">
        <v>4024</v>
      </c>
      <c r="S96" s="435">
        <v>2416</v>
      </c>
      <c r="T96" s="436">
        <v>0.60040000000000004</v>
      </c>
      <c r="U96" s="436">
        <v>0.67410000000000003</v>
      </c>
      <c r="V96" s="433">
        <v>2954</v>
      </c>
      <c r="W96" s="433">
        <v>2322</v>
      </c>
      <c r="X96" s="434">
        <v>0.78610000000000002</v>
      </c>
      <c r="Y96" s="145" t="s">
        <v>107</v>
      </c>
      <c r="Z96" s="133">
        <v>3620</v>
      </c>
      <c r="AA96" s="134">
        <v>3684</v>
      </c>
      <c r="AB96" s="135">
        <v>1.0177</v>
      </c>
      <c r="AC96" s="133">
        <v>5277</v>
      </c>
      <c r="AD96" s="134">
        <v>4699</v>
      </c>
      <c r="AE96" s="135">
        <v>0.89049999999999996</v>
      </c>
      <c r="AF96" s="136">
        <v>11988948.119999999</v>
      </c>
      <c r="AG96" s="137">
        <v>7706515.0499999998</v>
      </c>
      <c r="AH96" s="135">
        <v>0.64280000000000004</v>
      </c>
      <c r="AI96" s="133">
        <v>4083</v>
      </c>
      <c r="AJ96" s="134">
        <v>2732</v>
      </c>
      <c r="AK96" s="135">
        <v>0.66910000000000003</v>
      </c>
      <c r="AL96" s="138" t="str">
        <f t="shared" si="1"/>
        <v>OK</v>
      </c>
      <c r="AM96" s="138"/>
    </row>
    <row r="97" spans="1:39" s="42" customFormat="1" ht="13.9">
      <c r="A97" s="431" t="s">
        <v>174</v>
      </c>
      <c r="B97" s="431" t="s">
        <v>108</v>
      </c>
      <c r="C97" s="432">
        <v>3529452.95</v>
      </c>
      <c r="D97" s="432">
        <v>4998927.74</v>
      </c>
      <c r="E97" s="428">
        <v>0.70604200211943902</v>
      </c>
      <c r="F97" s="433">
        <v>2553</v>
      </c>
      <c r="G97" s="433">
        <v>2444</v>
      </c>
      <c r="H97" s="434">
        <v>0.95730000000000004</v>
      </c>
      <c r="I97" s="426">
        <v>0.98970000000000002</v>
      </c>
      <c r="J97" s="435">
        <v>3168</v>
      </c>
      <c r="K97" s="435">
        <v>2882</v>
      </c>
      <c r="L97" s="436">
        <v>0.90969999999999995</v>
      </c>
      <c r="M97" s="428">
        <v>0.91159999999999997</v>
      </c>
      <c r="N97" s="437">
        <v>3819950.34</v>
      </c>
      <c r="O97" s="437">
        <v>2627141.69</v>
      </c>
      <c r="P97" s="434">
        <v>0.68769999999999998</v>
      </c>
      <c r="Q97" s="434">
        <v>0.68310000000000004</v>
      </c>
      <c r="R97" s="435">
        <v>2528</v>
      </c>
      <c r="S97" s="435">
        <v>1688</v>
      </c>
      <c r="T97" s="436">
        <v>0.66769999999999996</v>
      </c>
      <c r="U97" s="436">
        <v>0.71399999999999997</v>
      </c>
      <c r="V97" s="433">
        <v>2051</v>
      </c>
      <c r="W97" s="433">
        <v>1754</v>
      </c>
      <c r="X97" s="434">
        <v>0.85519999999999996</v>
      </c>
      <c r="Y97" s="145" t="s">
        <v>108</v>
      </c>
      <c r="Z97" s="133">
        <v>2623</v>
      </c>
      <c r="AA97" s="134">
        <v>2596</v>
      </c>
      <c r="AB97" s="135">
        <v>0.98970000000000002</v>
      </c>
      <c r="AC97" s="133">
        <v>3225</v>
      </c>
      <c r="AD97" s="134">
        <v>2940</v>
      </c>
      <c r="AE97" s="135">
        <v>0.91159999999999997</v>
      </c>
      <c r="AF97" s="136">
        <v>5296418.34</v>
      </c>
      <c r="AG97" s="137">
        <v>3618075.6</v>
      </c>
      <c r="AH97" s="135">
        <v>0.68310000000000004</v>
      </c>
      <c r="AI97" s="133">
        <v>2713</v>
      </c>
      <c r="AJ97" s="134">
        <v>1937</v>
      </c>
      <c r="AK97" s="135">
        <v>0.71399999999999997</v>
      </c>
      <c r="AL97" s="138" t="str">
        <f t="shared" si="1"/>
        <v>OK</v>
      </c>
      <c r="AM97" s="138"/>
    </row>
    <row r="98" spans="1:39" s="42" customFormat="1" ht="13.9">
      <c r="A98" s="431" t="s">
        <v>174</v>
      </c>
      <c r="B98" s="431" t="s">
        <v>109</v>
      </c>
      <c r="C98" s="432">
        <v>35946422.93</v>
      </c>
      <c r="D98" s="432">
        <v>48709472.359999999</v>
      </c>
      <c r="E98" s="428">
        <v>0.73797602783147898</v>
      </c>
      <c r="F98" s="433">
        <v>15596</v>
      </c>
      <c r="G98" s="433">
        <v>15601</v>
      </c>
      <c r="H98" s="434">
        <v>1.0003</v>
      </c>
      <c r="I98" s="426">
        <v>1</v>
      </c>
      <c r="J98" s="435">
        <v>21360</v>
      </c>
      <c r="K98" s="435">
        <v>18449</v>
      </c>
      <c r="L98" s="436">
        <v>0.86370000000000002</v>
      </c>
      <c r="M98" s="428">
        <v>0.87139999999999995</v>
      </c>
      <c r="N98" s="437">
        <v>41013524.780000001</v>
      </c>
      <c r="O98" s="437">
        <v>28342927.710000001</v>
      </c>
      <c r="P98" s="434">
        <v>0.69110000000000005</v>
      </c>
      <c r="Q98" s="434">
        <v>0.69169999999999998</v>
      </c>
      <c r="R98" s="435">
        <v>16379</v>
      </c>
      <c r="S98" s="435">
        <v>10602</v>
      </c>
      <c r="T98" s="436">
        <v>0.64729999999999999</v>
      </c>
      <c r="U98" s="436">
        <v>0.6895</v>
      </c>
      <c r="V98" s="433">
        <v>8206</v>
      </c>
      <c r="W98" s="433">
        <v>6291</v>
      </c>
      <c r="X98" s="434">
        <v>0.76659999999999995</v>
      </c>
      <c r="Y98" s="145" t="s">
        <v>109</v>
      </c>
      <c r="Z98" s="133">
        <v>15794</v>
      </c>
      <c r="AA98" s="134">
        <v>15823</v>
      </c>
      <c r="AB98" s="135">
        <v>1.0018</v>
      </c>
      <c r="AC98" s="133">
        <v>21005</v>
      </c>
      <c r="AD98" s="134">
        <v>18199</v>
      </c>
      <c r="AE98" s="135">
        <v>0.86639999999999995</v>
      </c>
      <c r="AF98" s="136">
        <v>55247196.619999997</v>
      </c>
      <c r="AG98" s="137">
        <v>38214040.200000003</v>
      </c>
      <c r="AH98" s="135">
        <v>0.69169999999999998</v>
      </c>
      <c r="AI98" s="133">
        <v>17055</v>
      </c>
      <c r="AJ98" s="134">
        <v>11760</v>
      </c>
      <c r="AK98" s="135">
        <v>0.6895</v>
      </c>
      <c r="AL98" s="138" t="str">
        <f t="shared" si="1"/>
        <v>OK</v>
      </c>
      <c r="AM98" s="138"/>
    </row>
    <row r="99" spans="1:39" s="42" customFormat="1" ht="13.9">
      <c r="A99" s="431" t="s">
        <v>174</v>
      </c>
      <c r="B99" s="431" t="s">
        <v>110</v>
      </c>
      <c r="C99" s="432">
        <v>1637945.26</v>
      </c>
      <c r="D99" s="432">
        <v>2239069.19</v>
      </c>
      <c r="E99" s="428">
        <v>0.731529542416686</v>
      </c>
      <c r="F99" s="433">
        <v>946</v>
      </c>
      <c r="G99" s="433">
        <v>971</v>
      </c>
      <c r="H99" s="434">
        <v>1.0264</v>
      </c>
      <c r="I99" s="426">
        <v>1</v>
      </c>
      <c r="J99" s="435">
        <v>1202</v>
      </c>
      <c r="K99" s="435">
        <v>1125</v>
      </c>
      <c r="L99" s="436">
        <v>0.93589999999999995</v>
      </c>
      <c r="M99" s="428">
        <v>0.94130000000000003</v>
      </c>
      <c r="N99" s="437">
        <v>1678415.42</v>
      </c>
      <c r="O99" s="437">
        <v>1165971.1000000001</v>
      </c>
      <c r="P99" s="434">
        <v>0.69469999999999998</v>
      </c>
      <c r="Q99" s="434">
        <v>0.69520000000000004</v>
      </c>
      <c r="R99" s="435">
        <v>984</v>
      </c>
      <c r="S99" s="435">
        <v>701</v>
      </c>
      <c r="T99" s="436">
        <v>0.71240000000000003</v>
      </c>
      <c r="U99" s="436">
        <v>0.72750000000000004</v>
      </c>
      <c r="V99" s="433">
        <v>821</v>
      </c>
      <c r="W99" s="433">
        <v>682</v>
      </c>
      <c r="X99" s="434">
        <v>0.83069999999999999</v>
      </c>
      <c r="Y99" s="145" t="s">
        <v>110</v>
      </c>
      <c r="Z99" s="133">
        <v>1053</v>
      </c>
      <c r="AA99" s="134">
        <v>1082</v>
      </c>
      <c r="AB99" s="135">
        <v>1.0275000000000001</v>
      </c>
      <c r="AC99" s="133">
        <v>1209</v>
      </c>
      <c r="AD99" s="134">
        <v>1138</v>
      </c>
      <c r="AE99" s="135">
        <v>0.94130000000000003</v>
      </c>
      <c r="AF99" s="136">
        <v>2284857.21</v>
      </c>
      <c r="AG99" s="137">
        <v>1588410.18</v>
      </c>
      <c r="AH99" s="135">
        <v>0.69520000000000004</v>
      </c>
      <c r="AI99" s="133">
        <v>1057</v>
      </c>
      <c r="AJ99" s="134">
        <v>769</v>
      </c>
      <c r="AK99" s="135">
        <v>0.72750000000000004</v>
      </c>
      <c r="AL99" s="138" t="str">
        <f t="shared" si="1"/>
        <v>OK</v>
      </c>
      <c r="AM99" s="138"/>
    </row>
    <row r="100" spans="1:39" s="42" customFormat="1" ht="13.9">
      <c r="A100" s="431" t="s">
        <v>168</v>
      </c>
      <c r="B100" s="431" t="s">
        <v>111</v>
      </c>
      <c r="C100" s="432">
        <v>1084861.05</v>
      </c>
      <c r="D100" s="432">
        <v>1528556.91</v>
      </c>
      <c r="E100" s="428">
        <v>0.709728923341166</v>
      </c>
      <c r="F100" s="433">
        <v>1093</v>
      </c>
      <c r="G100" s="433">
        <v>1081</v>
      </c>
      <c r="H100" s="434">
        <v>0.98899999999999999</v>
      </c>
      <c r="I100" s="426">
        <v>1</v>
      </c>
      <c r="J100" s="435">
        <v>1317</v>
      </c>
      <c r="K100" s="435">
        <v>1208</v>
      </c>
      <c r="L100" s="436">
        <v>0.91720000000000002</v>
      </c>
      <c r="M100" s="428">
        <v>0.9304</v>
      </c>
      <c r="N100" s="437">
        <v>1214008.05</v>
      </c>
      <c r="O100" s="437">
        <v>810650.27</v>
      </c>
      <c r="P100" s="434">
        <v>0.66769999999999996</v>
      </c>
      <c r="Q100" s="434">
        <v>0.66359999999999997</v>
      </c>
      <c r="R100" s="435">
        <v>959</v>
      </c>
      <c r="S100" s="435">
        <v>556</v>
      </c>
      <c r="T100" s="436">
        <v>0.57979999999999998</v>
      </c>
      <c r="U100" s="436">
        <v>0.65869999999999995</v>
      </c>
      <c r="V100" s="433">
        <v>831</v>
      </c>
      <c r="W100" s="433">
        <v>731</v>
      </c>
      <c r="X100" s="434">
        <v>0.87970000000000004</v>
      </c>
      <c r="Y100" s="145" t="s">
        <v>111</v>
      </c>
      <c r="Z100" s="133">
        <v>1104</v>
      </c>
      <c r="AA100" s="134">
        <v>1107</v>
      </c>
      <c r="AB100" s="135">
        <v>1.0026999999999999</v>
      </c>
      <c r="AC100" s="133">
        <v>1307</v>
      </c>
      <c r="AD100" s="134">
        <v>1216</v>
      </c>
      <c r="AE100" s="135">
        <v>0.9304</v>
      </c>
      <c r="AF100" s="136">
        <v>1661789.88</v>
      </c>
      <c r="AG100" s="137">
        <v>1094473.3799999999</v>
      </c>
      <c r="AH100" s="135">
        <v>0.65859999999999996</v>
      </c>
      <c r="AI100" s="133">
        <v>1002</v>
      </c>
      <c r="AJ100" s="134">
        <v>655</v>
      </c>
      <c r="AK100" s="135">
        <v>0.65369999999999995</v>
      </c>
      <c r="AL100" s="138" t="str">
        <f t="shared" si="1"/>
        <v>OK</v>
      </c>
      <c r="AM100" s="138"/>
    </row>
    <row r="101" spans="1:39" s="42" customFormat="1" ht="13.9">
      <c r="A101" s="431" t="s">
        <v>165</v>
      </c>
      <c r="B101" s="431" t="s">
        <v>112</v>
      </c>
      <c r="C101" s="432">
        <v>1268515.7</v>
      </c>
      <c r="D101" s="432">
        <v>1678783.72</v>
      </c>
      <c r="E101" s="428">
        <v>0.755615916980658</v>
      </c>
      <c r="F101" s="433">
        <v>393</v>
      </c>
      <c r="G101" s="433">
        <v>403</v>
      </c>
      <c r="H101" s="434">
        <v>1.0254000000000001</v>
      </c>
      <c r="I101" s="426">
        <v>1</v>
      </c>
      <c r="J101" s="435">
        <v>699</v>
      </c>
      <c r="K101" s="435">
        <v>610</v>
      </c>
      <c r="L101" s="436">
        <v>0.87270000000000003</v>
      </c>
      <c r="M101" s="428">
        <v>0.9133</v>
      </c>
      <c r="N101" s="437">
        <v>1345663.48</v>
      </c>
      <c r="O101" s="437">
        <v>1009986.14</v>
      </c>
      <c r="P101" s="434">
        <v>0.75049999999999994</v>
      </c>
      <c r="Q101" s="434">
        <v>0.70799999999999996</v>
      </c>
      <c r="R101" s="435">
        <v>570</v>
      </c>
      <c r="S101" s="435">
        <v>375</v>
      </c>
      <c r="T101" s="436">
        <v>0.65790000000000004</v>
      </c>
      <c r="U101" s="436">
        <v>0.6663</v>
      </c>
      <c r="V101" s="433">
        <v>402</v>
      </c>
      <c r="W101" s="433">
        <v>283</v>
      </c>
      <c r="X101" s="434">
        <v>0.70399999999999996</v>
      </c>
      <c r="Y101" s="145" t="s">
        <v>112</v>
      </c>
      <c r="Z101" s="133">
        <v>387</v>
      </c>
      <c r="AA101" s="134">
        <v>414</v>
      </c>
      <c r="AB101" s="135">
        <v>1.0698000000000001</v>
      </c>
      <c r="AC101" s="133">
        <v>692</v>
      </c>
      <c r="AD101" s="134">
        <v>632</v>
      </c>
      <c r="AE101" s="135">
        <v>0.9133</v>
      </c>
      <c r="AF101" s="136">
        <v>1858321.78</v>
      </c>
      <c r="AG101" s="137">
        <v>1315714.5900000001</v>
      </c>
      <c r="AH101" s="135">
        <v>0.70799999999999996</v>
      </c>
      <c r="AI101" s="133">
        <v>617</v>
      </c>
      <c r="AJ101" s="134">
        <v>408</v>
      </c>
      <c r="AK101" s="135">
        <v>0.6613</v>
      </c>
      <c r="AL101" s="138" t="str">
        <f t="shared" si="1"/>
        <v>OK</v>
      </c>
      <c r="AM101" s="138"/>
    </row>
    <row r="102" spans="1:39" s="42" customFormat="1" ht="13.9">
      <c r="A102" s="431" t="s">
        <v>174</v>
      </c>
      <c r="B102" s="431" t="s">
        <v>113</v>
      </c>
      <c r="C102" s="432">
        <v>9054369.1500000004</v>
      </c>
      <c r="D102" s="432">
        <v>12708916.390000001</v>
      </c>
      <c r="E102" s="428">
        <v>0.71244226275061695</v>
      </c>
      <c r="F102" s="433">
        <v>6196</v>
      </c>
      <c r="G102" s="433">
        <v>5655</v>
      </c>
      <c r="H102" s="434">
        <v>0.91269999999999996</v>
      </c>
      <c r="I102" s="426">
        <v>0.95899999999999996</v>
      </c>
      <c r="J102" s="435">
        <v>9201</v>
      </c>
      <c r="K102" s="435">
        <v>7302</v>
      </c>
      <c r="L102" s="436">
        <v>0.79359999999999997</v>
      </c>
      <c r="M102" s="428">
        <v>0.82640000000000002</v>
      </c>
      <c r="N102" s="437">
        <v>10432159.48</v>
      </c>
      <c r="O102" s="437">
        <v>6761358.6799999997</v>
      </c>
      <c r="P102" s="434">
        <v>0.64810000000000001</v>
      </c>
      <c r="Q102" s="434">
        <v>0.66110000000000002</v>
      </c>
      <c r="R102" s="435">
        <v>6092</v>
      </c>
      <c r="S102" s="435">
        <v>3393</v>
      </c>
      <c r="T102" s="436">
        <v>0.55700000000000005</v>
      </c>
      <c r="U102" s="436">
        <v>0.627</v>
      </c>
      <c r="V102" s="433">
        <v>4621</v>
      </c>
      <c r="W102" s="433">
        <v>3889</v>
      </c>
      <c r="X102" s="434">
        <v>0.84160000000000001</v>
      </c>
      <c r="Y102" s="145" t="s">
        <v>113</v>
      </c>
      <c r="Z102" s="133">
        <v>5981</v>
      </c>
      <c r="AA102" s="134">
        <v>5706</v>
      </c>
      <c r="AB102" s="135">
        <v>0.95399999999999996</v>
      </c>
      <c r="AC102" s="133">
        <v>9005</v>
      </c>
      <c r="AD102" s="134">
        <v>7397</v>
      </c>
      <c r="AE102" s="135">
        <v>0.82140000000000002</v>
      </c>
      <c r="AF102" s="136">
        <v>14515087.789999999</v>
      </c>
      <c r="AG102" s="137">
        <v>9522766.9199999999</v>
      </c>
      <c r="AH102" s="135">
        <v>0.65610000000000002</v>
      </c>
      <c r="AI102" s="133">
        <v>6259</v>
      </c>
      <c r="AJ102" s="134">
        <v>3862</v>
      </c>
      <c r="AK102" s="135">
        <v>0.61699999999999999</v>
      </c>
      <c r="AL102" s="138" t="str">
        <f t="shared" si="1"/>
        <v>OK</v>
      </c>
      <c r="AM102" s="138"/>
    </row>
    <row r="103" spans="1:39" s="42" customFormat="1" ht="13.9">
      <c r="A103" s="431" t="s">
        <v>166</v>
      </c>
      <c r="B103" s="431" t="s">
        <v>114</v>
      </c>
      <c r="C103" s="432">
        <v>2502283.3199999998</v>
      </c>
      <c r="D103" s="432">
        <v>3435470.33</v>
      </c>
      <c r="E103" s="428">
        <v>0.72836702973359702</v>
      </c>
      <c r="F103" s="433">
        <v>1793</v>
      </c>
      <c r="G103" s="433">
        <v>1593</v>
      </c>
      <c r="H103" s="434">
        <v>0.88849999999999996</v>
      </c>
      <c r="I103" s="426">
        <v>0.92679999999999996</v>
      </c>
      <c r="J103" s="435">
        <v>3362</v>
      </c>
      <c r="K103" s="435">
        <v>2520</v>
      </c>
      <c r="L103" s="436">
        <v>0.74960000000000004</v>
      </c>
      <c r="M103" s="428">
        <v>0.74629999999999996</v>
      </c>
      <c r="N103" s="437">
        <v>3342456.44</v>
      </c>
      <c r="O103" s="437">
        <v>1854380.46</v>
      </c>
      <c r="P103" s="434">
        <v>0.55479999999999996</v>
      </c>
      <c r="Q103" s="434">
        <v>0.57310000000000005</v>
      </c>
      <c r="R103" s="435">
        <v>2185</v>
      </c>
      <c r="S103" s="435">
        <v>1062</v>
      </c>
      <c r="T103" s="436">
        <v>0.48599999999999999</v>
      </c>
      <c r="U103" s="436">
        <v>0.54769999999999996</v>
      </c>
      <c r="V103" s="433">
        <v>1556</v>
      </c>
      <c r="W103" s="433">
        <v>1245</v>
      </c>
      <c r="X103" s="434">
        <v>0.80010000000000003</v>
      </c>
      <c r="Y103" s="145" t="s">
        <v>114</v>
      </c>
      <c r="Z103" s="133">
        <v>1851</v>
      </c>
      <c r="AA103" s="134">
        <v>1697</v>
      </c>
      <c r="AB103" s="135">
        <v>0.91679999999999995</v>
      </c>
      <c r="AC103" s="133">
        <v>3394</v>
      </c>
      <c r="AD103" s="134">
        <v>2465</v>
      </c>
      <c r="AE103" s="135">
        <v>0.72629999999999995</v>
      </c>
      <c r="AF103" s="136">
        <v>4491096.78</v>
      </c>
      <c r="AG103" s="137">
        <v>2529020.0699999998</v>
      </c>
      <c r="AH103" s="135">
        <v>0.56310000000000004</v>
      </c>
      <c r="AI103" s="133">
        <v>2254</v>
      </c>
      <c r="AJ103" s="134">
        <v>1212</v>
      </c>
      <c r="AK103" s="135">
        <v>0.53769999999999996</v>
      </c>
      <c r="AL103" s="138" t="str">
        <f t="shared" si="1"/>
        <v>OK</v>
      </c>
      <c r="AM103" s="138"/>
    </row>
    <row r="104" spans="1:39" s="42" customFormat="1" ht="13.9">
      <c r="A104" s="431" t="s">
        <v>171</v>
      </c>
      <c r="B104" s="431" t="s">
        <v>115</v>
      </c>
      <c r="C104" s="432">
        <v>6272936.7199999997</v>
      </c>
      <c r="D104" s="432">
        <v>8399643.7699999996</v>
      </c>
      <c r="E104" s="428">
        <v>0.74680985191351801</v>
      </c>
      <c r="F104" s="433">
        <v>4059</v>
      </c>
      <c r="G104" s="433">
        <v>4179</v>
      </c>
      <c r="H104" s="434">
        <v>1.0296000000000001</v>
      </c>
      <c r="I104" s="426">
        <v>1</v>
      </c>
      <c r="J104" s="435">
        <v>5337</v>
      </c>
      <c r="K104" s="435">
        <v>4876</v>
      </c>
      <c r="L104" s="436">
        <v>0.91359999999999997</v>
      </c>
      <c r="M104" s="428">
        <v>0.92579999999999996</v>
      </c>
      <c r="N104" s="437">
        <v>6970550</v>
      </c>
      <c r="O104" s="437">
        <v>4691211.63</v>
      </c>
      <c r="P104" s="434">
        <v>0.67300000000000004</v>
      </c>
      <c r="Q104" s="434">
        <v>0.67330000000000001</v>
      </c>
      <c r="R104" s="435">
        <v>4509</v>
      </c>
      <c r="S104" s="435">
        <v>2793</v>
      </c>
      <c r="T104" s="436">
        <v>0.61939999999999995</v>
      </c>
      <c r="U104" s="436">
        <v>0.65739999999999998</v>
      </c>
      <c r="V104" s="433">
        <v>3188</v>
      </c>
      <c r="W104" s="433">
        <v>2583</v>
      </c>
      <c r="X104" s="434">
        <v>0.81020000000000003</v>
      </c>
      <c r="Y104" s="145" t="s">
        <v>115</v>
      </c>
      <c r="Z104" s="133">
        <v>4103</v>
      </c>
      <c r="AA104" s="134">
        <v>4114</v>
      </c>
      <c r="AB104" s="135">
        <v>1.0026999999999999</v>
      </c>
      <c r="AC104" s="133">
        <v>5337</v>
      </c>
      <c r="AD104" s="134">
        <v>4941</v>
      </c>
      <c r="AE104" s="135">
        <v>0.92579999999999996</v>
      </c>
      <c r="AF104" s="136">
        <v>9166338.3100000005</v>
      </c>
      <c r="AG104" s="137">
        <v>6171875.7599999998</v>
      </c>
      <c r="AH104" s="135">
        <v>0.67330000000000001</v>
      </c>
      <c r="AI104" s="133">
        <v>4689</v>
      </c>
      <c r="AJ104" s="134">
        <v>3059</v>
      </c>
      <c r="AK104" s="135">
        <v>0.65239999999999998</v>
      </c>
      <c r="AL104" s="138" t="str">
        <f t="shared" si="1"/>
        <v>OK</v>
      </c>
      <c r="AM104" s="138"/>
    </row>
    <row r="105" spans="1:39" s="42" customFormat="1" ht="13.9">
      <c r="A105" s="431" t="s">
        <v>166</v>
      </c>
      <c r="B105" s="431" t="s">
        <v>116</v>
      </c>
      <c r="C105" s="432">
        <v>1696342.33</v>
      </c>
      <c r="D105" s="432">
        <v>2450203.5699999998</v>
      </c>
      <c r="E105" s="428">
        <v>0.69232709917241697</v>
      </c>
      <c r="F105" s="433">
        <v>820</v>
      </c>
      <c r="G105" s="433">
        <v>843</v>
      </c>
      <c r="H105" s="434">
        <v>1.028</v>
      </c>
      <c r="I105" s="426">
        <v>1</v>
      </c>
      <c r="J105" s="435">
        <v>1332</v>
      </c>
      <c r="K105" s="435">
        <v>1192</v>
      </c>
      <c r="L105" s="436">
        <v>0.89490000000000003</v>
      </c>
      <c r="M105" s="428">
        <v>0.91300000000000003</v>
      </c>
      <c r="N105" s="437">
        <v>2002257.26</v>
      </c>
      <c r="O105" s="437">
        <v>1229812.3799999999</v>
      </c>
      <c r="P105" s="434">
        <v>0.61419999999999997</v>
      </c>
      <c r="Q105" s="434">
        <v>0.64419999999999999</v>
      </c>
      <c r="R105" s="435">
        <v>1115</v>
      </c>
      <c r="S105" s="435">
        <v>672</v>
      </c>
      <c r="T105" s="436">
        <v>0.60270000000000001</v>
      </c>
      <c r="U105" s="436">
        <v>0.67659999999999998</v>
      </c>
      <c r="V105" s="433">
        <v>798</v>
      </c>
      <c r="W105" s="433">
        <v>642</v>
      </c>
      <c r="X105" s="434">
        <v>0.80449999999999999</v>
      </c>
      <c r="Y105" s="145" t="s">
        <v>116</v>
      </c>
      <c r="Z105" s="133">
        <v>840</v>
      </c>
      <c r="AA105" s="134">
        <v>882</v>
      </c>
      <c r="AB105" s="135">
        <v>1.05</v>
      </c>
      <c r="AC105" s="133">
        <v>1299</v>
      </c>
      <c r="AD105" s="134">
        <v>1186</v>
      </c>
      <c r="AE105" s="135">
        <v>0.91300000000000003</v>
      </c>
      <c r="AF105" s="136">
        <v>2753743.28</v>
      </c>
      <c r="AG105" s="137">
        <v>1760072.9</v>
      </c>
      <c r="AH105" s="135">
        <v>0.63919999999999999</v>
      </c>
      <c r="AI105" s="133">
        <v>1175</v>
      </c>
      <c r="AJ105" s="134">
        <v>795</v>
      </c>
      <c r="AK105" s="135">
        <v>0.67659999999999998</v>
      </c>
      <c r="AL105" s="138" t="str">
        <f t="shared" si="1"/>
        <v>OK</v>
      </c>
      <c r="AM105" s="138"/>
    </row>
    <row r="106" spans="1:39" s="42" customFormat="1" ht="13.9">
      <c r="A106" s="431" t="s">
        <v>170</v>
      </c>
      <c r="B106" s="431" t="s">
        <v>117</v>
      </c>
      <c r="C106" s="432">
        <v>509415.5</v>
      </c>
      <c r="D106" s="432">
        <v>669257.22</v>
      </c>
      <c r="E106" s="428">
        <v>0.76116549030281699</v>
      </c>
      <c r="F106" s="433">
        <v>227</v>
      </c>
      <c r="G106" s="433">
        <v>220</v>
      </c>
      <c r="H106" s="434">
        <v>0.96919999999999995</v>
      </c>
      <c r="I106" s="426">
        <v>1</v>
      </c>
      <c r="J106" s="435">
        <v>426</v>
      </c>
      <c r="K106" s="435">
        <v>337</v>
      </c>
      <c r="L106" s="436">
        <v>0.79110000000000003</v>
      </c>
      <c r="M106" s="428">
        <v>0.82920000000000005</v>
      </c>
      <c r="N106" s="437">
        <v>521982.98</v>
      </c>
      <c r="O106" s="437">
        <v>381090.21</v>
      </c>
      <c r="P106" s="434">
        <v>0.73009999999999997</v>
      </c>
      <c r="Q106" s="434">
        <v>0.70730000000000004</v>
      </c>
      <c r="R106" s="435">
        <v>266</v>
      </c>
      <c r="S106" s="435">
        <v>158</v>
      </c>
      <c r="T106" s="436">
        <v>0.59399999999999997</v>
      </c>
      <c r="U106" s="436">
        <v>0.61539999999999995</v>
      </c>
      <c r="V106" s="433">
        <v>227</v>
      </c>
      <c r="W106" s="433">
        <v>169</v>
      </c>
      <c r="X106" s="434">
        <v>0.74450000000000005</v>
      </c>
      <c r="Y106" s="145" t="s">
        <v>117</v>
      </c>
      <c r="Z106" s="133">
        <v>240</v>
      </c>
      <c r="AA106" s="134">
        <v>244</v>
      </c>
      <c r="AB106" s="135">
        <v>1.0166999999999999</v>
      </c>
      <c r="AC106" s="133">
        <v>426</v>
      </c>
      <c r="AD106" s="134">
        <v>349</v>
      </c>
      <c r="AE106" s="135">
        <v>0.81920000000000004</v>
      </c>
      <c r="AF106" s="136">
        <v>726273.23</v>
      </c>
      <c r="AG106" s="137">
        <v>513699.39</v>
      </c>
      <c r="AH106" s="135">
        <v>0.70730000000000004</v>
      </c>
      <c r="AI106" s="133">
        <v>299</v>
      </c>
      <c r="AJ106" s="134">
        <v>181</v>
      </c>
      <c r="AK106" s="135">
        <v>0.60540000000000005</v>
      </c>
      <c r="AL106" s="138" t="str">
        <f t="shared" si="1"/>
        <v>OK</v>
      </c>
      <c r="AM106" s="138"/>
    </row>
    <row r="107" spans="1:39" s="42" customFormat="1" ht="7.15" customHeight="1" thickBot="1">
      <c r="A107" s="189"/>
      <c r="B107" s="189"/>
      <c r="C107" s="190"/>
      <c r="D107" s="191"/>
      <c r="E107" s="192"/>
      <c r="F107" s="193"/>
      <c r="G107" s="194"/>
      <c r="H107" s="195"/>
      <c r="I107" s="192"/>
      <c r="J107" s="193"/>
      <c r="K107" s="194"/>
      <c r="L107" s="195"/>
      <c r="M107" s="196"/>
      <c r="N107" s="197"/>
      <c r="O107" s="198"/>
      <c r="P107" s="195"/>
      <c r="Q107" s="195"/>
      <c r="R107" s="193"/>
      <c r="S107" s="194"/>
      <c r="T107" s="195"/>
      <c r="U107" s="195"/>
      <c r="V107" s="193"/>
      <c r="W107" s="194"/>
      <c r="X107" s="199"/>
      <c r="Y107" s="145"/>
      <c r="Z107" s="133"/>
      <c r="AA107" s="134"/>
      <c r="AB107" s="135"/>
      <c r="AC107" s="133"/>
      <c r="AD107" s="134"/>
      <c r="AE107" s="135"/>
      <c r="AF107" s="136"/>
      <c r="AG107" s="137"/>
      <c r="AH107" s="135"/>
      <c r="AI107" s="133"/>
      <c r="AJ107" s="134"/>
      <c r="AK107" s="135"/>
      <c r="AL107" s="138"/>
      <c r="AM107" s="138"/>
    </row>
    <row r="108" spans="1:39" s="45" customFormat="1" ht="14.45" thickBot="1">
      <c r="A108" s="156" t="s">
        <v>130</v>
      </c>
      <c r="B108" s="157" t="s">
        <v>181</v>
      </c>
      <c r="C108" s="158">
        <v>516618784.76000005</v>
      </c>
      <c r="D108" s="158">
        <v>704353648.16000032</v>
      </c>
      <c r="E108" s="159">
        <v>0.7334650514121358</v>
      </c>
      <c r="F108" s="160">
        <v>296609</v>
      </c>
      <c r="G108" s="160">
        <v>291826</v>
      </c>
      <c r="H108" s="161">
        <v>0.98387439356189466</v>
      </c>
      <c r="I108" s="162">
        <v>1</v>
      </c>
      <c r="J108" s="163">
        <v>406610</v>
      </c>
      <c r="K108" s="163">
        <v>346457</v>
      </c>
      <c r="L108" s="164">
        <v>0.85206217259782102</v>
      </c>
      <c r="M108" s="159">
        <v>0.86758755767197859</v>
      </c>
      <c r="N108" s="337">
        <v>580590653.59000015</v>
      </c>
      <c r="O108" s="337">
        <v>393495894.73999995</v>
      </c>
      <c r="P108" s="161">
        <v>0.67775099772425507</v>
      </c>
      <c r="Q108" s="161">
        <v>0.68006581107834463</v>
      </c>
      <c r="R108" s="163">
        <v>301595</v>
      </c>
      <c r="S108" s="163">
        <v>189853</v>
      </c>
      <c r="T108" s="164">
        <v>0.62949651022066011</v>
      </c>
      <c r="U108" s="164">
        <v>0.6701452710839555</v>
      </c>
      <c r="V108" s="160">
        <v>231329</v>
      </c>
      <c r="W108" s="160">
        <v>187839</v>
      </c>
      <c r="X108" s="161">
        <v>0.81199936021856323</v>
      </c>
      <c r="Y108" s="146"/>
      <c r="Z108" s="147">
        <f t="shared" ref="Z108:AA108" si="2">SUBTOTAL(109,Z3:Z106)</f>
        <v>299109</v>
      </c>
      <c r="AA108" s="148">
        <f t="shared" si="2"/>
        <v>301767</v>
      </c>
      <c r="AB108" s="149">
        <f>+AA108/Z108</f>
        <v>1.0088863925859803</v>
      </c>
      <c r="AC108" s="147">
        <f t="shared" ref="AC108:AD108" si="3">SUBTOTAL(109,AC3:AC106)</f>
        <v>404876</v>
      </c>
      <c r="AD108" s="148">
        <f t="shared" si="3"/>
        <v>349241</v>
      </c>
      <c r="AE108" s="149">
        <f>+AD108/AC108</f>
        <v>0.86258755767197859</v>
      </c>
      <c r="AF108" s="150">
        <f t="shared" ref="AF108:AG108" si="4">SUBTOTAL(109,AF3:AF106)</f>
        <v>783305736.61000025</v>
      </c>
      <c r="AG108" s="151">
        <f t="shared" si="4"/>
        <v>532699451.08999997</v>
      </c>
      <c r="AH108" s="149">
        <f>+AG108/AF108</f>
        <v>0.68006581107834463</v>
      </c>
      <c r="AI108" s="147">
        <f t="shared" ref="AI108:AJ108" si="5">SUBTOTAL(109,AI3:AI106)</f>
        <v>315548</v>
      </c>
      <c r="AJ108" s="148">
        <f t="shared" si="5"/>
        <v>211463</v>
      </c>
      <c r="AK108" s="149">
        <f>+AJ108/AI108</f>
        <v>0.6701452710839555</v>
      </c>
      <c r="AL108" s="152"/>
      <c r="AM108" s="152"/>
    </row>
    <row r="109" spans="1:39" s="42" customFormat="1" ht="7.15" customHeight="1" thickBot="1">
      <c r="A109" s="189"/>
      <c r="B109" s="189"/>
      <c r="C109" s="190"/>
      <c r="D109" s="191"/>
      <c r="E109" s="192"/>
      <c r="F109" s="193"/>
      <c r="G109" s="194"/>
      <c r="H109" s="195"/>
      <c r="I109" s="192"/>
      <c r="J109" s="193"/>
      <c r="K109" s="194"/>
      <c r="L109" s="195"/>
      <c r="M109" s="196"/>
      <c r="N109" s="197"/>
      <c r="O109" s="198"/>
      <c r="P109" s="195"/>
      <c r="Q109" s="195"/>
      <c r="R109" s="193"/>
      <c r="S109" s="194"/>
      <c r="T109" s="195"/>
      <c r="U109" s="195"/>
      <c r="V109" s="193"/>
      <c r="W109" s="194"/>
      <c r="X109" s="199"/>
      <c r="Y109" s="145"/>
      <c r="Z109" s="133"/>
      <c r="AA109" s="134"/>
      <c r="AB109" s="135"/>
      <c r="AC109" s="133"/>
      <c r="AD109" s="134"/>
      <c r="AE109" s="135"/>
      <c r="AF109" s="136"/>
      <c r="AG109" s="137"/>
      <c r="AH109" s="135"/>
      <c r="AI109" s="133"/>
      <c r="AJ109" s="134"/>
      <c r="AK109" s="135"/>
      <c r="AL109" s="138"/>
      <c r="AM109" s="138"/>
    </row>
    <row r="110" spans="1:39" s="42" customFormat="1" ht="13.9">
      <c r="A110" s="165" t="s">
        <v>171</v>
      </c>
      <c r="B110" s="165" t="s">
        <v>182</v>
      </c>
      <c r="C110" s="166">
        <v>4507996.1899999995</v>
      </c>
      <c r="D110" s="166">
        <v>6363247</v>
      </c>
      <c r="E110" s="167">
        <v>0.70844274786127259</v>
      </c>
      <c r="F110" s="168">
        <v>3732</v>
      </c>
      <c r="G110" s="168">
        <v>3121</v>
      </c>
      <c r="H110" s="169">
        <v>0.8362808145766345</v>
      </c>
      <c r="I110" s="170">
        <v>0.9</v>
      </c>
      <c r="J110" s="171">
        <v>4826</v>
      </c>
      <c r="K110" s="171">
        <v>3975</v>
      </c>
      <c r="L110" s="172">
        <v>0.82366348943224199</v>
      </c>
      <c r="M110" s="167">
        <v>0.82320000000000004</v>
      </c>
      <c r="N110" s="173">
        <v>4926340.57</v>
      </c>
      <c r="O110" s="173">
        <v>3109601.66</v>
      </c>
      <c r="P110" s="169">
        <v>0.63121938400616906</v>
      </c>
      <c r="Q110" s="169">
        <v>0.63219999999999998</v>
      </c>
      <c r="R110" s="171">
        <v>3579</v>
      </c>
      <c r="S110" s="171">
        <v>2054</v>
      </c>
      <c r="T110" s="172">
        <v>0.57390332495110363</v>
      </c>
      <c r="U110" s="172">
        <v>0.6492</v>
      </c>
      <c r="V110" s="168">
        <v>2418</v>
      </c>
      <c r="W110" s="168">
        <v>2000</v>
      </c>
      <c r="X110" s="169">
        <v>0.82712985938792394</v>
      </c>
      <c r="Y110" s="145" t="s">
        <v>182</v>
      </c>
      <c r="Z110" s="133">
        <v>3878</v>
      </c>
      <c r="AA110" s="134">
        <v>3396</v>
      </c>
      <c r="AB110" s="135">
        <v>0.87570912841670967</v>
      </c>
      <c r="AC110" s="133">
        <v>5031</v>
      </c>
      <c r="AD110" s="134">
        <v>4117</v>
      </c>
      <c r="AE110" s="135">
        <v>0.81832637646591133</v>
      </c>
      <c r="AF110" s="136">
        <v>6815914.6099999994</v>
      </c>
      <c r="AG110" s="137">
        <v>4253492.1300000008</v>
      </c>
      <c r="AH110" s="135">
        <v>0.62405302492485326</v>
      </c>
      <c r="AI110" s="133">
        <v>3855</v>
      </c>
      <c r="AJ110" s="134">
        <v>2372</v>
      </c>
      <c r="AK110" s="135">
        <v>0.61530479896238655</v>
      </c>
      <c r="AL110" s="138"/>
      <c r="AM110" s="138"/>
    </row>
    <row r="111" spans="1:39" s="42" customFormat="1" ht="14.45" thickBot="1">
      <c r="A111" s="174" t="s">
        <v>166</v>
      </c>
      <c r="B111" s="174" t="s">
        <v>183</v>
      </c>
      <c r="C111" s="175">
        <v>25264470.579999998</v>
      </c>
      <c r="D111" s="175">
        <v>34878795.439999998</v>
      </c>
      <c r="E111" s="300">
        <v>0.72435043301483926</v>
      </c>
      <c r="F111" s="177">
        <v>15625</v>
      </c>
      <c r="G111" s="177">
        <v>15557</v>
      </c>
      <c r="H111" s="301">
        <v>0.99564799999999998</v>
      </c>
      <c r="I111" s="179">
        <v>1</v>
      </c>
      <c r="J111" s="180">
        <v>20860</v>
      </c>
      <c r="K111" s="180">
        <v>17026</v>
      </c>
      <c r="L111" s="181">
        <v>0.81620325982742092</v>
      </c>
      <c r="M111" s="176">
        <v>0.86029999999999995</v>
      </c>
      <c r="N111" s="182">
        <v>26319370.07</v>
      </c>
      <c r="O111" s="182">
        <v>19677583.09</v>
      </c>
      <c r="P111" s="178">
        <v>0.74764643065790515</v>
      </c>
      <c r="Q111" s="178">
        <v>0.69499999999999995</v>
      </c>
      <c r="R111" s="180">
        <v>15197</v>
      </c>
      <c r="S111" s="180">
        <v>10119</v>
      </c>
      <c r="T111" s="181">
        <v>0.66585510298085149</v>
      </c>
      <c r="U111" s="181">
        <v>0.69499999999999995</v>
      </c>
      <c r="V111" s="177">
        <v>11645</v>
      </c>
      <c r="W111" s="177">
        <v>9671</v>
      </c>
      <c r="X111" s="178">
        <v>0.83048518677544014</v>
      </c>
      <c r="Y111" s="145" t="s">
        <v>183</v>
      </c>
      <c r="Z111" s="133">
        <v>15523</v>
      </c>
      <c r="AA111" s="134">
        <v>15877</v>
      </c>
      <c r="AB111" s="135">
        <v>1.0228048701926173</v>
      </c>
      <c r="AC111" s="133">
        <v>20782</v>
      </c>
      <c r="AD111" s="134">
        <v>17317</v>
      </c>
      <c r="AE111" s="135">
        <v>0.83326917524781063</v>
      </c>
      <c r="AF111" s="136">
        <v>36024148.700000003</v>
      </c>
      <c r="AG111" s="137">
        <v>27101445.850000001</v>
      </c>
      <c r="AH111" s="135">
        <v>0.75231329061219421</v>
      </c>
      <c r="AI111" s="133">
        <v>15932</v>
      </c>
      <c r="AJ111" s="134">
        <v>11123</v>
      </c>
      <c r="AK111" s="135">
        <v>0.69815465729349735</v>
      </c>
      <c r="AL111" s="138"/>
      <c r="AM111" s="138"/>
    </row>
    <row r="112" spans="1:39" ht="7.15" customHeight="1" thickBot="1">
      <c r="A112" s="200"/>
      <c r="B112" s="200"/>
      <c r="C112" s="190"/>
      <c r="D112" s="191"/>
      <c r="E112" s="192"/>
      <c r="F112" s="201"/>
      <c r="G112" s="202"/>
      <c r="H112" s="192"/>
      <c r="I112" s="192"/>
      <c r="J112" s="201"/>
      <c r="K112" s="202"/>
      <c r="L112" s="192"/>
      <c r="M112" s="196"/>
      <c r="N112" s="203"/>
      <c r="O112" s="204"/>
      <c r="P112" s="192"/>
      <c r="Q112" s="192"/>
      <c r="R112" s="201"/>
      <c r="S112" s="202"/>
      <c r="T112" s="192"/>
      <c r="U112" s="192"/>
      <c r="V112" s="201"/>
      <c r="W112" s="202"/>
      <c r="X112" s="196"/>
      <c r="Y112" s="131"/>
      <c r="Z112" s="133"/>
      <c r="AA112" s="134"/>
      <c r="AB112" s="135"/>
      <c r="AC112" s="133"/>
      <c r="AD112" s="134"/>
      <c r="AE112" s="135"/>
      <c r="AF112" s="136"/>
      <c r="AG112" s="137"/>
      <c r="AH112" s="135"/>
      <c r="AI112" s="133"/>
      <c r="AJ112" s="134"/>
      <c r="AK112" s="135"/>
      <c r="AL112" s="130"/>
      <c r="AM112" s="130"/>
    </row>
    <row r="113" spans="1:39" ht="14.45" thickBot="1">
      <c r="A113" s="183"/>
      <c r="B113" s="183" t="s">
        <v>118</v>
      </c>
      <c r="C113" s="184">
        <v>516618785</v>
      </c>
      <c r="D113" s="184">
        <v>704353247</v>
      </c>
      <c r="E113" s="159">
        <v>0.73346546949332092</v>
      </c>
      <c r="F113" s="186">
        <v>295491</v>
      </c>
      <c r="G113" s="186">
        <v>289919</v>
      </c>
      <c r="H113" s="161">
        <v>0.98114324970980504</v>
      </c>
      <c r="I113" s="187">
        <v>1</v>
      </c>
      <c r="J113" s="188">
        <v>406610</v>
      </c>
      <c r="K113" s="188">
        <v>346457</v>
      </c>
      <c r="L113" s="164">
        <v>0.85206217259782102</v>
      </c>
      <c r="M113" s="185">
        <v>0.86805080088613895</v>
      </c>
      <c r="N113" s="338">
        <v>580590654</v>
      </c>
      <c r="O113" s="338">
        <v>393495895</v>
      </c>
      <c r="P113" s="161">
        <v>0.6777509976934627</v>
      </c>
      <c r="Q113" s="187">
        <v>0.67958346182440099</v>
      </c>
      <c r="R113" s="188">
        <v>301595</v>
      </c>
      <c r="S113" s="188">
        <v>189853</v>
      </c>
      <c r="T113" s="164">
        <v>0.62949651022066011</v>
      </c>
      <c r="U113" s="185">
        <v>0.67128210747100348</v>
      </c>
      <c r="V113" s="186">
        <v>231329</v>
      </c>
      <c r="W113" s="186">
        <v>187839</v>
      </c>
      <c r="X113" s="161">
        <v>0.81199936021856323</v>
      </c>
      <c r="Y113" s="131"/>
      <c r="Z113" s="133">
        <v>297947</v>
      </c>
      <c r="AA113" s="134">
        <v>299516</v>
      </c>
      <c r="AB113" s="135">
        <v>1.0052660372482354</v>
      </c>
      <c r="AC113" s="133">
        <v>404876</v>
      </c>
      <c r="AD113" s="134">
        <v>349241</v>
      </c>
      <c r="AE113" s="135">
        <v>0.86258755767197859</v>
      </c>
      <c r="AF113" s="136">
        <v>783305736.61000025</v>
      </c>
      <c r="AG113" s="137">
        <v>532699451.08999997</v>
      </c>
      <c r="AH113" s="135">
        <v>0.68006581107834463</v>
      </c>
      <c r="AI113" s="133">
        <v>315548</v>
      </c>
      <c r="AJ113" s="134">
        <v>211463</v>
      </c>
      <c r="AK113" s="135">
        <v>0.6701452710839555</v>
      </c>
      <c r="AL113" s="130"/>
      <c r="AM113" s="130"/>
    </row>
    <row r="114" spans="1:39" ht="24.6" customHeight="1">
      <c r="A114" s="205"/>
      <c r="B114" s="205"/>
      <c r="C114" s="206"/>
      <c r="D114" s="207"/>
      <c r="E114" s="208"/>
      <c r="F114" s="351" t="s">
        <v>184</v>
      </c>
      <c r="G114" s="352"/>
      <c r="H114" s="352"/>
      <c r="I114" s="353"/>
      <c r="J114" s="209"/>
      <c r="K114" s="210"/>
      <c r="L114" s="211"/>
      <c r="M114" s="212"/>
      <c r="N114" s="213"/>
      <c r="O114" s="214"/>
      <c r="P114" s="211"/>
      <c r="Q114" s="211"/>
      <c r="R114" s="215"/>
      <c r="S114" s="210"/>
      <c r="T114" s="211"/>
      <c r="U114" s="211"/>
      <c r="V114" s="215"/>
      <c r="W114" s="210"/>
      <c r="X114" s="212"/>
    </row>
    <row r="115" spans="1:39">
      <c r="B115" s="54"/>
      <c r="C115" s="440"/>
      <c r="D115" s="441"/>
      <c r="E115" s="442"/>
      <c r="F115" s="70"/>
      <c r="G115" s="332"/>
      <c r="H115" s="72"/>
      <c r="I115" s="72"/>
      <c r="J115" s="333"/>
      <c r="K115" s="332"/>
      <c r="P115" s="72"/>
      <c r="Q115" s="72"/>
      <c r="V115" s="70"/>
      <c r="W115" s="71"/>
    </row>
    <row r="118" spans="1:39">
      <c r="B118" s="54"/>
      <c r="C118" s="440"/>
      <c r="D118" s="441"/>
      <c r="E118" s="442"/>
      <c r="F118" s="70"/>
      <c r="G118" s="71"/>
      <c r="H118" s="72"/>
      <c r="I118" s="72"/>
      <c r="K118" s="336" t="s">
        <v>185</v>
      </c>
      <c r="P118" s="72"/>
      <c r="Q118" s="72"/>
      <c r="V118" s="70"/>
      <c r="W118" s="71"/>
    </row>
  </sheetData>
  <sheetProtection formatCells="0" formatColumns="0" formatRows="0" insertColumns="0" insertRows="0" insertHyperlinks="0" deleteColumns="0" deleteRows="0" sort="0" autoFilter="0" pivotTables="0"/>
  <autoFilter ref="A2:B106" xr:uid="{00000000-0009-0000-0000-000001000000}"/>
  <mergeCells count="7">
    <mergeCell ref="F114:I114"/>
    <mergeCell ref="R1:U1"/>
    <mergeCell ref="V1:X1"/>
    <mergeCell ref="C1:E1"/>
    <mergeCell ref="F1:I1"/>
    <mergeCell ref="J1:M1"/>
    <mergeCell ref="N1:Q1"/>
  </mergeCells>
  <conditionalFormatting sqref="X1:Y2 Y3:Y114">
    <cfRule type="cellIs" dxfId="3" priority="4" stopIfTrue="1" operator="lessThan">
      <formula>0</formula>
    </cfRule>
  </conditionalFormatting>
  <conditionalFormatting sqref="AL1:AL114">
    <cfRule type="cellIs" dxfId="2" priority="3" operator="equal">
      <formula>"chk"</formula>
    </cfRule>
  </conditionalFormatting>
  <conditionalFormatting sqref="X3:X112 X114">
    <cfRule type="cellIs" dxfId="1" priority="2" stopIfTrue="1" operator="lessThan">
      <formula>0</formula>
    </cfRule>
  </conditionalFormatting>
  <conditionalFormatting sqref="X113">
    <cfRule type="cellIs" dxfId="0" priority="1" stopIfTrue="1" operator="lessThan">
      <formula>0</formula>
    </cfRule>
  </conditionalFormatting>
  <pageMargins left="0.42" right="0.31" top="0.75" bottom="0.68" header="0.5" footer="0.5"/>
  <pageSetup scale="66" pageOrder="overThenDown" orientation="landscape" r:id="rId1"/>
  <headerFooter alignWithMargins="0">
    <oddHeader xml:space="preserve">&amp;L&amp;"Arial,Bold"&amp;9COUNTY QUARTERLY REPORT&amp;C&amp;"Arial,Bold"&amp;9INCENTIVE GOAL&amp;R&amp;"Arial,Bold"&amp;9SFY2018
MAR 2018
</oddHeader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  <ignoredErrors>
    <ignoredError sqref="AH108 AE108:AG108 AB10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119"/>
  <sheetViews>
    <sheetView workbookViewId="0">
      <pane xSplit="2" ySplit="3" topLeftCell="C49" activePane="bottomRight" state="frozen"/>
      <selection pane="bottomRight" activeCell="AB112" sqref="AB112"/>
      <selection pane="bottomLeft" activeCell="A4" sqref="A4"/>
      <selection pane="topRight" activeCell="C1" sqref="C1"/>
    </sheetView>
  </sheetViews>
  <sheetFormatPr defaultColWidth="9.140625" defaultRowHeight="13.15"/>
  <cols>
    <col min="1" max="1" width="15.7109375" style="1" bestFit="1" customWidth="1"/>
    <col min="2" max="2" width="25.85546875" style="1" customWidth="1"/>
    <col min="3" max="3" width="15.140625" style="9" bestFit="1" customWidth="1"/>
    <col min="4" max="4" width="14" style="2" bestFit="1" customWidth="1"/>
    <col min="5" max="5" width="12" style="6" bestFit="1" customWidth="1"/>
    <col min="6" max="6" width="12.28515625" style="11" bestFit="1" customWidth="1"/>
    <col min="7" max="7" width="11" style="6" bestFit="1" customWidth="1"/>
    <col min="8" max="8" width="12.85546875" style="7" bestFit="1" customWidth="1"/>
    <col min="9" max="9" width="10.7109375" style="6" bestFit="1" customWidth="1"/>
    <col min="10" max="10" width="13.140625" style="11" bestFit="1" customWidth="1"/>
    <col min="11" max="11" width="16.85546875" style="3" bestFit="1" customWidth="1"/>
    <col min="12" max="12" width="12.140625" style="4" bestFit="1" customWidth="1"/>
    <col min="13" max="13" width="14" style="5" bestFit="1" customWidth="1"/>
    <col min="14" max="14" width="12" style="6" bestFit="1" customWidth="1"/>
    <col min="15" max="15" width="18" style="10" bestFit="1" customWidth="1"/>
    <col min="16" max="16" width="9.85546875" style="7" bestFit="1" customWidth="1"/>
    <col min="17" max="17" width="9.28515625" style="11" bestFit="1" customWidth="1"/>
    <col min="18" max="18" width="10.5703125" style="6" bestFit="1" customWidth="1"/>
    <col min="19" max="19" width="10.5703125" style="10" customWidth="1"/>
    <col min="20" max="20" width="9.85546875" style="7" bestFit="1" customWidth="1"/>
    <col min="21" max="21" width="9.28515625" style="11" bestFit="1" customWidth="1"/>
    <col min="22" max="22" width="7.7109375" style="6" bestFit="1" customWidth="1"/>
    <col min="23" max="23" width="8.42578125" style="10" bestFit="1" customWidth="1"/>
    <col min="24" max="24" width="9.85546875" style="7" bestFit="1" customWidth="1"/>
    <col min="25" max="25" width="9.28515625" style="11" bestFit="1" customWidth="1"/>
    <col min="26" max="26" width="8.5703125" style="6" bestFit="1" customWidth="1"/>
    <col min="27" max="27" width="8.42578125" style="10" bestFit="1" customWidth="1"/>
    <col min="28" max="28" width="9.85546875" style="7" bestFit="1" customWidth="1"/>
    <col min="29" max="29" width="9.28515625" style="11" bestFit="1" customWidth="1"/>
    <col min="30" max="30" width="9.85546875" style="7" bestFit="1" customWidth="1"/>
    <col min="31" max="31" width="14.42578125" style="7" customWidth="1"/>
    <col min="32" max="32" width="10.42578125" style="6" customWidth="1"/>
    <col min="33" max="33" width="16" style="11" customWidth="1"/>
    <col min="34" max="34" width="9.85546875" style="7" bestFit="1" customWidth="1"/>
    <col min="35" max="35" width="19.5703125" style="11" customWidth="1"/>
    <col min="36" max="36" width="9.85546875" style="6" bestFit="1" customWidth="1"/>
    <col min="37" max="37" width="9.28515625" style="11" bestFit="1" customWidth="1"/>
    <col min="38" max="38" width="9.85546875" style="6" bestFit="1" customWidth="1"/>
    <col min="39" max="39" width="14" style="11" customWidth="1"/>
    <col min="40" max="40" width="9.140625" style="6" bestFit="1"/>
    <col min="41" max="41" width="8.42578125" style="10" bestFit="1" customWidth="1"/>
    <col min="42" max="42" width="9.85546875" style="7" bestFit="1" customWidth="1"/>
    <col min="43" max="43" width="9.28515625" style="11" bestFit="1" customWidth="1"/>
    <col min="44" max="44" width="9.85546875" style="6" bestFit="1" customWidth="1"/>
    <col min="45" max="45" width="10.5703125" style="11" customWidth="1"/>
    <col min="46" max="16384" width="9.140625" style="1"/>
  </cols>
  <sheetData>
    <row r="1" spans="1:45" ht="24" customHeight="1">
      <c r="A1" s="359" t="s">
        <v>186</v>
      </c>
      <c r="B1" s="360"/>
      <c r="C1" s="362" t="s">
        <v>187</v>
      </c>
      <c r="D1" s="363"/>
      <c r="E1" s="364" t="s">
        <v>138</v>
      </c>
      <c r="F1" s="365"/>
      <c r="G1" s="364" t="s">
        <v>188</v>
      </c>
      <c r="H1" s="365"/>
      <c r="I1" s="364" t="s">
        <v>189</v>
      </c>
      <c r="J1" s="365"/>
      <c r="K1" s="368" t="s">
        <v>190</v>
      </c>
      <c r="L1" s="369"/>
      <c r="M1" s="370"/>
      <c r="N1" s="364" t="s">
        <v>191</v>
      </c>
      <c r="O1" s="366"/>
      <c r="P1" s="366"/>
      <c r="Q1" s="365"/>
      <c r="R1" s="364" t="s">
        <v>192</v>
      </c>
      <c r="S1" s="366"/>
      <c r="T1" s="366"/>
      <c r="U1" s="367"/>
      <c r="V1" s="364" t="s">
        <v>4</v>
      </c>
      <c r="W1" s="366"/>
      <c r="X1" s="366"/>
      <c r="Y1" s="367"/>
      <c r="Z1" s="364" t="s">
        <v>193</v>
      </c>
      <c r="AA1" s="366"/>
      <c r="AB1" s="366"/>
      <c r="AC1" s="367"/>
      <c r="AD1" s="364" t="s">
        <v>194</v>
      </c>
      <c r="AE1" s="367"/>
      <c r="AF1" s="364" t="s">
        <v>195</v>
      </c>
      <c r="AG1" s="365"/>
      <c r="AH1" s="366" t="s">
        <v>196</v>
      </c>
      <c r="AI1" s="383"/>
      <c r="AJ1" s="364" t="s">
        <v>197</v>
      </c>
      <c r="AK1" s="367"/>
      <c r="AL1" s="364" t="s">
        <v>198</v>
      </c>
      <c r="AM1" s="367"/>
      <c r="AN1" s="364" t="s">
        <v>199</v>
      </c>
      <c r="AO1" s="366"/>
      <c r="AP1" s="382"/>
      <c r="AQ1" s="365"/>
      <c r="AR1" s="364" t="s">
        <v>200</v>
      </c>
      <c r="AS1" s="365"/>
    </row>
    <row r="2" spans="1:45" ht="34.5" customHeight="1" thickBot="1">
      <c r="A2" s="361"/>
      <c r="B2" s="360"/>
      <c r="C2" s="371" t="s">
        <v>201</v>
      </c>
      <c r="D2" s="372"/>
      <c r="E2" s="373" t="s">
        <v>202</v>
      </c>
      <c r="F2" s="374"/>
      <c r="G2" s="373" t="s">
        <v>203</v>
      </c>
      <c r="H2" s="374"/>
      <c r="I2" s="373" t="s">
        <v>204</v>
      </c>
      <c r="J2" s="374"/>
      <c r="K2" s="375" t="s">
        <v>205</v>
      </c>
      <c r="L2" s="376"/>
      <c r="M2" s="377"/>
      <c r="N2" s="356" t="s">
        <v>206</v>
      </c>
      <c r="O2" s="357"/>
      <c r="P2" s="357"/>
      <c r="Q2" s="358"/>
      <c r="R2" s="356" t="s">
        <v>206</v>
      </c>
      <c r="S2" s="357"/>
      <c r="T2" s="357"/>
      <c r="U2" s="358"/>
      <c r="V2" s="356" t="s">
        <v>206</v>
      </c>
      <c r="W2" s="357"/>
      <c r="X2" s="357"/>
      <c r="Y2" s="358"/>
      <c r="Z2" s="380" t="s">
        <v>206</v>
      </c>
      <c r="AA2" s="381"/>
      <c r="AB2" s="381"/>
      <c r="AC2" s="372"/>
      <c r="AD2" s="380" t="s">
        <v>206</v>
      </c>
      <c r="AE2" s="384"/>
      <c r="AF2" s="380" t="s">
        <v>206</v>
      </c>
      <c r="AG2" s="372"/>
      <c r="AH2" s="380" t="s">
        <v>206</v>
      </c>
      <c r="AI2" s="372"/>
      <c r="AJ2" s="380" t="s">
        <v>206</v>
      </c>
      <c r="AK2" s="372"/>
      <c r="AL2" s="380" t="s">
        <v>206</v>
      </c>
      <c r="AM2" s="372"/>
      <c r="AN2" s="380" t="s">
        <v>206</v>
      </c>
      <c r="AO2" s="381"/>
      <c r="AP2" s="381"/>
      <c r="AQ2" s="372"/>
      <c r="AR2" s="378" t="s">
        <v>206</v>
      </c>
      <c r="AS2" s="379"/>
    </row>
    <row r="3" spans="1:45" ht="13.5" customHeight="1">
      <c r="A3" s="443" t="s">
        <v>130</v>
      </c>
      <c r="B3" s="444" t="s">
        <v>131</v>
      </c>
      <c r="C3" s="445" t="s">
        <v>207</v>
      </c>
      <c r="D3" s="445" t="s">
        <v>208</v>
      </c>
      <c r="E3" s="228" t="s">
        <v>138</v>
      </c>
      <c r="F3" s="228" t="s">
        <v>14</v>
      </c>
      <c r="G3" s="228" t="s">
        <v>136</v>
      </c>
      <c r="H3" s="228" t="s">
        <v>209</v>
      </c>
      <c r="I3" s="228" t="s">
        <v>210</v>
      </c>
      <c r="J3" s="228" t="s">
        <v>211</v>
      </c>
      <c r="K3" s="229" t="s">
        <v>212</v>
      </c>
      <c r="L3" s="229" t="s">
        <v>213</v>
      </c>
      <c r="M3" s="229" t="s">
        <v>214</v>
      </c>
      <c r="N3" s="228" t="s">
        <v>215</v>
      </c>
      <c r="O3" s="228" t="s">
        <v>216</v>
      </c>
      <c r="P3" s="228" t="s">
        <v>217</v>
      </c>
      <c r="Q3" s="228" t="s">
        <v>218</v>
      </c>
      <c r="R3" s="228" t="s">
        <v>215</v>
      </c>
      <c r="S3" s="228" t="s">
        <v>216</v>
      </c>
      <c r="T3" s="228" t="s">
        <v>217</v>
      </c>
      <c r="U3" s="228" t="s">
        <v>218</v>
      </c>
      <c r="V3" s="228" t="s">
        <v>215</v>
      </c>
      <c r="W3" s="228" t="s">
        <v>216</v>
      </c>
      <c r="X3" s="228" t="s">
        <v>217</v>
      </c>
      <c r="Y3" s="228" t="s">
        <v>218</v>
      </c>
      <c r="Z3" s="444" t="s">
        <v>215</v>
      </c>
      <c r="AA3" s="444" t="s">
        <v>216</v>
      </c>
      <c r="AB3" s="444" t="s">
        <v>217</v>
      </c>
      <c r="AC3" s="444" t="s">
        <v>218</v>
      </c>
      <c r="AD3" s="444" t="s">
        <v>217</v>
      </c>
      <c r="AE3" s="444" t="s">
        <v>218</v>
      </c>
      <c r="AF3" s="444" t="s">
        <v>217</v>
      </c>
      <c r="AG3" s="444" t="s">
        <v>218</v>
      </c>
      <c r="AH3" s="444" t="s">
        <v>217</v>
      </c>
      <c r="AI3" s="444" t="s">
        <v>218</v>
      </c>
      <c r="AJ3" s="444" t="s">
        <v>217</v>
      </c>
      <c r="AK3" s="444" t="s">
        <v>218</v>
      </c>
      <c r="AL3" s="444" t="s">
        <v>217</v>
      </c>
      <c r="AM3" s="444" t="s">
        <v>218</v>
      </c>
      <c r="AN3" s="444" t="s">
        <v>215</v>
      </c>
      <c r="AO3" s="444" t="s">
        <v>216</v>
      </c>
      <c r="AP3" s="444" t="s">
        <v>217</v>
      </c>
      <c r="AQ3" s="444" t="s">
        <v>218</v>
      </c>
      <c r="AR3" s="444" t="s">
        <v>217</v>
      </c>
      <c r="AS3" s="444" t="s">
        <v>218</v>
      </c>
    </row>
    <row r="4" spans="1:45" ht="13.5" customHeight="1">
      <c r="A4" s="446" t="s">
        <v>164</v>
      </c>
      <c r="B4" s="447" t="s">
        <v>18</v>
      </c>
      <c r="C4" s="448">
        <v>11</v>
      </c>
      <c r="D4" s="448">
        <v>18.5</v>
      </c>
      <c r="E4" s="449">
        <v>6367</v>
      </c>
      <c r="F4" s="450">
        <v>578.81818181818187</v>
      </c>
      <c r="G4" s="451">
        <v>404</v>
      </c>
      <c r="H4" s="450">
        <v>36.727272727272727</v>
      </c>
      <c r="I4" s="451">
        <v>307</v>
      </c>
      <c r="J4" s="450">
        <v>27.90909090909091</v>
      </c>
      <c r="K4" s="452">
        <v>8120207.4699999997</v>
      </c>
      <c r="L4" s="452">
        <v>738200.67909090908</v>
      </c>
      <c r="M4" s="452">
        <v>438930.13351351349</v>
      </c>
      <c r="N4" s="453">
        <v>177968</v>
      </c>
      <c r="O4" s="448">
        <v>16178.90909090909</v>
      </c>
      <c r="P4" s="453">
        <v>619</v>
      </c>
      <c r="Q4" s="448">
        <v>56.272727272727273</v>
      </c>
      <c r="R4" s="453">
        <v>2618</v>
      </c>
      <c r="S4" s="448">
        <v>238</v>
      </c>
      <c r="T4" s="453">
        <v>261</v>
      </c>
      <c r="U4" s="448">
        <v>23.727272727272727</v>
      </c>
      <c r="V4" s="453">
        <v>168</v>
      </c>
      <c r="W4" s="448">
        <v>15.272727272727273</v>
      </c>
      <c r="X4" s="453">
        <v>427</v>
      </c>
      <c r="Y4" s="448">
        <v>38.81818181818182</v>
      </c>
      <c r="Z4" s="453">
        <v>500</v>
      </c>
      <c r="AA4" s="448">
        <v>45.454545454545453</v>
      </c>
      <c r="AB4" s="453">
        <v>297</v>
      </c>
      <c r="AC4" s="448">
        <v>27</v>
      </c>
      <c r="AD4" s="454">
        <v>14</v>
      </c>
      <c r="AE4" s="448">
        <v>1.2727272727272727</v>
      </c>
      <c r="AF4" s="453">
        <v>259</v>
      </c>
      <c r="AG4" s="448">
        <v>23.545454545454547</v>
      </c>
      <c r="AH4" s="453">
        <v>244</v>
      </c>
      <c r="AI4" s="448">
        <v>22.181818181818183</v>
      </c>
      <c r="AJ4" s="453">
        <v>73</v>
      </c>
      <c r="AK4" s="448">
        <v>6.6363636363636367</v>
      </c>
      <c r="AL4" s="453">
        <v>2683</v>
      </c>
      <c r="AM4" s="448">
        <v>243.90909090909091</v>
      </c>
      <c r="AN4" s="453">
        <v>1372</v>
      </c>
      <c r="AO4" s="448">
        <v>124.72727272727273</v>
      </c>
      <c r="AP4" s="453">
        <v>2995</v>
      </c>
      <c r="AQ4" s="448">
        <v>272.27272727272725</v>
      </c>
      <c r="AR4" s="453">
        <v>631</v>
      </c>
      <c r="AS4" s="448">
        <v>57.363636363636367</v>
      </c>
    </row>
    <row r="5" spans="1:45" ht="13.5" customHeight="1">
      <c r="A5" s="446" t="s">
        <v>165</v>
      </c>
      <c r="B5" s="447" t="s">
        <v>19</v>
      </c>
      <c r="C5" s="448">
        <v>3</v>
      </c>
      <c r="D5" s="448">
        <v>4</v>
      </c>
      <c r="E5" s="449">
        <v>1313</v>
      </c>
      <c r="F5" s="450">
        <v>437.66666666666669</v>
      </c>
      <c r="G5" s="451">
        <v>124</v>
      </c>
      <c r="H5" s="450">
        <v>41.333333333333336</v>
      </c>
      <c r="I5" s="451">
        <v>116</v>
      </c>
      <c r="J5" s="450">
        <v>38.666666666666664</v>
      </c>
      <c r="K5" s="452">
        <v>1545923.92</v>
      </c>
      <c r="L5" s="452">
        <v>515307.97333333333</v>
      </c>
      <c r="M5" s="452">
        <v>386480.98</v>
      </c>
      <c r="N5" s="453">
        <v>44135</v>
      </c>
      <c r="O5" s="448">
        <v>14711.666666666666</v>
      </c>
      <c r="P5" s="453">
        <v>68</v>
      </c>
      <c r="Q5" s="448">
        <v>22.666666666666668</v>
      </c>
      <c r="R5" s="453">
        <v>267</v>
      </c>
      <c r="S5" s="448">
        <v>89</v>
      </c>
      <c r="T5" s="453">
        <v>6</v>
      </c>
      <c r="U5" s="448">
        <v>2</v>
      </c>
      <c r="V5" s="453">
        <v>33</v>
      </c>
      <c r="W5" s="448">
        <v>11</v>
      </c>
      <c r="X5" s="453">
        <v>127</v>
      </c>
      <c r="Y5" s="448">
        <v>42.333333333333336</v>
      </c>
      <c r="Z5" s="453">
        <v>140</v>
      </c>
      <c r="AA5" s="448">
        <v>46.666666666666664</v>
      </c>
      <c r="AB5" s="453">
        <v>106</v>
      </c>
      <c r="AC5" s="448">
        <v>35.333333333333336</v>
      </c>
      <c r="AD5" s="454">
        <v>124</v>
      </c>
      <c r="AE5" s="448">
        <v>41.333333333333336</v>
      </c>
      <c r="AF5" s="453">
        <v>40</v>
      </c>
      <c r="AG5" s="448">
        <v>13.333333333333334</v>
      </c>
      <c r="AH5" s="453">
        <v>67</v>
      </c>
      <c r="AI5" s="448">
        <v>22.333333333333332</v>
      </c>
      <c r="AJ5" s="453">
        <v>9</v>
      </c>
      <c r="AK5" s="448">
        <v>3</v>
      </c>
      <c r="AL5" s="453">
        <v>399</v>
      </c>
      <c r="AM5" s="448">
        <v>133</v>
      </c>
      <c r="AN5" s="453">
        <v>507</v>
      </c>
      <c r="AO5" s="448">
        <v>169</v>
      </c>
      <c r="AP5" s="453">
        <v>565</v>
      </c>
      <c r="AQ5" s="448">
        <v>188.33333333333334</v>
      </c>
      <c r="AR5" s="453">
        <v>189</v>
      </c>
      <c r="AS5" s="448">
        <v>63</v>
      </c>
    </row>
    <row r="6" spans="1:45" ht="13.5" customHeight="1">
      <c r="A6" s="446" t="s">
        <v>166</v>
      </c>
      <c r="B6" s="447" t="s">
        <v>20</v>
      </c>
      <c r="C6" s="448">
        <v>0.75</v>
      </c>
      <c r="D6" s="448">
        <v>2</v>
      </c>
      <c r="E6" s="449">
        <v>378</v>
      </c>
      <c r="F6" s="450">
        <v>504</v>
      </c>
      <c r="G6" s="451">
        <v>9</v>
      </c>
      <c r="H6" s="450">
        <v>12</v>
      </c>
      <c r="I6" s="451">
        <v>29</v>
      </c>
      <c r="J6" s="450">
        <v>38.666666666666664</v>
      </c>
      <c r="K6" s="452">
        <v>413119.45</v>
      </c>
      <c r="L6" s="452">
        <v>550825.93333333335</v>
      </c>
      <c r="M6" s="452">
        <v>206559.72500000001</v>
      </c>
      <c r="N6" s="453">
        <v>9457</v>
      </c>
      <c r="O6" s="448">
        <v>12609.333333333334</v>
      </c>
      <c r="P6" s="453">
        <v>28</v>
      </c>
      <c r="Q6" s="448">
        <v>37.333333333333336</v>
      </c>
      <c r="R6" s="453">
        <v>187</v>
      </c>
      <c r="S6" s="448">
        <v>249.33333333333334</v>
      </c>
      <c r="T6" s="453">
        <v>2</v>
      </c>
      <c r="U6" s="448">
        <v>2.6666666666666665</v>
      </c>
      <c r="V6" s="453">
        <v>1</v>
      </c>
      <c r="W6" s="448">
        <v>1.3333333333333333</v>
      </c>
      <c r="X6" s="453">
        <v>10</v>
      </c>
      <c r="Y6" s="448">
        <v>13.333333333333334</v>
      </c>
      <c r="Z6" s="453">
        <v>5</v>
      </c>
      <c r="AA6" s="448">
        <v>6.666666666666667</v>
      </c>
      <c r="AB6" s="453">
        <v>29</v>
      </c>
      <c r="AC6" s="448">
        <v>38.666666666666664</v>
      </c>
      <c r="AD6" s="454">
        <v>1</v>
      </c>
      <c r="AE6" s="448">
        <v>1.3333333333333333</v>
      </c>
      <c r="AF6" s="453">
        <v>3</v>
      </c>
      <c r="AG6" s="448">
        <v>4</v>
      </c>
      <c r="AH6" s="453">
        <v>24</v>
      </c>
      <c r="AI6" s="448">
        <v>32</v>
      </c>
      <c r="AJ6" s="453">
        <v>9</v>
      </c>
      <c r="AK6" s="448">
        <v>12</v>
      </c>
      <c r="AL6" s="453">
        <v>87</v>
      </c>
      <c r="AM6" s="448">
        <v>116</v>
      </c>
      <c r="AN6" s="453">
        <v>85</v>
      </c>
      <c r="AO6" s="448">
        <v>113.33333333333333</v>
      </c>
      <c r="AP6" s="453">
        <v>253</v>
      </c>
      <c r="AQ6" s="448">
        <v>337.33333333333331</v>
      </c>
      <c r="AR6" s="453">
        <v>47</v>
      </c>
      <c r="AS6" s="448">
        <v>62.666666666666664</v>
      </c>
    </row>
    <row r="7" spans="1:45" ht="13.5" customHeight="1">
      <c r="A7" s="446" t="s">
        <v>167</v>
      </c>
      <c r="B7" s="447" t="s">
        <v>21</v>
      </c>
      <c r="C7" s="448">
        <v>4.75</v>
      </c>
      <c r="D7" s="448">
        <v>7</v>
      </c>
      <c r="E7" s="449">
        <v>2083</v>
      </c>
      <c r="F7" s="450">
        <v>438.5263157894737</v>
      </c>
      <c r="G7" s="451">
        <v>71</v>
      </c>
      <c r="H7" s="450">
        <v>14.947368421052632</v>
      </c>
      <c r="I7" s="451">
        <v>79</v>
      </c>
      <c r="J7" s="450">
        <v>16.631578947368421</v>
      </c>
      <c r="K7" s="452">
        <v>2452038.34</v>
      </c>
      <c r="L7" s="452">
        <v>516218.5978947368</v>
      </c>
      <c r="M7" s="452">
        <v>350291.19142857142</v>
      </c>
      <c r="N7" s="453">
        <v>73692</v>
      </c>
      <c r="O7" s="448">
        <v>15514.105263157895</v>
      </c>
      <c r="P7" s="453">
        <v>124</v>
      </c>
      <c r="Q7" s="448">
        <v>26.105263157894736</v>
      </c>
      <c r="R7" s="453">
        <v>1625</v>
      </c>
      <c r="S7" s="448">
        <v>342.10526315789474</v>
      </c>
      <c r="T7" s="453">
        <v>52</v>
      </c>
      <c r="U7" s="448">
        <v>10.947368421052632</v>
      </c>
      <c r="V7" s="453">
        <v>69</v>
      </c>
      <c r="W7" s="448">
        <v>14.526315789473685</v>
      </c>
      <c r="X7" s="453">
        <v>70</v>
      </c>
      <c r="Y7" s="448">
        <v>14.736842105263158</v>
      </c>
      <c r="Z7" s="453">
        <v>152</v>
      </c>
      <c r="AA7" s="448">
        <v>32</v>
      </c>
      <c r="AB7" s="453">
        <v>71</v>
      </c>
      <c r="AC7" s="448">
        <v>14.947368421052632</v>
      </c>
      <c r="AD7" s="454">
        <v>8</v>
      </c>
      <c r="AE7" s="448">
        <v>1.6842105263157894</v>
      </c>
      <c r="AF7" s="453">
        <v>22</v>
      </c>
      <c r="AG7" s="448">
        <v>4.6315789473684212</v>
      </c>
      <c r="AH7" s="453">
        <v>69</v>
      </c>
      <c r="AI7" s="448">
        <v>14.526315789473685</v>
      </c>
      <c r="AJ7" s="453">
        <v>37</v>
      </c>
      <c r="AK7" s="448">
        <v>7.7894736842105265</v>
      </c>
      <c r="AL7" s="453">
        <v>999</v>
      </c>
      <c r="AM7" s="448">
        <v>210.31578947368422</v>
      </c>
      <c r="AN7" s="453">
        <v>1419</v>
      </c>
      <c r="AO7" s="448">
        <v>298.73684210526318</v>
      </c>
      <c r="AP7" s="453">
        <v>1021</v>
      </c>
      <c r="AQ7" s="448">
        <v>214.94736842105263</v>
      </c>
      <c r="AR7" s="453">
        <v>234</v>
      </c>
      <c r="AS7" s="448">
        <v>49.263157894736842</v>
      </c>
    </row>
    <row r="8" spans="1:45" ht="13.5" customHeight="1">
      <c r="A8" s="446" t="s">
        <v>165</v>
      </c>
      <c r="B8" s="447" t="s">
        <v>22</v>
      </c>
      <c r="C8" s="448">
        <v>3</v>
      </c>
      <c r="D8" s="448">
        <v>4</v>
      </c>
      <c r="E8" s="449">
        <v>1052</v>
      </c>
      <c r="F8" s="450">
        <v>350.66666666666669</v>
      </c>
      <c r="G8" s="451">
        <v>5</v>
      </c>
      <c r="H8" s="450">
        <v>1.6666666666666667</v>
      </c>
      <c r="I8" s="451">
        <v>85</v>
      </c>
      <c r="J8" s="450">
        <v>28.333333333333332</v>
      </c>
      <c r="K8" s="452">
        <v>980719.69</v>
      </c>
      <c r="L8" s="452">
        <v>326906.5633333333</v>
      </c>
      <c r="M8" s="452">
        <v>245179.92249999999</v>
      </c>
      <c r="N8" s="453">
        <v>26383</v>
      </c>
      <c r="O8" s="448">
        <v>8794.3333333333339</v>
      </c>
      <c r="P8" s="453">
        <v>70</v>
      </c>
      <c r="Q8" s="448">
        <v>23.333333333333332</v>
      </c>
      <c r="R8" s="453">
        <v>1086</v>
      </c>
      <c r="S8" s="448">
        <v>362</v>
      </c>
      <c r="T8" s="453">
        <v>7</v>
      </c>
      <c r="U8" s="448">
        <v>2.3333333333333335</v>
      </c>
      <c r="V8" s="453">
        <v>15</v>
      </c>
      <c r="W8" s="448">
        <v>5</v>
      </c>
      <c r="X8" s="453">
        <v>5</v>
      </c>
      <c r="Y8" s="448">
        <v>1.6666666666666667</v>
      </c>
      <c r="Z8" s="453">
        <v>134</v>
      </c>
      <c r="AA8" s="448">
        <v>44.666666666666664</v>
      </c>
      <c r="AB8" s="453">
        <v>87</v>
      </c>
      <c r="AC8" s="448">
        <v>29</v>
      </c>
      <c r="AD8" s="454">
        <v>7</v>
      </c>
      <c r="AE8" s="448">
        <v>2.3333333333333335</v>
      </c>
      <c r="AF8" s="453">
        <v>14</v>
      </c>
      <c r="AG8" s="448">
        <v>4.666666666666667</v>
      </c>
      <c r="AH8" s="453">
        <v>35</v>
      </c>
      <c r="AI8" s="448">
        <v>11.666666666666666</v>
      </c>
      <c r="AJ8" s="453">
        <v>9</v>
      </c>
      <c r="AK8" s="448">
        <v>3</v>
      </c>
      <c r="AL8" s="453">
        <v>295</v>
      </c>
      <c r="AM8" s="448">
        <v>98.333333333333329</v>
      </c>
      <c r="AN8" s="453">
        <v>1158</v>
      </c>
      <c r="AO8" s="448">
        <v>386</v>
      </c>
      <c r="AP8" s="453">
        <v>305</v>
      </c>
      <c r="AQ8" s="448">
        <v>101.66666666666667</v>
      </c>
      <c r="AR8" s="453">
        <v>423</v>
      </c>
      <c r="AS8" s="448">
        <v>141</v>
      </c>
    </row>
    <row r="9" spans="1:45" ht="13.5" customHeight="1">
      <c r="A9" s="446" t="s">
        <v>165</v>
      </c>
      <c r="B9" s="447" t="s">
        <v>23</v>
      </c>
      <c r="C9" s="448">
        <v>1</v>
      </c>
      <c r="D9" s="448">
        <v>1</v>
      </c>
      <c r="E9" s="449">
        <v>345</v>
      </c>
      <c r="F9" s="450">
        <v>345</v>
      </c>
      <c r="G9" s="451">
        <v>5</v>
      </c>
      <c r="H9" s="450">
        <v>5</v>
      </c>
      <c r="I9" s="451">
        <v>23</v>
      </c>
      <c r="J9" s="450">
        <v>23</v>
      </c>
      <c r="K9" s="452">
        <v>372306.42</v>
      </c>
      <c r="L9" s="452">
        <v>372306.42</v>
      </c>
      <c r="M9" s="452">
        <v>372306.42</v>
      </c>
      <c r="N9" s="453">
        <v>8956</v>
      </c>
      <c r="O9" s="448">
        <v>8956</v>
      </c>
      <c r="P9" s="453">
        <v>37</v>
      </c>
      <c r="Q9" s="448">
        <v>37</v>
      </c>
      <c r="R9" s="453">
        <v>62</v>
      </c>
      <c r="S9" s="448">
        <v>62</v>
      </c>
      <c r="T9" s="453">
        <v>4</v>
      </c>
      <c r="U9" s="448">
        <v>4</v>
      </c>
      <c r="V9" s="453">
        <v>2</v>
      </c>
      <c r="W9" s="448">
        <v>2</v>
      </c>
      <c r="X9" s="453">
        <v>5</v>
      </c>
      <c r="Y9" s="448">
        <v>5</v>
      </c>
      <c r="Z9" s="453">
        <v>29</v>
      </c>
      <c r="AA9" s="448">
        <v>29</v>
      </c>
      <c r="AB9" s="453">
        <v>23</v>
      </c>
      <c r="AC9" s="448">
        <v>23</v>
      </c>
      <c r="AD9" s="454">
        <v>1</v>
      </c>
      <c r="AE9" s="448">
        <v>1</v>
      </c>
      <c r="AF9" s="453">
        <v>10</v>
      </c>
      <c r="AG9" s="448">
        <v>10</v>
      </c>
      <c r="AH9" s="453">
        <v>19</v>
      </c>
      <c r="AI9" s="448">
        <v>19</v>
      </c>
      <c r="AJ9" s="453">
        <v>1</v>
      </c>
      <c r="AK9" s="448">
        <v>1</v>
      </c>
      <c r="AL9" s="453">
        <v>57</v>
      </c>
      <c r="AM9" s="448">
        <v>57</v>
      </c>
      <c r="AN9" s="453">
        <v>233</v>
      </c>
      <c r="AO9" s="448">
        <v>233</v>
      </c>
      <c r="AP9" s="453">
        <v>46</v>
      </c>
      <c r="AQ9" s="448">
        <v>46</v>
      </c>
      <c r="AR9" s="453">
        <v>30</v>
      </c>
      <c r="AS9" s="448">
        <v>30</v>
      </c>
    </row>
    <row r="10" spans="1:45" ht="13.5" customHeight="1">
      <c r="A10" s="446" t="s">
        <v>168</v>
      </c>
      <c r="B10" s="447" t="s">
        <v>24</v>
      </c>
      <c r="C10" s="448">
        <v>8</v>
      </c>
      <c r="D10" s="448">
        <v>11</v>
      </c>
      <c r="E10" s="449">
        <v>2676</v>
      </c>
      <c r="F10" s="450">
        <v>334.5</v>
      </c>
      <c r="G10" s="451">
        <v>91</v>
      </c>
      <c r="H10" s="450">
        <v>11.375</v>
      </c>
      <c r="I10" s="451">
        <v>85</v>
      </c>
      <c r="J10" s="450">
        <v>10.625</v>
      </c>
      <c r="K10" s="452">
        <v>3256868.54</v>
      </c>
      <c r="L10" s="452">
        <v>407108.5675</v>
      </c>
      <c r="M10" s="452">
        <v>296078.95818181819</v>
      </c>
      <c r="N10" s="453">
        <v>84255</v>
      </c>
      <c r="O10" s="448">
        <v>10531.875</v>
      </c>
      <c r="P10" s="453">
        <v>153</v>
      </c>
      <c r="Q10" s="448">
        <v>19.125</v>
      </c>
      <c r="R10" s="453">
        <v>1148</v>
      </c>
      <c r="S10" s="448">
        <v>143.5</v>
      </c>
      <c r="T10" s="453">
        <v>45</v>
      </c>
      <c r="U10" s="448">
        <v>5.625</v>
      </c>
      <c r="V10" s="453">
        <v>51</v>
      </c>
      <c r="W10" s="448">
        <v>6.375</v>
      </c>
      <c r="X10" s="453">
        <v>90</v>
      </c>
      <c r="Y10" s="448">
        <v>11.25</v>
      </c>
      <c r="Z10" s="453">
        <v>138</v>
      </c>
      <c r="AA10" s="448">
        <v>17.25</v>
      </c>
      <c r="AB10" s="453">
        <v>82</v>
      </c>
      <c r="AC10" s="448">
        <v>10.25</v>
      </c>
      <c r="AD10" s="454">
        <v>13</v>
      </c>
      <c r="AE10" s="448">
        <v>1.625</v>
      </c>
      <c r="AF10" s="453">
        <v>60</v>
      </c>
      <c r="AG10" s="448">
        <v>7.5</v>
      </c>
      <c r="AH10" s="453">
        <v>77</v>
      </c>
      <c r="AI10" s="448">
        <v>9.625</v>
      </c>
      <c r="AJ10" s="453">
        <v>24</v>
      </c>
      <c r="AK10" s="448">
        <v>3</v>
      </c>
      <c r="AL10" s="453">
        <v>895</v>
      </c>
      <c r="AM10" s="448">
        <v>111.875</v>
      </c>
      <c r="AN10" s="453">
        <v>1456</v>
      </c>
      <c r="AO10" s="448">
        <v>182</v>
      </c>
      <c r="AP10" s="453">
        <v>1232</v>
      </c>
      <c r="AQ10" s="448">
        <v>154</v>
      </c>
      <c r="AR10" s="453">
        <v>385</v>
      </c>
      <c r="AS10" s="448">
        <v>48.125</v>
      </c>
    </row>
    <row r="11" spans="1:45" ht="13.5" customHeight="1">
      <c r="A11" s="446" t="s">
        <v>168</v>
      </c>
      <c r="B11" s="447" t="s">
        <v>25</v>
      </c>
      <c r="C11" s="448">
        <v>4</v>
      </c>
      <c r="D11" s="448">
        <v>5</v>
      </c>
      <c r="E11" s="449">
        <v>1689</v>
      </c>
      <c r="F11" s="450">
        <v>422.25</v>
      </c>
      <c r="G11" s="451">
        <v>36</v>
      </c>
      <c r="H11" s="450">
        <v>9</v>
      </c>
      <c r="I11" s="451">
        <v>68</v>
      </c>
      <c r="J11" s="450">
        <v>17</v>
      </c>
      <c r="K11" s="452">
        <v>1876994</v>
      </c>
      <c r="L11" s="452">
        <v>469248.5</v>
      </c>
      <c r="M11" s="452">
        <v>375398.8</v>
      </c>
      <c r="N11" s="453">
        <v>44617</v>
      </c>
      <c r="O11" s="448">
        <v>11154.25</v>
      </c>
      <c r="P11" s="453">
        <v>70</v>
      </c>
      <c r="Q11" s="448">
        <v>17.5</v>
      </c>
      <c r="R11" s="453">
        <v>645</v>
      </c>
      <c r="S11" s="448">
        <v>161.25</v>
      </c>
      <c r="T11" s="453">
        <v>21</v>
      </c>
      <c r="U11" s="448">
        <v>5.25</v>
      </c>
      <c r="V11" s="453">
        <v>18</v>
      </c>
      <c r="W11" s="448">
        <v>4.5</v>
      </c>
      <c r="X11" s="453">
        <v>17</v>
      </c>
      <c r="Y11" s="448">
        <v>4.25</v>
      </c>
      <c r="Z11" s="453">
        <v>17</v>
      </c>
      <c r="AA11" s="448">
        <v>4.25</v>
      </c>
      <c r="AB11" s="453">
        <v>22</v>
      </c>
      <c r="AC11" s="448">
        <v>5.5</v>
      </c>
      <c r="AD11" s="454">
        <v>0</v>
      </c>
      <c r="AE11" s="448">
        <v>0</v>
      </c>
      <c r="AF11" s="453">
        <v>49</v>
      </c>
      <c r="AG11" s="448">
        <v>12.25</v>
      </c>
      <c r="AH11" s="453">
        <v>137</v>
      </c>
      <c r="AI11" s="448">
        <v>34.25</v>
      </c>
      <c r="AJ11" s="453">
        <v>34</v>
      </c>
      <c r="AK11" s="448">
        <v>8.5</v>
      </c>
      <c r="AL11" s="453">
        <v>756</v>
      </c>
      <c r="AM11" s="448">
        <v>189</v>
      </c>
      <c r="AN11" s="453">
        <v>679</v>
      </c>
      <c r="AO11" s="448">
        <v>169.75</v>
      </c>
      <c r="AP11" s="453">
        <v>1141</v>
      </c>
      <c r="AQ11" s="448">
        <v>285.25</v>
      </c>
      <c r="AR11" s="453">
        <v>252</v>
      </c>
      <c r="AS11" s="448">
        <v>63</v>
      </c>
    </row>
    <row r="12" spans="1:45" ht="13.5" customHeight="1">
      <c r="A12" s="446" t="s">
        <v>169</v>
      </c>
      <c r="B12" s="447" t="s">
        <v>26</v>
      </c>
      <c r="C12" s="448">
        <v>6</v>
      </c>
      <c r="D12" s="448">
        <v>8</v>
      </c>
      <c r="E12" s="449">
        <v>2133</v>
      </c>
      <c r="F12" s="450">
        <v>355.5</v>
      </c>
      <c r="G12" s="451">
        <v>251</v>
      </c>
      <c r="H12" s="450">
        <v>41.833333333333336</v>
      </c>
      <c r="I12" s="451">
        <v>125</v>
      </c>
      <c r="J12" s="450">
        <v>20.833333333333332</v>
      </c>
      <c r="K12" s="452">
        <v>2627832.5099999998</v>
      </c>
      <c r="L12" s="452">
        <v>437972.08499999996</v>
      </c>
      <c r="M12" s="452">
        <v>328479.06374999997</v>
      </c>
      <c r="N12" s="453">
        <v>82446</v>
      </c>
      <c r="O12" s="448">
        <v>13741</v>
      </c>
      <c r="P12" s="453">
        <v>257</v>
      </c>
      <c r="Q12" s="448">
        <v>42.833333333333336</v>
      </c>
      <c r="R12" s="453">
        <v>4613</v>
      </c>
      <c r="S12" s="448">
        <v>768.83333333333337</v>
      </c>
      <c r="T12" s="453">
        <v>316</v>
      </c>
      <c r="U12" s="448">
        <v>52.666666666666664</v>
      </c>
      <c r="V12" s="453">
        <v>94</v>
      </c>
      <c r="W12" s="448">
        <v>15.666666666666666</v>
      </c>
      <c r="X12" s="453">
        <v>265</v>
      </c>
      <c r="Y12" s="448">
        <v>44.166666666666664</v>
      </c>
      <c r="Z12" s="453">
        <v>206</v>
      </c>
      <c r="AA12" s="448">
        <v>34.333333333333336</v>
      </c>
      <c r="AB12" s="453">
        <v>124</v>
      </c>
      <c r="AC12" s="448">
        <v>20.666666666666668</v>
      </c>
      <c r="AD12" s="454">
        <v>124</v>
      </c>
      <c r="AE12" s="448">
        <v>20.666666666666668</v>
      </c>
      <c r="AF12" s="453">
        <v>96</v>
      </c>
      <c r="AG12" s="448">
        <v>16</v>
      </c>
      <c r="AH12" s="453">
        <v>115</v>
      </c>
      <c r="AI12" s="448">
        <v>19.166666666666668</v>
      </c>
      <c r="AJ12" s="453">
        <v>38</v>
      </c>
      <c r="AK12" s="448">
        <v>6.333333333333333</v>
      </c>
      <c r="AL12" s="453">
        <v>1202</v>
      </c>
      <c r="AM12" s="448">
        <v>200.33333333333334</v>
      </c>
      <c r="AN12" s="453">
        <v>1711</v>
      </c>
      <c r="AO12" s="448">
        <v>285.16666666666669</v>
      </c>
      <c r="AP12" s="453">
        <v>3608</v>
      </c>
      <c r="AQ12" s="448">
        <v>601.33333333333337</v>
      </c>
      <c r="AR12" s="453">
        <v>336</v>
      </c>
      <c r="AS12" s="448">
        <v>56</v>
      </c>
    </row>
    <row r="13" spans="1:45" ht="13.5" customHeight="1">
      <c r="A13" s="446" t="s">
        <v>169</v>
      </c>
      <c r="B13" s="447" t="s">
        <v>27</v>
      </c>
      <c r="C13" s="448">
        <v>10.75</v>
      </c>
      <c r="D13" s="448">
        <v>13</v>
      </c>
      <c r="E13" s="449">
        <v>3405</v>
      </c>
      <c r="F13" s="450">
        <v>316.74418604651163</v>
      </c>
      <c r="G13" s="451">
        <v>251</v>
      </c>
      <c r="H13" s="450">
        <v>23.348837209302324</v>
      </c>
      <c r="I13" s="451">
        <v>260</v>
      </c>
      <c r="J13" s="450">
        <v>24.186046511627907</v>
      </c>
      <c r="K13" s="452">
        <v>4803127.9800000004</v>
      </c>
      <c r="L13" s="452">
        <v>446802.60279069771</v>
      </c>
      <c r="M13" s="452">
        <v>369471.38307692308</v>
      </c>
      <c r="N13" s="453">
        <v>101507</v>
      </c>
      <c r="O13" s="448">
        <v>9442.5116279069771</v>
      </c>
      <c r="P13" s="453">
        <v>357</v>
      </c>
      <c r="Q13" s="448">
        <v>33.209302325581397</v>
      </c>
      <c r="R13" s="453">
        <v>3792</v>
      </c>
      <c r="S13" s="448">
        <v>352.74418604651163</v>
      </c>
      <c r="T13" s="453">
        <v>429</v>
      </c>
      <c r="U13" s="448">
        <v>39.906976744186046</v>
      </c>
      <c r="V13" s="453">
        <v>76</v>
      </c>
      <c r="W13" s="448">
        <v>7.0697674418604652</v>
      </c>
      <c r="X13" s="453">
        <v>254</v>
      </c>
      <c r="Y13" s="448">
        <v>23.627906976744185</v>
      </c>
      <c r="Z13" s="453">
        <v>292</v>
      </c>
      <c r="AA13" s="448">
        <v>27.162790697674417</v>
      </c>
      <c r="AB13" s="453">
        <v>255</v>
      </c>
      <c r="AC13" s="448">
        <v>23.720930232558139</v>
      </c>
      <c r="AD13" s="454">
        <v>493</v>
      </c>
      <c r="AE13" s="448">
        <v>45.860465116279073</v>
      </c>
      <c r="AF13" s="453">
        <v>216</v>
      </c>
      <c r="AG13" s="448">
        <v>20.093023255813954</v>
      </c>
      <c r="AH13" s="453">
        <v>126</v>
      </c>
      <c r="AI13" s="448">
        <v>11.720930232558139</v>
      </c>
      <c r="AJ13" s="453">
        <v>31</v>
      </c>
      <c r="AK13" s="448">
        <v>2.8837209302325579</v>
      </c>
      <c r="AL13" s="453">
        <v>1213</v>
      </c>
      <c r="AM13" s="448">
        <v>112.83720930232558</v>
      </c>
      <c r="AN13" s="453">
        <v>1657</v>
      </c>
      <c r="AO13" s="448">
        <v>154.13953488372093</v>
      </c>
      <c r="AP13" s="453">
        <v>3332</v>
      </c>
      <c r="AQ13" s="448">
        <v>309.95348837209303</v>
      </c>
      <c r="AR13" s="453">
        <v>1250</v>
      </c>
      <c r="AS13" s="448">
        <v>116.27906976744185</v>
      </c>
    </row>
    <row r="14" spans="1:45" ht="13.5" customHeight="1">
      <c r="A14" s="446" t="s">
        <v>170</v>
      </c>
      <c r="B14" s="447" t="s">
        <v>28</v>
      </c>
      <c r="C14" s="448">
        <v>9.4</v>
      </c>
      <c r="D14" s="448">
        <v>17.399999999999999</v>
      </c>
      <c r="E14" s="449">
        <v>6772</v>
      </c>
      <c r="F14" s="450">
        <v>720.42553191489355</v>
      </c>
      <c r="G14" s="451">
        <v>381</v>
      </c>
      <c r="H14" s="450">
        <v>40.531914893617021</v>
      </c>
      <c r="I14" s="451">
        <v>549</v>
      </c>
      <c r="J14" s="450">
        <v>58.40425531914893</v>
      </c>
      <c r="K14" s="452">
        <v>9918633.8200000003</v>
      </c>
      <c r="L14" s="452">
        <v>1055173.8106382978</v>
      </c>
      <c r="M14" s="452">
        <v>570036.42643678165</v>
      </c>
      <c r="N14" s="453">
        <v>220144</v>
      </c>
      <c r="O14" s="448">
        <v>23419.574468085106</v>
      </c>
      <c r="P14" s="453">
        <v>1100</v>
      </c>
      <c r="Q14" s="448">
        <v>117.02127659574468</v>
      </c>
      <c r="R14" s="453">
        <v>5270</v>
      </c>
      <c r="S14" s="448">
        <v>560.63829787234044</v>
      </c>
      <c r="T14" s="453">
        <v>1067</v>
      </c>
      <c r="U14" s="448">
        <v>113.51063829787233</v>
      </c>
      <c r="V14" s="453">
        <v>206</v>
      </c>
      <c r="W14" s="448">
        <v>21.914893617021274</v>
      </c>
      <c r="X14" s="453">
        <v>388</v>
      </c>
      <c r="Y14" s="448">
        <v>41.276595744680847</v>
      </c>
      <c r="Z14" s="453">
        <v>794</v>
      </c>
      <c r="AA14" s="448">
        <v>84.468085106382972</v>
      </c>
      <c r="AB14" s="453">
        <v>540</v>
      </c>
      <c r="AC14" s="448">
        <v>57.446808510638299</v>
      </c>
      <c r="AD14" s="454">
        <v>168</v>
      </c>
      <c r="AE14" s="448">
        <v>17.872340425531913</v>
      </c>
      <c r="AF14" s="453">
        <v>290</v>
      </c>
      <c r="AG14" s="448">
        <v>30.851063829787233</v>
      </c>
      <c r="AH14" s="453">
        <v>744</v>
      </c>
      <c r="AI14" s="448">
        <v>79.148936170212764</v>
      </c>
      <c r="AJ14" s="453">
        <v>76</v>
      </c>
      <c r="AK14" s="448">
        <v>8.085106382978724</v>
      </c>
      <c r="AL14" s="453">
        <v>3004</v>
      </c>
      <c r="AM14" s="448">
        <v>319.57446808510639</v>
      </c>
      <c r="AN14" s="453">
        <v>6528</v>
      </c>
      <c r="AO14" s="448">
        <v>694.468085106383</v>
      </c>
      <c r="AP14" s="453">
        <v>3674</v>
      </c>
      <c r="AQ14" s="448">
        <v>390.85106382978722</v>
      </c>
      <c r="AR14" s="453">
        <v>6452</v>
      </c>
      <c r="AS14" s="448">
        <v>686.38297872340422</v>
      </c>
    </row>
    <row r="15" spans="1:45" ht="13.5" customHeight="1">
      <c r="A15" s="446" t="s">
        <v>165</v>
      </c>
      <c r="B15" s="447" t="s">
        <v>29</v>
      </c>
      <c r="C15" s="448">
        <v>8</v>
      </c>
      <c r="D15" s="448">
        <v>10</v>
      </c>
      <c r="E15" s="449">
        <v>4067</v>
      </c>
      <c r="F15" s="450">
        <v>508.375</v>
      </c>
      <c r="G15" s="451">
        <v>100</v>
      </c>
      <c r="H15" s="450">
        <v>12.5</v>
      </c>
      <c r="I15" s="451">
        <v>131</v>
      </c>
      <c r="J15" s="450">
        <v>16.375</v>
      </c>
      <c r="K15" s="452">
        <v>2885637.18</v>
      </c>
      <c r="L15" s="452">
        <v>360704.64750000002</v>
      </c>
      <c r="M15" s="452">
        <v>288563.71799999999</v>
      </c>
      <c r="N15" s="453">
        <v>159167</v>
      </c>
      <c r="O15" s="448">
        <v>19895.875</v>
      </c>
      <c r="P15" s="453">
        <v>557</v>
      </c>
      <c r="Q15" s="448">
        <v>69.625</v>
      </c>
      <c r="R15" s="453">
        <v>2293</v>
      </c>
      <c r="S15" s="448">
        <v>286.625</v>
      </c>
      <c r="T15" s="453">
        <v>45</v>
      </c>
      <c r="U15" s="448">
        <v>5.625</v>
      </c>
      <c r="V15" s="453">
        <v>0</v>
      </c>
      <c r="W15" s="448">
        <v>0</v>
      </c>
      <c r="X15" s="453">
        <v>98</v>
      </c>
      <c r="Y15" s="448">
        <v>12.25</v>
      </c>
      <c r="Z15" s="453">
        <v>48</v>
      </c>
      <c r="AA15" s="448">
        <v>6</v>
      </c>
      <c r="AB15" s="453">
        <v>124</v>
      </c>
      <c r="AC15" s="448">
        <v>15.5</v>
      </c>
      <c r="AD15" s="454">
        <v>12</v>
      </c>
      <c r="AE15" s="448">
        <v>1.5</v>
      </c>
      <c r="AF15" s="453">
        <v>22</v>
      </c>
      <c r="AG15" s="448">
        <v>2.75</v>
      </c>
      <c r="AH15" s="453">
        <v>176</v>
      </c>
      <c r="AI15" s="448">
        <v>22</v>
      </c>
      <c r="AJ15" s="453">
        <v>14</v>
      </c>
      <c r="AK15" s="448">
        <v>1.75</v>
      </c>
      <c r="AL15" s="453">
        <v>866</v>
      </c>
      <c r="AM15" s="448">
        <v>108.25</v>
      </c>
      <c r="AN15" s="453">
        <v>1103</v>
      </c>
      <c r="AO15" s="448">
        <v>137.875</v>
      </c>
      <c r="AP15" s="453">
        <v>698</v>
      </c>
      <c r="AQ15" s="448">
        <v>87.25</v>
      </c>
      <c r="AR15" s="453">
        <v>289</v>
      </c>
      <c r="AS15" s="448">
        <v>36.125</v>
      </c>
    </row>
    <row r="16" spans="1:45" ht="13.5" customHeight="1">
      <c r="A16" s="446" t="s">
        <v>167</v>
      </c>
      <c r="B16" s="447" t="s">
        <v>30</v>
      </c>
      <c r="C16" s="448">
        <v>16.75</v>
      </c>
      <c r="D16" s="448">
        <v>22</v>
      </c>
      <c r="E16" s="449">
        <v>5048</v>
      </c>
      <c r="F16" s="450">
        <v>301.37313432835822</v>
      </c>
      <c r="G16" s="451">
        <v>531</v>
      </c>
      <c r="H16" s="450">
        <v>31.701492537313431</v>
      </c>
      <c r="I16" s="451">
        <v>410</v>
      </c>
      <c r="J16" s="450">
        <v>24.477611940298509</v>
      </c>
      <c r="K16" s="452">
        <v>8796631.0700000003</v>
      </c>
      <c r="L16" s="452">
        <v>525172.00417910446</v>
      </c>
      <c r="M16" s="452">
        <v>399846.86681818182</v>
      </c>
      <c r="N16" s="453">
        <v>149254</v>
      </c>
      <c r="O16" s="448">
        <v>8910.686567164179</v>
      </c>
      <c r="P16" s="453">
        <v>784</v>
      </c>
      <c r="Q16" s="448">
        <v>46.805970149253731</v>
      </c>
      <c r="R16" s="453">
        <v>5256</v>
      </c>
      <c r="S16" s="448">
        <v>313.79104477611941</v>
      </c>
      <c r="T16" s="453">
        <v>381</v>
      </c>
      <c r="U16" s="448">
        <v>22.746268656716417</v>
      </c>
      <c r="V16" s="453">
        <v>138</v>
      </c>
      <c r="W16" s="448">
        <v>8.2388059701492544</v>
      </c>
      <c r="X16" s="453">
        <v>571</v>
      </c>
      <c r="Y16" s="448">
        <v>34.089552238805972</v>
      </c>
      <c r="Z16" s="453">
        <v>441</v>
      </c>
      <c r="AA16" s="448">
        <v>26.328358208955223</v>
      </c>
      <c r="AB16" s="453">
        <v>397</v>
      </c>
      <c r="AC16" s="448">
        <v>23.701492537313431</v>
      </c>
      <c r="AD16" s="454">
        <v>237</v>
      </c>
      <c r="AE16" s="448">
        <v>14.149253731343284</v>
      </c>
      <c r="AF16" s="453">
        <v>309</v>
      </c>
      <c r="AG16" s="448">
        <v>18.447761194029852</v>
      </c>
      <c r="AH16" s="453">
        <v>507</v>
      </c>
      <c r="AI16" s="448">
        <v>30.268656716417912</v>
      </c>
      <c r="AJ16" s="453">
        <v>112</v>
      </c>
      <c r="AK16" s="448">
        <v>6.6865671641791042</v>
      </c>
      <c r="AL16" s="453">
        <v>3136</v>
      </c>
      <c r="AM16" s="448">
        <v>187.22388059701493</v>
      </c>
      <c r="AN16" s="453">
        <v>4562</v>
      </c>
      <c r="AO16" s="448">
        <v>272.35820895522386</v>
      </c>
      <c r="AP16" s="453">
        <v>6658</v>
      </c>
      <c r="AQ16" s="448">
        <v>397.49253731343282</v>
      </c>
      <c r="AR16" s="453">
        <v>3791</v>
      </c>
      <c r="AS16" s="448">
        <v>226.32835820895522</v>
      </c>
    </row>
    <row r="17" spans="1:45" ht="13.5" customHeight="1">
      <c r="A17" s="446" t="s">
        <v>165</v>
      </c>
      <c r="B17" s="447" t="s">
        <v>31</v>
      </c>
      <c r="C17" s="448">
        <v>7.75</v>
      </c>
      <c r="D17" s="448">
        <v>10</v>
      </c>
      <c r="E17" s="449">
        <v>3549</v>
      </c>
      <c r="F17" s="450">
        <v>457.93548387096774</v>
      </c>
      <c r="G17" s="451">
        <v>153</v>
      </c>
      <c r="H17" s="450">
        <v>19.741935483870968</v>
      </c>
      <c r="I17" s="451">
        <v>238</v>
      </c>
      <c r="J17" s="450">
        <v>30.70967741935484</v>
      </c>
      <c r="K17" s="452">
        <v>4180676.94</v>
      </c>
      <c r="L17" s="452">
        <v>539442.1858064516</v>
      </c>
      <c r="M17" s="452">
        <v>418067.69400000002</v>
      </c>
      <c r="N17" s="453">
        <v>129501</v>
      </c>
      <c r="O17" s="448">
        <v>16709.806451612902</v>
      </c>
      <c r="P17" s="453">
        <v>534</v>
      </c>
      <c r="Q17" s="448">
        <v>68.903225806451616</v>
      </c>
      <c r="R17" s="453">
        <v>2480</v>
      </c>
      <c r="S17" s="448">
        <v>320</v>
      </c>
      <c r="T17" s="453">
        <v>257</v>
      </c>
      <c r="U17" s="448">
        <v>33.161290322580648</v>
      </c>
      <c r="V17" s="453">
        <v>46</v>
      </c>
      <c r="W17" s="448">
        <v>5.935483870967742</v>
      </c>
      <c r="X17" s="453">
        <v>160</v>
      </c>
      <c r="Y17" s="448">
        <v>20.64516129032258</v>
      </c>
      <c r="Z17" s="453">
        <v>173</v>
      </c>
      <c r="AA17" s="448">
        <v>22.322580645161292</v>
      </c>
      <c r="AB17" s="453">
        <v>231</v>
      </c>
      <c r="AC17" s="448">
        <v>29.806451612903224</v>
      </c>
      <c r="AD17" s="454">
        <v>13</v>
      </c>
      <c r="AE17" s="448">
        <v>1.6774193548387097</v>
      </c>
      <c r="AF17" s="453">
        <v>31</v>
      </c>
      <c r="AG17" s="448">
        <v>4</v>
      </c>
      <c r="AH17" s="453">
        <v>298</v>
      </c>
      <c r="AI17" s="448">
        <v>38.451612903225808</v>
      </c>
      <c r="AJ17" s="453">
        <v>26</v>
      </c>
      <c r="AK17" s="448">
        <v>3.3548387096774195</v>
      </c>
      <c r="AL17" s="453">
        <v>1634</v>
      </c>
      <c r="AM17" s="448">
        <v>210.83870967741936</v>
      </c>
      <c r="AN17" s="453">
        <v>2127</v>
      </c>
      <c r="AO17" s="448">
        <v>274.45161290322579</v>
      </c>
      <c r="AP17" s="453">
        <v>821</v>
      </c>
      <c r="AQ17" s="448">
        <v>105.93548387096774</v>
      </c>
      <c r="AR17" s="453">
        <v>2069</v>
      </c>
      <c r="AS17" s="448">
        <v>266.96774193548384</v>
      </c>
    </row>
    <row r="18" spans="1:45" ht="13.5" customHeight="1">
      <c r="A18" s="446" t="s">
        <v>171</v>
      </c>
      <c r="B18" s="447" t="s">
        <v>32</v>
      </c>
      <c r="C18" s="448">
        <v>1</v>
      </c>
      <c r="D18" s="448">
        <v>1.75</v>
      </c>
      <c r="E18" s="449">
        <v>330</v>
      </c>
      <c r="F18" s="450">
        <v>330</v>
      </c>
      <c r="G18" s="451">
        <v>23</v>
      </c>
      <c r="H18" s="450">
        <v>23</v>
      </c>
      <c r="I18" s="451">
        <v>20</v>
      </c>
      <c r="J18" s="450">
        <v>20</v>
      </c>
      <c r="K18" s="452">
        <v>750134.07</v>
      </c>
      <c r="L18" s="452">
        <v>750134.07</v>
      </c>
      <c r="M18" s="452">
        <v>428648.04</v>
      </c>
      <c r="N18" s="453">
        <v>9064</v>
      </c>
      <c r="O18" s="448">
        <v>9064</v>
      </c>
      <c r="P18" s="453">
        <v>15</v>
      </c>
      <c r="Q18" s="448">
        <v>15</v>
      </c>
      <c r="R18" s="453">
        <v>216</v>
      </c>
      <c r="S18" s="448">
        <v>216</v>
      </c>
      <c r="T18" s="453">
        <v>15</v>
      </c>
      <c r="U18" s="448">
        <v>15</v>
      </c>
      <c r="V18" s="453">
        <v>0</v>
      </c>
      <c r="W18" s="448">
        <v>0</v>
      </c>
      <c r="X18" s="453">
        <v>1</v>
      </c>
      <c r="Y18" s="448">
        <v>1</v>
      </c>
      <c r="Z18" s="453">
        <v>0</v>
      </c>
      <c r="AA18" s="448">
        <v>0</v>
      </c>
      <c r="AB18" s="453">
        <v>0</v>
      </c>
      <c r="AC18" s="448">
        <v>0</v>
      </c>
      <c r="AD18" s="454">
        <v>0</v>
      </c>
      <c r="AE18" s="448">
        <v>0</v>
      </c>
      <c r="AF18" s="453">
        <v>25</v>
      </c>
      <c r="AG18" s="448">
        <v>25</v>
      </c>
      <c r="AH18" s="453">
        <v>40</v>
      </c>
      <c r="AI18" s="448">
        <v>40</v>
      </c>
      <c r="AJ18" s="453">
        <v>1</v>
      </c>
      <c r="AK18" s="448">
        <v>1</v>
      </c>
      <c r="AL18" s="453">
        <v>126</v>
      </c>
      <c r="AM18" s="448">
        <v>126</v>
      </c>
      <c r="AN18" s="453">
        <v>329</v>
      </c>
      <c r="AO18" s="448">
        <v>329</v>
      </c>
      <c r="AP18" s="453">
        <v>746</v>
      </c>
      <c r="AQ18" s="448">
        <v>746</v>
      </c>
      <c r="AR18" s="453">
        <v>56</v>
      </c>
      <c r="AS18" s="448">
        <v>56</v>
      </c>
    </row>
    <row r="19" spans="1:45" ht="13.5" customHeight="1">
      <c r="A19" s="446" t="s">
        <v>168</v>
      </c>
      <c r="B19" s="447" t="s">
        <v>33</v>
      </c>
      <c r="C19" s="448">
        <v>4</v>
      </c>
      <c r="D19" s="448">
        <v>5.25</v>
      </c>
      <c r="E19" s="449">
        <v>2353</v>
      </c>
      <c r="F19" s="450">
        <v>588.25</v>
      </c>
      <c r="G19" s="451">
        <v>47</v>
      </c>
      <c r="H19" s="450">
        <v>11.75</v>
      </c>
      <c r="I19" s="451">
        <v>128</v>
      </c>
      <c r="J19" s="450">
        <v>32</v>
      </c>
      <c r="K19" s="452">
        <v>3871317.77</v>
      </c>
      <c r="L19" s="452">
        <v>967829.4425</v>
      </c>
      <c r="M19" s="452">
        <v>737393.86095238093</v>
      </c>
      <c r="N19" s="453">
        <v>77987</v>
      </c>
      <c r="O19" s="448">
        <v>19496.75</v>
      </c>
      <c r="P19" s="453">
        <v>301</v>
      </c>
      <c r="Q19" s="448">
        <v>75.25</v>
      </c>
      <c r="R19" s="453">
        <v>8842</v>
      </c>
      <c r="S19" s="448">
        <v>2210.5</v>
      </c>
      <c r="T19" s="453">
        <v>417</v>
      </c>
      <c r="U19" s="448">
        <v>104.25</v>
      </c>
      <c r="V19" s="453">
        <v>10</v>
      </c>
      <c r="W19" s="448">
        <v>2.5</v>
      </c>
      <c r="X19" s="453">
        <v>42</v>
      </c>
      <c r="Y19" s="448">
        <v>10.5</v>
      </c>
      <c r="Z19" s="453">
        <v>39</v>
      </c>
      <c r="AA19" s="448">
        <v>9.75</v>
      </c>
      <c r="AB19" s="453">
        <v>124</v>
      </c>
      <c r="AC19" s="448">
        <v>31</v>
      </c>
      <c r="AD19" s="454">
        <v>86</v>
      </c>
      <c r="AE19" s="448">
        <v>21.5</v>
      </c>
      <c r="AF19" s="453">
        <v>49</v>
      </c>
      <c r="AG19" s="448">
        <v>12.25</v>
      </c>
      <c r="AH19" s="453">
        <v>153</v>
      </c>
      <c r="AI19" s="448">
        <v>38.25</v>
      </c>
      <c r="AJ19" s="453">
        <v>48</v>
      </c>
      <c r="AK19" s="448">
        <v>12</v>
      </c>
      <c r="AL19" s="453">
        <v>922</v>
      </c>
      <c r="AM19" s="448">
        <v>230.5</v>
      </c>
      <c r="AN19" s="453">
        <v>501</v>
      </c>
      <c r="AO19" s="448">
        <v>125.25</v>
      </c>
      <c r="AP19" s="453">
        <v>2433</v>
      </c>
      <c r="AQ19" s="448">
        <v>608.25</v>
      </c>
      <c r="AR19" s="453">
        <v>159</v>
      </c>
      <c r="AS19" s="448">
        <v>39.75</v>
      </c>
    </row>
    <row r="20" spans="1:45" ht="13.5" customHeight="1">
      <c r="A20" s="446" t="s">
        <v>166</v>
      </c>
      <c r="B20" s="447" t="s">
        <v>34</v>
      </c>
      <c r="C20" s="448">
        <v>3</v>
      </c>
      <c r="D20" s="448">
        <v>4.33</v>
      </c>
      <c r="E20" s="449">
        <v>1124</v>
      </c>
      <c r="F20" s="450">
        <v>374.66666666666669</v>
      </c>
      <c r="G20" s="451">
        <v>37</v>
      </c>
      <c r="H20" s="450">
        <v>12.333333333333334</v>
      </c>
      <c r="I20" s="451">
        <v>50</v>
      </c>
      <c r="J20" s="450">
        <v>16.666666666666668</v>
      </c>
      <c r="K20" s="452">
        <v>1165020.1299999999</v>
      </c>
      <c r="L20" s="452">
        <v>388340.04333333328</v>
      </c>
      <c r="M20" s="452">
        <v>269057.76674364891</v>
      </c>
      <c r="N20" s="453">
        <v>33800</v>
      </c>
      <c r="O20" s="448">
        <v>11266.666666666666</v>
      </c>
      <c r="P20" s="453">
        <v>81</v>
      </c>
      <c r="Q20" s="448">
        <v>27</v>
      </c>
      <c r="R20" s="453">
        <v>2153</v>
      </c>
      <c r="S20" s="448">
        <v>717.66666666666663</v>
      </c>
      <c r="T20" s="453">
        <v>100</v>
      </c>
      <c r="U20" s="448">
        <v>33.333333333333336</v>
      </c>
      <c r="V20" s="453">
        <v>10</v>
      </c>
      <c r="W20" s="448">
        <v>3.3333333333333335</v>
      </c>
      <c r="X20" s="453">
        <v>37</v>
      </c>
      <c r="Y20" s="448">
        <v>12.333333333333334</v>
      </c>
      <c r="Z20" s="453">
        <v>66</v>
      </c>
      <c r="AA20" s="448">
        <v>22</v>
      </c>
      <c r="AB20" s="453">
        <v>49</v>
      </c>
      <c r="AC20" s="448">
        <v>16.333333333333332</v>
      </c>
      <c r="AD20" s="454">
        <v>1</v>
      </c>
      <c r="AE20" s="448">
        <v>0.33333333333333331</v>
      </c>
      <c r="AF20" s="453">
        <v>44</v>
      </c>
      <c r="AG20" s="448">
        <v>14.666666666666666</v>
      </c>
      <c r="AH20" s="453">
        <v>14</v>
      </c>
      <c r="AI20" s="448">
        <v>4.666666666666667</v>
      </c>
      <c r="AJ20" s="453">
        <v>17</v>
      </c>
      <c r="AK20" s="448">
        <v>5.666666666666667</v>
      </c>
      <c r="AL20" s="453">
        <v>380</v>
      </c>
      <c r="AM20" s="448">
        <v>126.66666666666667</v>
      </c>
      <c r="AN20" s="453">
        <v>463</v>
      </c>
      <c r="AO20" s="448">
        <v>154.33333333333334</v>
      </c>
      <c r="AP20" s="453">
        <v>408</v>
      </c>
      <c r="AQ20" s="448">
        <v>136</v>
      </c>
      <c r="AR20" s="453">
        <v>117</v>
      </c>
      <c r="AS20" s="448">
        <v>39</v>
      </c>
    </row>
    <row r="21" spans="1:45" ht="13.5" customHeight="1">
      <c r="A21" s="446" t="s">
        <v>165</v>
      </c>
      <c r="B21" s="447" t="s">
        <v>35</v>
      </c>
      <c r="C21" s="448">
        <v>16.5</v>
      </c>
      <c r="D21" s="448">
        <v>21</v>
      </c>
      <c r="E21" s="449">
        <v>6659</v>
      </c>
      <c r="F21" s="450">
        <v>403.57575757575756</v>
      </c>
      <c r="G21" s="451">
        <v>352</v>
      </c>
      <c r="H21" s="450">
        <v>21.333333333333332</v>
      </c>
      <c r="I21" s="451">
        <v>455</v>
      </c>
      <c r="J21" s="450">
        <v>27.575757575757574</v>
      </c>
      <c r="K21" s="452">
        <v>8290752.1299999999</v>
      </c>
      <c r="L21" s="452">
        <v>502469.82606060605</v>
      </c>
      <c r="M21" s="452">
        <v>394797.72047619044</v>
      </c>
      <c r="N21" s="453">
        <v>217849</v>
      </c>
      <c r="O21" s="448">
        <v>13202.969696969696</v>
      </c>
      <c r="P21" s="453">
        <v>700</v>
      </c>
      <c r="Q21" s="448">
        <v>42.424242424242422</v>
      </c>
      <c r="R21" s="453">
        <v>6163</v>
      </c>
      <c r="S21" s="448">
        <v>373.5151515151515</v>
      </c>
      <c r="T21" s="453">
        <v>476</v>
      </c>
      <c r="U21" s="448">
        <v>28.848484848484848</v>
      </c>
      <c r="V21" s="453">
        <v>84</v>
      </c>
      <c r="W21" s="448">
        <v>5.0909090909090908</v>
      </c>
      <c r="X21" s="453">
        <v>347</v>
      </c>
      <c r="Y21" s="448">
        <v>21.030303030303031</v>
      </c>
      <c r="Z21" s="453">
        <v>393</v>
      </c>
      <c r="AA21" s="448">
        <v>23.818181818181817</v>
      </c>
      <c r="AB21" s="453">
        <v>443</v>
      </c>
      <c r="AC21" s="448">
        <v>26.848484848484848</v>
      </c>
      <c r="AD21" s="454">
        <v>26</v>
      </c>
      <c r="AE21" s="448">
        <v>1.5757575757575757</v>
      </c>
      <c r="AF21" s="453">
        <v>116</v>
      </c>
      <c r="AG21" s="448">
        <v>7.0303030303030303</v>
      </c>
      <c r="AH21" s="453">
        <v>303</v>
      </c>
      <c r="AI21" s="448">
        <v>18.363636363636363</v>
      </c>
      <c r="AJ21" s="453">
        <v>105</v>
      </c>
      <c r="AK21" s="448">
        <v>6.3636363636363633</v>
      </c>
      <c r="AL21" s="453">
        <v>3192</v>
      </c>
      <c r="AM21" s="448">
        <v>193.45454545454547</v>
      </c>
      <c r="AN21" s="453">
        <v>5276</v>
      </c>
      <c r="AO21" s="448">
        <v>319.75757575757575</v>
      </c>
      <c r="AP21" s="453">
        <v>4698</v>
      </c>
      <c r="AQ21" s="448">
        <v>284.72727272727275</v>
      </c>
      <c r="AR21" s="453">
        <v>2323</v>
      </c>
      <c r="AS21" s="448">
        <v>140.78787878787878</v>
      </c>
    </row>
    <row r="22" spans="1:45" ht="13.5" customHeight="1">
      <c r="A22" s="446" t="s">
        <v>164</v>
      </c>
      <c r="B22" s="447" t="s">
        <v>36</v>
      </c>
      <c r="C22" s="448">
        <v>4</v>
      </c>
      <c r="D22" s="448">
        <v>5</v>
      </c>
      <c r="E22" s="449">
        <v>1571</v>
      </c>
      <c r="F22" s="450">
        <v>392.75</v>
      </c>
      <c r="G22" s="451">
        <v>104</v>
      </c>
      <c r="H22" s="450">
        <v>26</v>
      </c>
      <c r="I22" s="451">
        <v>75</v>
      </c>
      <c r="J22" s="450">
        <v>18.75</v>
      </c>
      <c r="K22" s="452">
        <v>1892645.34</v>
      </c>
      <c r="L22" s="452">
        <v>473161.33500000002</v>
      </c>
      <c r="M22" s="452">
        <v>378529.06800000003</v>
      </c>
      <c r="N22" s="453">
        <v>44013</v>
      </c>
      <c r="O22" s="448">
        <v>11003.25</v>
      </c>
      <c r="P22" s="453">
        <v>235</v>
      </c>
      <c r="Q22" s="448">
        <v>58.75</v>
      </c>
      <c r="R22" s="453">
        <v>3442</v>
      </c>
      <c r="S22" s="448">
        <v>860.5</v>
      </c>
      <c r="T22" s="453">
        <v>43</v>
      </c>
      <c r="U22" s="448">
        <v>10.75</v>
      </c>
      <c r="V22" s="453">
        <v>29</v>
      </c>
      <c r="W22" s="448">
        <v>7.25</v>
      </c>
      <c r="X22" s="453">
        <v>119</v>
      </c>
      <c r="Y22" s="448">
        <v>29.75</v>
      </c>
      <c r="Z22" s="453">
        <v>63</v>
      </c>
      <c r="AA22" s="448">
        <v>15.75</v>
      </c>
      <c r="AB22" s="453">
        <v>70</v>
      </c>
      <c r="AC22" s="448">
        <v>17.5</v>
      </c>
      <c r="AD22" s="454">
        <v>16</v>
      </c>
      <c r="AE22" s="448">
        <v>4</v>
      </c>
      <c r="AF22" s="453">
        <v>28</v>
      </c>
      <c r="AG22" s="448">
        <v>7</v>
      </c>
      <c r="AH22" s="453">
        <v>27</v>
      </c>
      <c r="AI22" s="448">
        <v>6.75</v>
      </c>
      <c r="AJ22" s="453">
        <v>25</v>
      </c>
      <c r="AK22" s="448">
        <v>6.25</v>
      </c>
      <c r="AL22" s="453">
        <v>373</v>
      </c>
      <c r="AM22" s="448">
        <v>93.25</v>
      </c>
      <c r="AN22" s="453">
        <v>695</v>
      </c>
      <c r="AO22" s="448">
        <v>173.75</v>
      </c>
      <c r="AP22" s="453">
        <v>1137</v>
      </c>
      <c r="AQ22" s="448">
        <v>284.25</v>
      </c>
      <c r="AR22" s="453">
        <v>440</v>
      </c>
      <c r="AS22" s="448">
        <v>110</v>
      </c>
    </row>
    <row r="23" spans="1:45" ht="13.5" customHeight="1">
      <c r="A23" s="446" t="s">
        <v>170</v>
      </c>
      <c r="B23" s="447" t="s">
        <v>37</v>
      </c>
      <c r="C23" s="448">
        <v>2</v>
      </c>
      <c r="D23" s="448">
        <v>4</v>
      </c>
      <c r="E23" s="449">
        <v>793</v>
      </c>
      <c r="F23" s="450">
        <v>396.5</v>
      </c>
      <c r="G23" s="451">
        <v>19</v>
      </c>
      <c r="H23" s="450">
        <v>9.5</v>
      </c>
      <c r="I23" s="451">
        <v>54</v>
      </c>
      <c r="J23" s="450">
        <v>27</v>
      </c>
      <c r="K23" s="452">
        <v>968049.11</v>
      </c>
      <c r="L23" s="452">
        <v>484024.55499999999</v>
      </c>
      <c r="M23" s="452">
        <v>242012.2775</v>
      </c>
      <c r="N23" s="453">
        <v>25776</v>
      </c>
      <c r="O23" s="448">
        <v>12888</v>
      </c>
      <c r="P23" s="453">
        <v>159</v>
      </c>
      <c r="Q23" s="448">
        <v>79.5</v>
      </c>
      <c r="R23" s="453">
        <v>2435</v>
      </c>
      <c r="S23" s="448">
        <v>1217.5</v>
      </c>
      <c r="T23" s="453">
        <v>35</v>
      </c>
      <c r="U23" s="448">
        <v>17.5</v>
      </c>
      <c r="V23" s="453">
        <v>9</v>
      </c>
      <c r="W23" s="448">
        <v>4.5</v>
      </c>
      <c r="X23" s="453">
        <v>18</v>
      </c>
      <c r="Y23" s="448">
        <v>9</v>
      </c>
      <c r="Z23" s="453">
        <v>55</v>
      </c>
      <c r="AA23" s="448">
        <v>27.5</v>
      </c>
      <c r="AB23" s="453">
        <v>54</v>
      </c>
      <c r="AC23" s="448">
        <v>27</v>
      </c>
      <c r="AD23" s="454">
        <v>5</v>
      </c>
      <c r="AE23" s="448">
        <v>2.5</v>
      </c>
      <c r="AF23" s="453">
        <v>14</v>
      </c>
      <c r="AG23" s="448">
        <v>7</v>
      </c>
      <c r="AH23" s="453">
        <v>29</v>
      </c>
      <c r="AI23" s="448">
        <v>14.5</v>
      </c>
      <c r="AJ23" s="453">
        <v>7</v>
      </c>
      <c r="AK23" s="448">
        <v>3.5</v>
      </c>
      <c r="AL23" s="453">
        <v>187</v>
      </c>
      <c r="AM23" s="448">
        <v>93.5</v>
      </c>
      <c r="AN23" s="453">
        <v>387</v>
      </c>
      <c r="AO23" s="448">
        <v>193.5</v>
      </c>
      <c r="AP23" s="453">
        <v>254</v>
      </c>
      <c r="AQ23" s="448">
        <v>127</v>
      </c>
      <c r="AR23" s="453">
        <v>347</v>
      </c>
      <c r="AS23" s="448">
        <v>173.5</v>
      </c>
    </row>
    <row r="24" spans="1:45" ht="13.5" customHeight="1">
      <c r="A24" s="446" t="s">
        <v>171</v>
      </c>
      <c r="B24" s="447" t="s">
        <v>38</v>
      </c>
      <c r="C24" s="448">
        <v>2</v>
      </c>
      <c r="D24" s="448">
        <v>4</v>
      </c>
      <c r="E24" s="449">
        <v>1180</v>
      </c>
      <c r="F24" s="450">
        <v>590</v>
      </c>
      <c r="G24" s="451">
        <v>49</v>
      </c>
      <c r="H24" s="450">
        <v>24.5</v>
      </c>
      <c r="I24" s="451">
        <v>60</v>
      </c>
      <c r="J24" s="450">
        <v>30</v>
      </c>
      <c r="K24" s="452">
        <v>1423649.04</v>
      </c>
      <c r="L24" s="452">
        <v>711824.52</v>
      </c>
      <c r="M24" s="452">
        <v>355912.26</v>
      </c>
      <c r="N24" s="453">
        <v>41288</v>
      </c>
      <c r="O24" s="448">
        <v>20644</v>
      </c>
      <c r="P24" s="453">
        <v>95</v>
      </c>
      <c r="Q24" s="448">
        <v>47.5</v>
      </c>
      <c r="R24" s="453">
        <v>928</v>
      </c>
      <c r="S24" s="448">
        <v>464</v>
      </c>
      <c r="T24" s="453">
        <v>102</v>
      </c>
      <c r="U24" s="448">
        <v>51</v>
      </c>
      <c r="V24" s="453">
        <v>17</v>
      </c>
      <c r="W24" s="448">
        <v>8.5</v>
      </c>
      <c r="X24" s="453">
        <v>53</v>
      </c>
      <c r="Y24" s="448">
        <v>26.5</v>
      </c>
      <c r="Z24" s="453">
        <v>75</v>
      </c>
      <c r="AA24" s="448">
        <v>37.5</v>
      </c>
      <c r="AB24" s="453">
        <v>54</v>
      </c>
      <c r="AC24" s="448">
        <v>27</v>
      </c>
      <c r="AD24" s="454">
        <v>2</v>
      </c>
      <c r="AE24" s="448">
        <v>1</v>
      </c>
      <c r="AF24" s="453">
        <v>25</v>
      </c>
      <c r="AG24" s="448">
        <v>12.5</v>
      </c>
      <c r="AH24" s="453">
        <v>62</v>
      </c>
      <c r="AI24" s="448">
        <v>31</v>
      </c>
      <c r="AJ24" s="453">
        <v>10</v>
      </c>
      <c r="AK24" s="448">
        <v>5</v>
      </c>
      <c r="AL24" s="453">
        <v>456</v>
      </c>
      <c r="AM24" s="448">
        <v>228</v>
      </c>
      <c r="AN24" s="453">
        <v>859</v>
      </c>
      <c r="AO24" s="448">
        <v>429.5</v>
      </c>
      <c r="AP24" s="453">
        <v>392</v>
      </c>
      <c r="AQ24" s="448">
        <v>196</v>
      </c>
      <c r="AR24" s="453">
        <v>341</v>
      </c>
      <c r="AS24" s="448">
        <v>170.5</v>
      </c>
    </row>
    <row r="25" spans="1:45" ht="13.5" customHeight="1">
      <c r="A25" s="446" t="s">
        <v>170</v>
      </c>
      <c r="B25" s="447" t="s">
        <v>39</v>
      </c>
      <c r="C25" s="448">
        <v>1</v>
      </c>
      <c r="D25" s="448">
        <v>1.25</v>
      </c>
      <c r="E25" s="449">
        <v>324</v>
      </c>
      <c r="F25" s="450">
        <v>324</v>
      </c>
      <c r="G25" s="455">
        <v>3</v>
      </c>
      <c r="H25" s="450">
        <v>3</v>
      </c>
      <c r="I25" s="451">
        <v>25</v>
      </c>
      <c r="J25" s="450">
        <v>25</v>
      </c>
      <c r="K25" s="452">
        <v>389637.17</v>
      </c>
      <c r="L25" s="452">
        <v>389637.17</v>
      </c>
      <c r="M25" s="452">
        <v>311709.73599999998</v>
      </c>
      <c r="N25" s="453">
        <v>8652</v>
      </c>
      <c r="O25" s="448">
        <v>8652</v>
      </c>
      <c r="P25" s="453">
        <v>53</v>
      </c>
      <c r="Q25" s="448">
        <v>53</v>
      </c>
      <c r="R25" s="453">
        <v>401</v>
      </c>
      <c r="S25" s="448">
        <v>401</v>
      </c>
      <c r="T25" s="453">
        <v>86</v>
      </c>
      <c r="U25" s="448">
        <v>86</v>
      </c>
      <c r="V25" s="453">
        <v>2</v>
      </c>
      <c r="W25" s="448">
        <v>2</v>
      </c>
      <c r="X25" s="453">
        <v>3</v>
      </c>
      <c r="Y25" s="448">
        <v>3</v>
      </c>
      <c r="Z25" s="453">
        <v>11</v>
      </c>
      <c r="AA25" s="448">
        <v>11</v>
      </c>
      <c r="AB25" s="453">
        <v>23</v>
      </c>
      <c r="AC25" s="448">
        <v>23</v>
      </c>
      <c r="AD25" s="454">
        <v>2</v>
      </c>
      <c r="AE25" s="448">
        <v>2</v>
      </c>
      <c r="AF25" s="453">
        <v>9</v>
      </c>
      <c r="AG25" s="448">
        <v>9</v>
      </c>
      <c r="AH25" s="453">
        <v>9</v>
      </c>
      <c r="AI25" s="448">
        <v>9</v>
      </c>
      <c r="AJ25" s="453">
        <v>5</v>
      </c>
      <c r="AK25" s="448">
        <v>5</v>
      </c>
      <c r="AL25" s="453">
        <v>71</v>
      </c>
      <c r="AM25" s="448">
        <v>71</v>
      </c>
      <c r="AN25" s="453">
        <v>178</v>
      </c>
      <c r="AO25" s="448">
        <v>178</v>
      </c>
      <c r="AP25" s="453">
        <v>183</v>
      </c>
      <c r="AQ25" s="448">
        <v>183</v>
      </c>
      <c r="AR25" s="453">
        <v>170</v>
      </c>
      <c r="AS25" s="448">
        <v>170</v>
      </c>
    </row>
    <row r="26" spans="1:45" ht="13.5" customHeight="1">
      <c r="A26" s="446" t="s">
        <v>165</v>
      </c>
      <c r="B26" s="447" t="s">
        <v>40</v>
      </c>
      <c r="C26" s="448">
        <v>17</v>
      </c>
      <c r="D26" s="448">
        <v>24</v>
      </c>
      <c r="E26" s="449">
        <v>7502</v>
      </c>
      <c r="F26" s="450">
        <v>441.29411764705884</v>
      </c>
      <c r="G26" s="451">
        <v>212</v>
      </c>
      <c r="H26" s="450">
        <v>12.470588235294118</v>
      </c>
      <c r="I26" s="451">
        <v>417</v>
      </c>
      <c r="J26" s="450">
        <v>24.529411764705884</v>
      </c>
      <c r="K26" s="452">
        <v>7035133.6399999997</v>
      </c>
      <c r="L26" s="452">
        <v>413831.39058823528</v>
      </c>
      <c r="M26" s="452">
        <v>293130.5683333333</v>
      </c>
      <c r="N26" s="453">
        <v>281469</v>
      </c>
      <c r="O26" s="448">
        <v>16557</v>
      </c>
      <c r="P26" s="453">
        <v>450</v>
      </c>
      <c r="Q26" s="448">
        <v>26.470588235294116</v>
      </c>
      <c r="R26" s="453">
        <v>11254</v>
      </c>
      <c r="S26" s="448">
        <v>662</v>
      </c>
      <c r="T26" s="453">
        <v>193</v>
      </c>
      <c r="U26" s="448">
        <v>11.352941176470589</v>
      </c>
      <c r="V26" s="453">
        <v>167</v>
      </c>
      <c r="W26" s="448">
        <v>9.8235294117647065</v>
      </c>
      <c r="X26" s="453">
        <v>211</v>
      </c>
      <c r="Y26" s="448">
        <v>12.411764705882353</v>
      </c>
      <c r="Z26" s="453">
        <v>521</v>
      </c>
      <c r="AA26" s="448">
        <v>30.647058823529413</v>
      </c>
      <c r="AB26" s="453">
        <v>354</v>
      </c>
      <c r="AC26" s="448">
        <v>20.823529411764707</v>
      </c>
      <c r="AD26" s="454">
        <v>22</v>
      </c>
      <c r="AE26" s="448">
        <v>1.2941176470588236</v>
      </c>
      <c r="AF26" s="453">
        <v>188</v>
      </c>
      <c r="AG26" s="448">
        <v>11.058823529411764</v>
      </c>
      <c r="AH26" s="453">
        <v>994</v>
      </c>
      <c r="AI26" s="448">
        <v>58.470588235294116</v>
      </c>
      <c r="AJ26" s="453">
        <v>28</v>
      </c>
      <c r="AK26" s="448">
        <v>1.6470588235294117</v>
      </c>
      <c r="AL26" s="453">
        <v>3979</v>
      </c>
      <c r="AM26" s="448">
        <v>234.05882352941177</v>
      </c>
      <c r="AN26" s="453">
        <v>4256</v>
      </c>
      <c r="AO26" s="448">
        <v>250.35294117647058</v>
      </c>
      <c r="AP26" s="453">
        <v>4378</v>
      </c>
      <c r="AQ26" s="448">
        <v>257.52941176470586</v>
      </c>
      <c r="AR26" s="453">
        <v>2584</v>
      </c>
      <c r="AS26" s="448">
        <v>152</v>
      </c>
    </row>
    <row r="27" spans="1:45" ht="13.5" customHeight="1">
      <c r="A27" s="446" t="s">
        <v>164</v>
      </c>
      <c r="B27" s="447" t="s">
        <v>41</v>
      </c>
      <c r="C27" s="448">
        <v>11</v>
      </c>
      <c r="D27" s="448">
        <v>15</v>
      </c>
      <c r="E27" s="449">
        <v>3964</v>
      </c>
      <c r="F27" s="450">
        <v>360.36363636363637</v>
      </c>
      <c r="G27" s="451">
        <v>189</v>
      </c>
      <c r="H27" s="450">
        <v>17.181818181818183</v>
      </c>
      <c r="I27" s="451">
        <v>298</v>
      </c>
      <c r="J27" s="450">
        <v>27.09090909090909</v>
      </c>
      <c r="K27" s="452">
        <v>3897833.89</v>
      </c>
      <c r="L27" s="452">
        <v>354348.53545454546</v>
      </c>
      <c r="M27" s="452">
        <v>259855.59266666666</v>
      </c>
      <c r="N27" s="453">
        <v>132823</v>
      </c>
      <c r="O27" s="448">
        <v>12074.818181818182</v>
      </c>
      <c r="P27" s="453">
        <v>242</v>
      </c>
      <c r="Q27" s="448">
        <v>22</v>
      </c>
      <c r="R27" s="453">
        <v>5408</v>
      </c>
      <c r="S27" s="448">
        <v>491.63636363636363</v>
      </c>
      <c r="T27" s="453">
        <v>746</v>
      </c>
      <c r="U27" s="448">
        <v>67.818181818181813</v>
      </c>
      <c r="V27" s="453">
        <v>227</v>
      </c>
      <c r="W27" s="448">
        <v>20.636363636363637</v>
      </c>
      <c r="X27" s="453">
        <v>203</v>
      </c>
      <c r="Y27" s="448">
        <v>18.454545454545453</v>
      </c>
      <c r="Z27" s="453">
        <v>406</v>
      </c>
      <c r="AA27" s="448">
        <v>36.909090909090907</v>
      </c>
      <c r="AB27" s="453">
        <v>221</v>
      </c>
      <c r="AC27" s="448">
        <v>20.09090909090909</v>
      </c>
      <c r="AD27" s="454">
        <v>50</v>
      </c>
      <c r="AE27" s="448">
        <v>4.5454545454545459</v>
      </c>
      <c r="AF27" s="453">
        <v>82</v>
      </c>
      <c r="AG27" s="448">
        <v>7.4545454545454541</v>
      </c>
      <c r="AH27" s="453">
        <v>235</v>
      </c>
      <c r="AI27" s="448">
        <v>21.363636363636363</v>
      </c>
      <c r="AJ27" s="453">
        <v>54</v>
      </c>
      <c r="AK27" s="448">
        <v>4.9090909090909092</v>
      </c>
      <c r="AL27" s="453">
        <v>1639</v>
      </c>
      <c r="AM27" s="448">
        <v>149</v>
      </c>
      <c r="AN27" s="453">
        <v>1906</v>
      </c>
      <c r="AO27" s="448">
        <v>173.27272727272728</v>
      </c>
      <c r="AP27" s="453">
        <v>6100</v>
      </c>
      <c r="AQ27" s="448">
        <v>554.5454545454545</v>
      </c>
      <c r="AR27" s="453">
        <v>727</v>
      </c>
      <c r="AS27" s="448">
        <v>66.090909090909093</v>
      </c>
    </row>
    <row r="28" spans="1:45" ht="13.5" customHeight="1">
      <c r="A28" s="446" t="s">
        <v>168</v>
      </c>
      <c r="B28" s="447" t="s">
        <v>42</v>
      </c>
      <c r="C28" s="448">
        <v>8</v>
      </c>
      <c r="D28" s="448">
        <v>12</v>
      </c>
      <c r="E28" s="449">
        <v>4824</v>
      </c>
      <c r="F28" s="450">
        <v>603</v>
      </c>
      <c r="G28" s="451">
        <v>194</v>
      </c>
      <c r="H28" s="450">
        <v>24.25</v>
      </c>
      <c r="I28" s="451">
        <v>220</v>
      </c>
      <c r="J28" s="450">
        <v>27.5</v>
      </c>
      <c r="K28" s="452">
        <v>7458297.7800000003</v>
      </c>
      <c r="L28" s="452">
        <v>932287.22250000003</v>
      </c>
      <c r="M28" s="452">
        <v>621524.81500000006</v>
      </c>
      <c r="N28" s="453">
        <v>146330</v>
      </c>
      <c r="O28" s="448">
        <v>18291.25</v>
      </c>
      <c r="P28" s="453">
        <v>396</v>
      </c>
      <c r="Q28" s="448">
        <v>49.5</v>
      </c>
      <c r="R28" s="453">
        <v>7439</v>
      </c>
      <c r="S28" s="448">
        <v>929.875</v>
      </c>
      <c r="T28" s="453">
        <v>694</v>
      </c>
      <c r="U28" s="448">
        <v>86.75</v>
      </c>
      <c r="V28" s="453">
        <v>77</v>
      </c>
      <c r="W28" s="448">
        <v>9.625</v>
      </c>
      <c r="X28" s="453">
        <v>188</v>
      </c>
      <c r="Y28" s="448">
        <v>23.5</v>
      </c>
      <c r="Z28" s="453">
        <v>222</v>
      </c>
      <c r="AA28" s="448">
        <v>27.75</v>
      </c>
      <c r="AB28" s="453">
        <v>205</v>
      </c>
      <c r="AC28" s="448">
        <v>25.625</v>
      </c>
      <c r="AD28" s="454">
        <v>148</v>
      </c>
      <c r="AE28" s="448">
        <v>18.5</v>
      </c>
      <c r="AF28" s="453">
        <v>62</v>
      </c>
      <c r="AG28" s="448">
        <v>7.75</v>
      </c>
      <c r="AH28" s="453">
        <v>266</v>
      </c>
      <c r="AI28" s="448">
        <v>33.25</v>
      </c>
      <c r="AJ28" s="453">
        <v>40</v>
      </c>
      <c r="AK28" s="448">
        <v>5</v>
      </c>
      <c r="AL28" s="453">
        <v>1994</v>
      </c>
      <c r="AM28" s="448">
        <v>249.25</v>
      </c>
      <c r="AN28" s="453">
        <v>1911</v>
      </c>
      <c r="AO28" s="448">
        <v>238.875</v>
      </c>
      <c r="AP28" s="453">
        <v>6965</v>
      </c>
      <c r="AQ28" s="448">
        <v>870.625</v>
      </c>
      <c r="AR28" s="453">
        <v>1274</v>
      </c>
      <c r="AS28" s="448">
        <v>159.25</v>
      </c>
    </row>
    <row r="29" spans="1:45" ht="13.5" customHeight="1">
      <c r="A29" s="446" t="s">
        <v>164</v>
      </c>
      <c r="B29" s="447" t="s">
        <v>43</v>
      </c>
      <c r="C29" s="448">
        <v>45</v>
      </c>
      <c r="D29" s="448">
        <v>70</v>
      </c>
      <c r="E29" s="449">
        <v>19696</v>
      </c>
      <c r="F29" s="450">
        <v>437.68888888888887</v>
      </c>
      <c r="G29" s="451">
        <v>1106</v>
      </c>
      <c r="H29" s="450">
        <v>24.577777777777779</v>
      </c>
      <c r="I29" s="451">
        <v>933</v>
      </c>
      <c r="J29" s="450">
        <v>20.733333333333334</v>
      </c>
      <c r="K29" s="452">
        <v>29722689.079999998</v>
      </c>
      <c r="L29" s="452">
        <v>660504.20177777775</v>
      </c>
      <c r="M29" s="452">
        <v>424609.84399999998</v>
      </c>
      <c r="N29" s="453">
        <v>603881</v>
      </c>
      <c r="O29" s="448">
        <v>13419.577777777778</v>
      </c>
      <c r="P29" s="453">
        <v>2173</v>
      </c>
      <c r="Q29" s="448">
        <v>48.288888888888891</v>
      </c>
      <c r="R29" s="453">
        <v>13369</v>
      </c>
      <c r="S29" s="448">
        <v>297.0888888888889</v>
      </c>
      <c r="T29" s="453">
        <v>1396</v>
      </c>
      <c r="U29" s="448">
        <v>31.022222222222222</v>
      </c>
      <c r="V29" s="453">
        <v>360</v>
      </c>
      <c r="W29" s="448">
        <v>8</v>
      </c>
      <c r="X29" s="453">
        <v>1144</v>
      </c>
      <c r="Y29" s="448">
        <v>25.422222222222221</v>
      </c>
      <c r="Z29" s="453">
        <v>994</v>
      </c>
      <c r="AA29" s="448">
        <v>22.088888888888889</v>
      </c>
      <c r="AB29" s="453">
        <v>880</v>
      </c>
      <c r="AC29" s="448">
        <v>19.555555555555557</v>
      </c>
      <c r="AD29" s="454">
        <v>91</v>
      </c>
      <c r="AE29" s="448">
        <v>2.0222222222222221</v>
      </c>
      <c r="AF29" s="453">
        <v>1052</v>
      </c>
      <c r="AG29" s="448">
        <v>23.377777777777776</v>
      </c>
      <c r="AH29" s="453">
        <v>668</v>
      </c>
      <c r="AI29" s="448">
        <v>14.844444444444445</v>
      </c>
      <c r="AJ29" s="453">
        <v>309</v>
      </c>
      <c r="AK29" s="448">
        <v>6.8666666666666663</v>
      </c>
      <c r="AL29" s="453">
        <v>7262</v>
      </c>
      <c r="AM29" s="448">
        <v>161.37777777777777</v>
      </c>
      <c r="AN29" s="453">
        <v>4663</v>
      </c>
      <c r="AO29" s="448">
        <v>103.62222222222222</v>
      </c>
      <c r="AP29" s="453">
        <v>21371</v>
      </c>
      <c r="AQ29" s="448">
        <v>474.9111111111111</v>
      </c>
      <c r="AR29" s="453">
        <v>1444</v>
      </c>
      <c r="AS29" s="448">
        <v>32.088888888888889</v>
      </c>
    </row>
    <row r="30" spans="1:45" ht="13.5" customHeight="1">
      <c r="A30" s="446" t="s">
        <v>168</v>
      </c>
      <c r="B30" s="447" t="s">
        <v>44</v>
      </c>
      <c r="C30" s="448">
        <v>2</v>
      </c>
      <c r="D30" s="448">
        <v>3</v>
      </c>
      <c r="E30" s="449">
        <v>982</v>
      </c>
      <c r="F30" s="450">
        <v>491</v>
      </c>
      <c r="G30" s="451">
        <v>30</v>
      </c>
      <c r="H30" s="450">
        <v>15</v>
      </c>
      <c r="I30" s="451">
        <v>55</v>
      </c>
      <c r="J30" s="450">
        <v>27.5</v>
      </c>
      <c r="K30" s="452">
        <v>1666845.99</v>
      </c>
      <c r="L30" s="452">
        <v>833422.995</v>
      </c>
      <c r="M30" s="452">
        <v>555615.32999999996</v>
      </c>
      <c r="N30" s="453">
        <v>29256</v>
      </c>
      <c r="O30" s="448">
        <v>14628</v>
      </c>
      <c r="P30" s="453">
        <v>55</v>
      </c>
      <c r="Q30" s="448">
        <v>27.5</v>
      </c>
      <c r="R30" s="453">
        <v>780</v>
      </c>
      <c r="S30" s="448">
        <v>390</v>
      </c>
      <c r="T30" s="453">
        <v>19</v>
      </c>
      <c r="U30" s="448">
        <v>9.5</v>
      </c>
      <c r="V30" s="453">
        <v>2</v>
      </c>
      <c r="W30" s="448">
        <v>1</v>
      </c>
      <c r="X30" s="453">
        <v>1</v>
      </c>
      <c r="Y30" s="448">
        <v>0.5</v>
      </c>
      <c r="Z30" s="453">
        <v>0</v>
      </c>
      <c r="AA30" s="448">
        <v>0</v>
      </c>
      <c r="AB30" s="453">
        <v>19</v>
      </c>
      <c r="AC30" s="448">
        <v>9.5</v>
      </c>
      <c r="AD30" s="454">
        <v>0</v>
      </c>
      <c r="AE30" s="448">
        <v>0</v>
      </c>
      <c r="AF30" s="453">
        <v>101</v>
      </c>
      <c r="AG30" s="448">
        <v>50.5</v>
      </c>
      <c r="AH30" s="453">
        <v>93</v>
      </c>
      <c r="AI30" s="448">
        <v>46.5</v>
      </c>
      <c r="AJ30" s="453">
        <v>8</v>
      </c>
      <c r="AK30" s="448">
        <v>4</v>
      </c>
      <c r="AL30" s="453">
        <v>237</v>
      </c>
      <c r="AM30" s="448">
        <v>118.5</v>
      </c>
      <c r="AN30" s="453">
        <v>1838</v>
      </c>
      <c r="AO30" s="448">
        <v>919</v>
      </c>
      <c r="AP30" s="453">
        <v>1195</v>
      </c>
      <c r="AQ30" s="448">
        <v>597.5</v>
      </c>
      <c r="AR30" s="453">
        <v>343</v>
      </c>
      <c r="AS30" s="448">
        <v>171.5</v>
      </c>
    </row>
    <row r="31" spans="1:45" ht="13.5" customHeight="1">
      <c r="A31" s="446" t="s">
        <v>168</v>
      </c>
      <c r="B31" s="447" t="s">
        <v>45</v>
      </c>
      <c r="C31" s="448">
        <v>2</v>
      </c>
      <c r="D31" s="448">
        <v>3</v>
      </c>
      <c r="E31" s="449">
        <v>1127</v>
      </c>
      <c r="F31" s="450">
        <v>563.5</v>
      </c>
      <c r="G31" s="451">
        <v>46</v>
      </c>
      <c r="H31" s="450">
        <v>23</v>
      </c>
      <c r="I31" s="451">
        <v>65</v>
      </c>
      <c r="J31" s="450">
        <v>32.5</v>
      </c>
      <c r="K31" s="452">
        <v>2169665.89</v>
      </c>
      <c r="L31" s="452">
        <v>1084832.9450000001</v>
      </c>
      <c r="M31" s="452">
        <v>723221.96333333338</v>
      </c>
      <c r="N31" s="453">
        <v>19875</v>
      </c>
      <c r="O31" s="448">
        <v>9937.5</v>
      </c>
      <c r="P31" s="453">
        <v>66</v>
      </c>
      <c r="Q31" s="448">
        <v>33</v>
      </c>
      <c r="R31" s="453">
        <v>414</v>
      </c>
      <c r="S31" s="448">
        <v>207</v>
      </c>
      <c r="T31" s="453">
        <v>0</v>
      </c>
      <c r="U31" s="448">
        <v>0</v>
      </c>
      <c r="V31" s="453">
        <v>13</v>
      </c>
      <c r="W31" s="448">
        <v>6.5</v>
      </c>
      <c r="X31" s="453">
        <v>76</v>
      </c>
      <c r="Y31" s="448">
        <v>38</v>
      </c>
      <c r="Z31" s="453">
        <v>110</v>
      </c>
      <c r="AA31" s="448">
        <v>55</v>
      </c>
      <c r="AB31" s="453">
        <v>102</v>
      </c>
      <c r="AC31" s="448">
        <v>51</v>
      </c>
      <c r="AD31" s="454">
        <v>1</v>
      </c>
      <c r="AE31" s="448">
        <v>0.5</v>
      </c>
      <c r="AF31" s="453">
        <v>37</v>
      </c>
      <c r="AG31" s="448">
        <v>18.5</v>
      </c>
      <c r="AH31" s="453">
        <v>29</v>
      </c>
      <c r="AI31" s="448">
        <v>14.5</v>
      </c>
      <c r="AJ31" s="453">
        <v>14</v>
      </c>
      <c r="AK31" s="448">
        <v>7</v>
      </c>
      <c r="AL31" s="453">
        <v>323</v>
      </c>
      <c r="AM31" s="448">
        <v>161.5</v>
      </c>
      <c r="AN31" s="453">
        <v>129</v>
      </c>
      <c r="AO31" s="448">
        <v>64.5</v>
      </c>
      <c r="AP31" s="453">
        <v>162</v>
      </c>
      <c r="AQ31" s="448">
        <v>81</v>
      </c>
      <c r="AR31" s="453">
        <v>218</v>
      </c>
      <c r="AS31" s="448">
        <v>109</v>
      </c>
    </row>
    <row r="32" spans="1:45" ht="13.5" customHeight="1">
      <c r="A32" s="446" t="s">
        <v>167</v>
      </c>
      <c r="B32" s="447" t="s">
        <v>46</v>
      </c>
      <c r="C32" s="448">
        <v>14</v>
      </c>
      <c r="D32" s="448">
        <v>18</v>
      </c>
      <c r="E32" s="449">
        <v>6204</v>
      </c>
      <c r="F32" s="450">
        <v>443.14285714285717</v>
      </c>
      <c r="G32" s="451">
        <v>366</v>
      </c>
      <c r="H32" s="450">
        <v>26.142857142857142</v>
      </c>
      <c r="I32" s="451">
        <v>367</v>
      </c>
      <c r="J32" s="450">
        <v>26.214285714285715</v>
      </c>
      <c r="K32" s="452">
        <v>9766476.5600000005</v>
      </c>
      <c r="L32" s="452">
        <v>697605.46857142856</v>
      </c>
      <c r="M32" s="452">
        <v>542582.03111111117</v>
      </c>
      <c r="N32" s="453">
        <v>188225</v>
      </c>
      <c r="O32" s="448">
        <v>13444.642857142857</v>
      </c>
      <c r="P32" s="453">
        <v>584</v>
      </c>
      <c r="Q32" s="448">
        <v>41.714285714285715</v>
      </c>
      <c r="R32" s="453">
        <v>12687</v>
      </c>
      <c r="S32" s="448">
        <v>906.21428571428567</v>
      </c>
      <c r="T32" s="453">
        <v>1371</v>
      </c>
      <c r="U32" s="448">
        <v>97.928571428571431</v>
      </c>
      <c r="V32" s="453">
        <v>195</v>
      </c>
      <c r="W32" s="448">
        <v>13.928571428571429</v>
      </c>
      <c r="X32" s="453">
        <v>365</v>
      </c>
      <c r="Y32" s="448">
        <v>26.071428571428573</v>
      </c>
      <c r="Z32" s="453">
        <v>596</v>
      </c>
      <c r="AA32" s="448">
        <v>42.571428571428569</v>
      </c>
      <c r="AB32" s="453">
        <v>368</v>
      </c>
      <c r="AC32" s="448">
        <v>26.285714285714285</v>
      </c>
      <c r="AD32" s="454">
        <v>129</v>
      </c>
      <c r="AE32" s="448">
        <v>9.2142857142857135</v>
      </c>
      <c r="AF32" s="453">
        <v>178</v>
      </c>
      <c r="AG32" s="448">
        <v>12.714285714285714</v>
      </c>
      <c r="AH32" s="453">
        <v>342</v>
      </c>
      <c r="AI32" s="448">
        <v>24.428571428571427</v>
      </c>
      <c r="AJ32" s="453">
        <v>93</v>
      </c>
      <c r="AK32" s="448">
        <v>6.6428571428571432</v>
      </c>
      <c r="AL32" s="453">
        <v>2399</v>
      </c>
      <c r="AM32" s="448">
        <v>171.35714285714286</v>
      </c>
      <c r="AN32" s="453">
        <v>3678</v>
      </c>
      <c r="AO32" s="448">
        <v>262.71428571428572</v>
      </c>
      <c r="AP32" s="453">
        <v>6679</v>
      </c>
      <c r="AQ32" s="448">
        <v>477.07142857142856</v>
      </c>
      <c r="AR32" s="453">
        <v>2192</v>
      </c>
      <c r="AS32" s="448">
        <v>156.57142857142858</v>
      </c>
    </row>
    <row r="33" spans="1:45" ht="13.5" customHeight="1">
      <c r="A33" s="446" t="s">
        <v>167</v>
      </c>
      <c r="B33" s="447" t="s">
        <v>47</v>
      </c>
      <c r="C33" s="448">
        <v>2.75</v>
      </c>
      <c r="D33" s="448">
        <v>4</v>
      </c>
      <c r="E33" s="449">
        <v>1206</v>
      </c>
      <c r="F33" s="450">
        <v>438.54545454545456</v>
      </c>
      <c r="G33" s="451">
        <v>96</v>
      </c>
      <c r="H33" s="450">
        <v>34.909090909090907</v>
      </c>
      <c r="I33" s="451">
        <v>92</v>
      </c>
      <c r="J33" s="450">
        <v>33.454545454545453</v>
      </c>
      <c r="K33" s="452">
        <v>1687960.43</v>
      </c>
      <c r="L33" s="452">
        <v>613803.79272727272</v>
      </c>
      <c r="M33" s="452">
        <v>421990.10749999998</v>
      </c>
      <c r="N33" s="453">
        <v>33356</v>
      </c>
      <c r="O33" s="448">
        <v>12129.454545454546</v>
      </c>
      <c r="P33" s="453">
        <v>60</v>
      </c>
      <c r="Q33" s="448">
        <v>21.818181818181817</v>
      </c>
      <c r="R33" s="453">
        <v>758</v>
      </c>
      <c r="S33" s="448">
        <v>275.63636363636363</v>
      </c>
      <c r="T33" s="453">
        <v>5</v>
      </c>
      <c r="U33" s="448">
        <v>1.8181818181818181</v>
      </c>
      <c r="V33" s="453">
        <v>19</v>
      </c>
      <c r="W33" s="448">
        <v>6.9090909090909092</v>
      </c>
      <c r="X33" s="453">
        <v>105</v>
      </c>
      <c r="Y33" s="448">
        <v>38.18181818181818</v>
      </c>
      <c r="Z33" s="453">
        <v>123</v>
      </c>
      <c r="AA33" s="448">
        <v>44.727272727272727</v>
      </c>
      <c r="AB33" s="453">
        <v>92</v>
      </c>
      <c r="AC33" s="448">
        <v>33.454545454545453</v>
      </c>
      <c r="AD33" s="454">
        <v>5</v>
      </c>
      <c r="AE33" s="448">
        <v>1.8181818181818181</v>
      </c>
      <c r="AF33" s="453">
        <v>30</v>
      </c>
      <c r="AG33" s="448">
        <v>10.909090909090908</v>
      </c>
      <c r="AH33" s="453">
        <v>94</v>
      </c>
      <c r="AI33" s="448">
        <v>34.18181818181818</v>
      </c>
      <c r="AJ33" s="453">
        <v>16</v>
      </c>
      <c r="AK33" s="448">
        <v>5.8181818181818183</v>
      </c>
      <c r="AL33" s="453">
        <v>410</v>
      </c>
      <c r="AM33" s="448">
        <v>149.09090909090909</v>
      </c>
      <c r="AN33" s="453">
        <v>747</v>
      </c>
      <c r="AO33" s="448">
        <v>271.63636363636363</v>
      </c>
      <c r="AP33" s="453">
        <v>265</v>
      </c>
      <c r="AQ33" s="448">
        <v>96.36363636363636</v>
      </c>
      <c r="AR33" s="453">
        <v>321</v>
      </c>
      <c r="AS33" s="448">
        <v>116.72727272727273</v>
      </c>
    </row>
    <row r="34" spans="1:45" ht="13.5" customHeight="1">
      <c r="A34" s="446" t="s">
        <v>169</v>
      </c>
      <c r="B34" s="447" t="s">
        <v>48</v>
      </c>
      <c r="C34" s="448">
        <v>9</v>
      </c>
      <c r="D34" s="448">
        <v>11</v>
      </c>
      <c r="E34" s="449">
        <v>2999</v>
      </c>
      <c r="F34" s="450">
        <v>333.22222222222223</v>
      </c>
      <c r="G34" s="451">
        <v>127</v>
      </c>
      <c r="H34" s="450">
        <v>14.111111111111111</v>
      </c>
      <c r="I34" s="451">
        <v>174</v>
      </c>
      <c r="J34" s="450">
        <v>19.333333333333332</v>
      </c>
      <c r="K34" s="452">
        <v>4640478.96</v>
      </c>
      <c r="L34" s="452">
        <v>515608.77333333332</v>
      </c>
      <c r="M34" s="452">
        <v>421861.72363636363</v>
      </c>
      <c r="N34" s="453">
        <v>95376</v>
      </c>
      <c r="O34" s="448">
        <v>10597.333333333334</v>
      </c>
      <c r="P34" s="453">
        <v>161</v>
      </c>
      <c r="Q34" s="448">
        <v>17.888888888888889</v>
      </c>
      <c r="R34" s="453">
        <v>1235</v>
      </c>
      <c r="S34" s="448">
        <v>137.22222222222223</v>
      </c>
      <c r="T34" s="453">
        <v>55</v>
      </c>
      <c r="U34" s="448">
        <v>6.1111111111111107</v>
      </c>
      <c r="V34" s="453">
        <v>118</v>
      </c>
      <c r="W34" s="448">
        <v>13.111111111111111</v>
      </c>
      <c r="X34" s="453">
        <v>122</v>
      </c>
      <c r="Y34" s="448">
        <v>13.555555555555555</v>
      </c>
      <c r="Z34" s="453">
        <v>232</v>
      </c>
      <c r="AA34" s="448">
        <v>25.777777777777779</v>
      </c>
      <c r="AB34" s="453">
        <v>153</v>
      </c>
      <c r="AC34" s="448">
        <v>17</v>
      </c>
      <c r="AD34" s="454">
        <v>15</v>
      </c>
      <c r="AE34" s="448">
        <v>1.6666666666666667</v>
      </c>
      <c r="AF34" s="453">
        <v>100</v>
      </c>
      <c r="AG34" s="448">
        <v>11.111111111111111</v>
      </c>
      <c r="AH34" s="453">
        <v>131</v>
      </c>
      <c r="AI34" s="448">
        <v>14.555555555555555</v>
      </c>
      <c r="AJ34" s="453">
        <v>25</v>
      </c>
      <c r="AK34" s="448">
        <v>2.7777777777777777</v>
      </c>
      <c r="AL34" s="453">
        <v>1162</v>
      </c>
      <c r="AM34" s="448">
        <v>129.11111111111111</v>
      </c>
      <c r="AN34" s="453">
        <v>2431</v>
      </c>
      <c r="AO34" s="448">
        <v>270.11111111111109</v>
      </c>
      <c r="AP34" s="453">
        <v>713</v>
      </c>
      <c r="AQ34" s="448">
        <v>79.222222222222229</v>
      </c>
      <c r="AR34" s="453">
        <v>1072</v>
      </c>
      <c r="AS34" s="448">
        <v>119.11111111111111</v>
      </c>
    </row>
    <row r="35" spans="1:45" ht="13.5" customHeight="1">
      <c r="A35" s="446" t="s">
        <v>164</v>
      </c>
      <c r="B35" s="447" t="s">
        <v>49</v>
      </c>
      <c r="C35" s="448">
        <v>28</v>
      </c>
      <c r="D35" s="448">
        <v>38</v>
      </c>
      <c r="E35" s="449">
        <v>10365</v>
      </c>
      <c r="F35" s="450">
        <v>370.17857142857144</v>
      </c>
      <c r="G35" s="451">
        <v>674</v>
      </c>
      <c r="H35" s="450">
        <v>24.071428571428573</v>
      </c>
      <c r="I35" s="451">
        <v>436</v>
      </c>
      <c r="J35" s="450">
        <v>15.571428571428571</v>
      </c>
      <c r="K35" s="452">
        <v>12809358.6</v>
      </c>
      <c r="L35" s="452">
        <v>457477.09285714285</v>
      </c>
      <c r="M35" s="452">
        <v>337088.3842105263</v>
      </c>
      <c r="N35" s="453">
        <v>317831</v>
      </c>
      <c r="O35" s="448">
        <v>11351.107142857143</v>
      </c>
      <c r="P35" s="453">
        <v>1530</v>
      </c>
      <c r="Q35" s="448">
        <v>54.642857142857146</v>
      </c>
      <c r="R35" s="453">
        <v>4376</v>
      </c>
      <c r="S35" s="448">
        <v>156.28571428571428</v>
      </c>
      <c r="T35" s="453">
        <v>328</v>
      </c>
      <c r="U35" s="448">
        <v>11.714285714285714</v>
      </c>
      <c r="V35" s="453">
        <v>164</v>
      </c>
      <c r="W35" s="448">
        <v>5.8571428571428568</v>
      </c>
      <c r="X35" s="453">
        <v>698</v>
      </c>
      <c r="Y35" s="448">
        <v>24.928571428571427</v>
      </c>
      <c r="Z35" s="453">
        <v>459</v>
      </c>
      <c r="AA35" s="448">
        <v>16.392857142857142</v>
      </c>
      <c r="AB35" s="453">
        <v>398</v>
      </c>
      <c r="AC35" s="448">
        <v>14.214285714285714</v>
      </c>
      <c r="AD35" s="454">
        <v>31</v>
      </c>
      <c r="AE35" s="448">
        <v>1.1071428571428572</v>
      </c>
      <c r="AF35" s="453">
        <v>254</v>
      </c>
      <c r="AG35" s="448">
        <v>9.0714285714285712</v>
      </c>
      <c r="AH35" s="453">
        <v>463</v>
      </c>
      <c r="AI35" s="448">
        <v>16.535714285714285</v>
      </c>
      <c r="AJ35" s="453">
        <v>258</v>
      </c>
      <c r="AK35" s="448">
        <v>9.2142857142857135</v>
      </c>
      <c r="AL35" s="453">
        <v>4477</v>
      </c>
      <c r="AM35" s="448">
        <v>159.89285714285714</v>
      </c>
      <c r="AN35" s="453">
        <v>3841</v>
      </c>
      <c r="AO35" s="448">
        <v>137.17857142857142</v>
      </c>
      <c r="AP35" s="453">
        <v>8302</v>
      </c>
      <c r="AQ35" s="448">
        <v>296.5</v>
      </c>
      <c r="AR35" s="453">
        <v>1216</v>
      </c>
      <c r="AS35" s="448">
        <v>43.428571428571431</v>
      </c>
    </row>
    <row r="36" spans="1:45" ht="13.5" customHeight="1">
      <c r="A36" s="446" t="s">
        <v>171</v>
      </c>
      <c r="B36" s="447" t="s">
        <v>172</v>
      </c>
      <c r="C36" s="448">
        <v>9.5</v>
      </c>
      <c r="D36" s="448">
        <v>12</v>
      </c>
      <c r="E36" s="449">
        <v>2548</v>
      </c>
      <c r="F36" s="450">
        <v>268.21052631578948</v>
      </c>
      <c r="G36" s="451">
        <v>33</v>
      </c>
      <c r="H36" s="450">
        <v>3.4736842105263159</v>
      </c>
      <c r="I36" s="451">
        <v>47</v>
      </c>
      <c r="J36" s="450">
        <v>4.9473684210526319</v>
      </c>
      <c r="K36" s="452">
        <v>2226691.4</v>
      </c>
      <c r="L36" s="452">
        <v>234388.56842105262</v>
      </c>
      <c r="M36" s="452">
        <v>185557.61666666667</v>
      </c>
      <c r="N36" s="453">
        <v>101289</v>
      </c>
      <c r="O36" s="448">
        <v>10662</v>
      </c>
      <c r="P36" s="453">
        <v>305</v>
      </c>
      <c r="Q36" s="448">
        <v>32.10526315789474</v>
      </c>
      <c r="R36" s="453">
        <v>5667</v>
      </c>
      <c r="S36" s="448">
        <v>596.52631578947364</v>
      </c>
      <c r="T36" s="453">
        <v>1026</v>
      </c>
      <c r="U36" s="448">
        <v>108</v>
      </c>
      <c r="V36" s="453">
        <v>69</v>
      </c>
      <c r="W36" s="448">
        <v>7.2631578947368425</v>
      </c>
      <c r="X36" s="453">
        <v>53</v>
      </c>
      <c r="Y36" s="448">
        <v>5.5789473684210522</v>
      </c>
      <c r="Z36" s="453">
        <v>112</v>
      </c>
      <c r="AA36" s="448">
        <v>11.789473684210526</v>
      </c>
      <c r="AB36" s="453">
        <v>49</v>
      </c>
      <c r="AC36" s="448">
        <v>5.1578947368421053</v>
      </c>
      <c r="AD36" s="454">
        <v>9</v>
      </c>
      <c r="AE36" s="448">
        <v>0.94736842105263153</v>
      </c>
      <c r="AF36" s="453">
        <v>111</v>
      </c>
      <c r="AG36" s="448">
        <v>11.684210526315789</v>
      </c>
      <c r="AH36" s="453">
        <v>134</v>
      </c>
      <c r="AI36" s="448">
        <v>14.105263157894736</v>
      </c>
      <c r="AJ36" s="453">
        <v>32</v>
      </c>
      <c r="AK36" s="448">
        <v>3.3684210526315788</v>
      </c>
      <c r="AL36" s="453">
        <v>775</v>
      </c>
      <c r="AM36" s="448">
        <v>81.578947368421055</v>
      </c>
      <c r="AN36" s="453">
        <v>1844</v>
      </c>
      <c r="AO36" s="448">
        <v>194.10526315789474</v>
      </c>
      <c r="AP36" s="453">
        <v>1261</v>
      </c>
      <c r="AQ36" s="448">
        <v>132.73684210526315</v>
      </c>
      <c r="AR36" s="453">
        <v>384</v>
      </c>
      <c r="AS36" s="448">
        <v>40.421052631578945</v>
      </c>
    </row>
    <row r="37" spans="1:45" ht="13.5" customHeight="1">
      <c r="A37" s="446" t="s">
        <v>171</v>
      </c>
      <c r="B37" s="447" t="s">
        <v>173</v>
      </c>
      <c r="C37" s="448">
        <v>6.5</v>
      </c>
      <c r="D37" s="448">
        <v>9</v>
      </c>
      <c r="E37" s="449">
        <v>2278</v>
      </c>
      <c r="F37" s="450">
        <v>350.46153846153845</v>
      </c>
      <c r="G37" s="451">
        <v>56</v>
      </c>
      <c r="H37" s="450">
        <v>8.615384615384615</v>
      </c>
      <c r="I37" s="451">
        <v>45</v>
      </c>
      <c r="J37" s="450">
        <v>6.9230769230769234</v>
      </c>
      <c r="K37" s="452">
        <v>2281304.79</v>
      </c>
      <c r="L37" s="452">
        <v>350969.96769230772</v>
      </c>
      <c r="M37" s="452">
        <v>253478.31</v>
      </c>
      <c r="N37" s="456">
        <v>65717</v>
      </c>
      <c r="O37" s="448">
        <v>10110.307692307691</v>
      </c>
      <c r="P37" s="453">
        <v>222</v>
      </c>
      <c r="Q37" s="448">
        <v>34.153846153846153</v>
      </c>
      <c r="R37" s="453">
        <v>2961</v>
      </c>
      <c r="S37" s="448">
        <v>455.53846153846155</v>
      </c>
      <c r="T37" s="453">
        <v>520</v>
      </c>
      <c r="U37" s="448">
        <v>80</v>
      </c>
      <c r="V37" s="453">
        <v>43</v>
      </c>
      <c r="W37" s="448">
        <v>6.615384615384615</v>
      </c>
      <c r="X37" s="453">
        <v>33</v>
      </c>
      <c r="Y37" s="448">
        <v>5.0769230769230766</v>
      </c>
      <c r="Z37" s="453">
        <v>113</v>
      </c>
      <c r="AA37" s="448">
        <v>17.384615384615383</v>
      </c>
      <c r="AB37" s="453">
        <v>46</v>
      </c>
      <c r="AC37" s="448">
        <v>7.0769230769230766</v>
      </c>
      <c r="AD37" s="454">
        <v>28</v>
      </c>
      <c r="AE37" s="448">
        <v>4.3076923076923075</v>
      </c>
      <c r="AF37" s="453">
        <v>143</v>
      </c>
      <c r="AG37" s="448">
        <v>22</v>
      </c>
      <c r="AH37" s="453">
        <v>57</v>
      </c>
      <c r="AI37" s="448">
        <v>8.7692307692307701</v>
      </c>
      <c r="AJ37" s="453">
        <v>15</v>
      </c>
      <c r="AK37" s="448">
        <v>2.3076923076923075</v>
      </c>
      <c r="AL37" s="453">
        <v>736</v>
      </c>
      <c r="AM37" s="448">
        <v>113.23076923076923</v>
      </c>
      <c r="AN37" s="453">
        <v>885</v>
      </c>
      <c r="AO37" s="448">
        <v>136.15384615384616</v>
      </c>
      <c r="AP37" s="453">
        <v>919</v>
      </c>
      <c r="AQ37" s="448">
        <v>141.38461538461539</v>
      </c>
      <c r="AR37" s="453">
        <v>366</v>
      </c>
      <c r="AS37" s="448">
        <v>56.307692307692307</v>
      </c>
    </row>
    <row r="38" spans="1:45" ht="13.5" customHeight="1">
      <c r="A38" s="446" t="s">
        <v>165</v>
      </c>
      <c r="B38" s="447" t="s">
        <v>51</v>
      </c>
      <c r="C38" s="448">
        <v>30</v>
      </c>
      <c r="D38" s="448">
        <v>48</v>
      </c>
      <c r="E38" s="449">
        <v>14663</v>
      </c>
      <c r="F38" s="450">
        <v>488.76666666666665</v>
      </c>
      <c r="G38" s="451">
        <v>784</v>
      </c>
      <c r="H38" s="450">
        <v>26.133333333333333</v>
      </c>
      <c r="I38" s="451">
        <v>699</v>
      </c>
      <c r="J38" s="450">
        <v>23.3</v>
      </c>
      <c r="K38" s="452">
        <v>18161389.57</v>
      </c>
      <c r="L38" s="452">
        <v>605379.65233333339</v>
      </c>
      <c r="M38" s="452">
        <v>378362.28270833334</v>
      </c>
      <c r="N38" s="456">
        <v>434040</v>
      </c>
      <c r="O38" s="448">
        <v>14468</v>
      </c>
      <c r="P38" s="453">
        <v>1647</v>
      </c>
      <c r="Q38" s="448">
        <v>54.9</v>
      </c>
      <c r="R38" s="453">
        <v>12765</v>
      </c>
      <c r="S38" s="448">
        <v>425.5</v>
      </c>
      <c r="T38" s="453">
        <v>1698</v>
      </c>
      <c r="U38" s="448">
        <v>56.6</v>
      </c>
      <c r="V38" s="453">
        <v>337</v>
      </c>
      <c r="W38" s="448">
        <v>11.233333333333333</v>
      </c>
      <c r="X38" s="453">
        <v>820</v>
      </c>
      <c r="Y38" s="448">
        <v>27.333333333333332</v>
      </c>
      <c r="Z38" s="453">
        <v>709</v>
      </c>
      <c r="AA38" s="448">
        <v>23.633333333333333</v>
      </c>
      <c r="AB38" s="453">
        <v>601</v>
      </c>
      <c r="AC38" s="448">
        <v>20.033333333333335</v>
      </c>
      <c r="AD38" s="454">
        <v>756</v>
      </c>
      <c r="AE38" s="448">
        <v>25.2</v>
      </c>
      <c r="AF38" s="453">
        <v>611</v>
      </c>
      <c r="AG38" s="448">
        <v>20.366666666666667</v>
      </c>
      <c r="AH38" s="453">
        <v>976</v>
      </c>
      <c r="AI38" s="448">
        <v>32.533333333333331</v>
      </c>
      <c r="AJ38" s="453">
        <v>147</v>
      </c>
      <c r="AK38" s="448">
        <v>4.9000000000000004</v>
      </c>
      <c r="AL38" s="453">
        <v>6014</v>
      </c>
      <c r="AM38" s="448">
        <v>200.46666666666667</v>
      </c>
      <c r="AN38" s="453">
        <v>4181</v>
      </c>
      <c r="AO38" s="448">
        <v>139.36666666666667</v>
      </c>
      <c r="AP38" s="453">
        <v>17056</v>
      </c>
      <c r="AQ38" s="448">
        <v>568.5333333333333</v>
      </c>
      <c r="AR38" s="453">
        <v>1568</v>
      </c>
      <c r="AS38" s="448">
        <v>52.266666666666666</v>
      </c>
    </row>
    <row r="39" spans="1:45" ht="13.5" customHeight="1">
      <c r="A39" s="446" t="s">
        <v>174</v>
      </c>
      <c r="B39" s="447" t="s">
        <v>52</v>
      </c>
      <c r="C39" s="448">
        <v>8</v>
      </c>
      <c r="D39" s="448">
        <v>9</v>
      </c>
      <c r="E39" s="449">
        <v>3075</v>
      </c>
      <c r="F39" s="450">
        <v>384.375</v>
      </c>
      <c r="G39" s="451">
        <v>130</v>
      </c>
      <c r="H39" s="450">
        <v>16.25</v>
      </c>
      <c r="I39" s="451">
        <v>148</v>
      </c>
      <c r="J39" s="450">
        <v>18.5</v>
      </c>
      <c r="K39" s="452">
        <v>4082201.39</v>
      </c>
      <c r="L39" s="452">
        <v>510275.17375000002</v>
      </c>
      <c r="M39" s="452">
        <v>453577.93222222221</v>
      </c>
      <c r="N39" s="456">
        <v>77881</v>
      </c>
      <c r="O39" s="448">
        <v>9735.125</v>
      </c>
      <c r="P39" s="453">
        <v>234</v>
      </c>
      <c r="Q39" s="448">
        <v>29.25</v>
      </c>
      <c r="R39" s="453">
        <v>989</v>
      </c>
      <c r="S39" s="448">
        <v>123.625</v>
      </c>
      <c r="T39" s="453">
        <v>59</v>
      </c>
      <c r="U39" s="448">
        <v>7.375</v>
      </c>
      <c r="V39" s="453">
        <v>47</v>
      </c>
      <c r="W39" s="448">
        <v>5.875</v>
      </c>
      <c r="X39" s="453">
        <v>126</v>
      </c>
      <c r="Y39" s="448">
        <v>15.75</v>
      </c>
      <c r="Z39" s="453">
        <v>128</v>
      </c>
      <c r="AA39" s="448">
        <v>16</v>
      </c>
      <c r="AB39" s="453">
        <v>131</v>
      </c>
      <c r="AC39" s="448">
        <v>16.375</v>
      </c>
      <c r="AD39" s="454">
        <v>26</v>
      </c>
      <c r="AE39" s="448">
        <v>3.25</v>
      </c>
      <c r="AF39" s="453">
        <v>165</v>
      </c>
      <c r="AG39" s="448">
        <v>20.625</v>
      </c>
      <c r="AH39" s="453">
        <v>115</v>
      </c>
      <c r="AI39" s="448">
        <v>14.375</v>
      </c>
      <c r="AJ39" s="453">
        <v>9</v>
      </c>
      <c r="AK39" s="448">
        <v>1.125</v>
      </c>
      <c r="AL39" s="453">
        <v>1193</v>
      </c>
      <c r="AM39" s="448">
        <v>149.125</v>
      </c>
      <c r="AN39" s="453">
        <v>1144</v>
      </c>
      <c r="AO39" s="448">
        <v>143</v>
      </c>
      <c r="AP39" s="453">
        <v>3222</v>
      </c>
      <c r="AQ39" s="448">
        <v>402.75</v>
      </c>
      <c r="AR39" s="453">
        <v>612</v>
      </c>
      <c r="AS39" s="448">
        <v>76.5</v>
      </c>
    </row>
    <row r="40" spans="1:45" ht="13.5" customHeight="1">
      <c r="A40" s="446" t="s">
        <v>167</v>
      </c>
      <c r="B40" s="447" t="s">
        <v>53</v>
      </c>
      <c r="C40" s="448">
        <v>23.75</v>
      </c>
      <c r="D40" s="448">
        <v>33</v>
      </c>
      <c r="E40" s="449">
        <v>10047</v>
      </c>
      <c r="F40" s="450">
        <v>423.03157894736842</v>
      </c>
      <c r="G40" s="451">
        <v>882</v>
      </c>
      <c r="H40" s="450">
        <v>37.136842105263156</v>
      </c>
      <c r="I40" s="451">
        <v>606</v>
      </c>
      <c r="J40" s="450">
        <v>25.515789473684212</v>
      </c>
      <c r="K40" s="452">
        <v>11302278.220000001</v>
      </c>
      <c r="L40" s="452">
        <v>475885.39873684215</v>
      </c>
      <c r="M40" s="452">
        <v>342493.27939393942</v>
      </c>
      <c r="N40" s="456">
        <v>334558</v>
      </c>
      <c r="O40" s="448">
        <v>14086.652631578947</v>
      </c>
      <c r="P40" s="453">
        <v>1590</v>
      </c>
      <c r="Q40" s="448">
        <v>66.94736842105263</v>
      </c>
      <c r="R40" s="453">
        <v>14802</v>
      </c>
      <c r="S40" s="448">
        <v>623.2421052631579</v>
      </c>
      <c r="T40" s="453">
        <v>2032</v>
      </c>
      <c r="U40" s="448">
        <v>85.557894736842101</v>
      </c>
      <c r="V40" s="453">
        <v>304</v>
      </c>
      <c r="W40" s="448">
        <v>12.8</v>
      </c>
      <c r="X40" s="453">
        <v>936</v>
      </c>
      <c r="Y40" s="448">
        <v>39.410526315789475</v>
      </c>
      <c r="Z40" s="453">
        <v>931</v>
      </c>
      <c r="AA40" s="448">
        <v>39.200000000000003</v>
      </c>
      <c r="AB40" s="453">
        <v>574</v>
      </c>
      <c r="AC40" s="448">
        <v>24.168421052631579</v>
      </c>
      <c r="AD40" s="454">
        <v>136</v>
      </c>
      <c r="AE40" s="448">
        <v>5.7263157894736842</v>
      </c>
      <c r="AF40" s="453">
        <v>355</v>
      </c>
      <c r="AG40" s="448">
        <v>14.947368421052632</v>
      </c>
      <c r="AH40" s="453">
        <v>500</v>
      </c>
      <c r="AI40" s="448">
        <v>21.05263157894737</v>
      </c>
      <c r="AJ40" s="453">
        <v>130</v>
      </c>
      <c r="AK40" s="448">
        <v>5.4736842105263159</v>
      </c>
      <c r="AL40" s="453">
        <v>4561</v>
      </c>
      <c r="AM40" s="448">
        <v>192.04210526315791</v>
      </c>
      <c r="AN40" s="453">
        <v>2681</v>
      </c>
      <c r="AO40" s="448">
        <v>112.88421052631578</v>
      </c>
      <c r="AP40" s="453">
        <v>6187</v>
      </c>
      <c r="AQ40" s="448">
        <v>260.50526315789472</v>
      </c>
      <c r="AR40" s="453">
        <v>1733</v>
      </c>
      <c r="AS40" s="448">
        <v>72.968421052631584</v>
      </c>
    </row>
    <row r="41" spans="1:45" ht="13.5" customHeight="1">
      <c r="A41" s="446" t="s">
        <v>171</v>
      </c>
      <c r="B41" s="447" t="s">
        <v>54</v>
      </c>
      <c r="C41" s="448">
        <v>1</v>
      </c>
      <c r="D41" s="448">
        <v>1.75</v>
      </c>
      <c r="E41" s="449">
        <v>569</v>
      </c>
      <c r="F41" s="450">
        <v>569</v>
      </c>
      <c r="G41" s="451">
        <v>19</v>
      </c>
      <c r="H41" s="450">
        <v>19</v>
      </c>
      <c r="I41" s="451">
        <v>21</v>
      </c>
      <c r="J41" s="450">
        <v>21</v>
      </c>
      <c r="K41" s="452">
        <v>937050.37</v>
      </c>
      <c r="L41" s="452">
        <v>937050.37</v>
      </c>
      <c r="M41" s="452">
        <v>535457.35428571433</v>
      </c>
      <c r="N41" s="456">
        <v>18</v>
      </c>
      <c r="O41" s="448">
        <v>18</v>
      </c>
      <c r="P41" s="453">
        <v>0</v>
      </c>
      <c r="Q41" s="448">
        <v>0</v>
      </c>
      <c r="R41" s="453">
        <v>1</v>
      </c>
      <c r="S41" s="448">
        <v>1</v>
      </c>
      <c r="T41" s="453">
        <v>0</v>
      </c>
      <c r="U41" s="448">
        <v>0</v>
      </c>
      <c r="V41" s="453">
        <v>1</v>
      </c>
      <c r="W41" s="448">
        <v>1</v>
      </c>
      <c r="X41" s="453">
        <v>0</v>
      </c>
      <c r="Y41" s="448">
        <v>0</v>
      </c>
      <c r="Z41" s="453">
        <v>0</v>
      </c>
      <c r="AA41" s="448">
        <v>0</v>
      </c>
      <c r="AB41" s="453">
        <v>0</v>
      </c>
      <c r="AC41" s="448">
        <v>0</v>
      </c>
      <c r="AD41" s="454">
        <v>0</v>
      </c>
      <c r="AE41" s="448">
        <v>0</v>
      </c>
      <c r="AF41" s="453">
        <v>0</v>
      </c>
      <c r="AG41" s="448">
        <v>0</v>
      </c>
      <c r="AH41" s="453">
        <v>0</v>
      </c>
      <c r="AI41" s="448">
        <v>0</v>
      </c>
      <c r="AJ41" s="453">
        <v>5</v>
      </c>
      <c r="AK41" s="448">
        <v>5</v>
      </c>
      <c r="AL41" s="453">
        <v>242</v>
      </c>
      <c r="AM41" s="448">
        <v>242</v>
      </c>
      <c r="AN41" s="453">
        <v>0</v>
      </c>
      <c r="AO41" s="448">
        <v>0</v>
      </c>
      <c r="AP41" s="453">
        <v>16</v>
      </c>
      <c r="AQ41" s="448">
        <v>16</v>
      </c>
      <c r="AR41" s="453">
        <v>123</v>
      </c>
      <c r="AS41" s="448">
        <v>123</v>
      </c>
    </row>
    <row r="42" spans="1:45" ht="13.5" customHeight="1">
      <c r="A42" s="446" t="s">
        <v>170</v>
      </c>
      <c r="B42" s="447" t="s">
        <v>55</v>
      </c>
      <c r="C42" s="448">
        <v>0.75</v>
      </c>
      <c r="D42" s="448">
        <v>1</v>
      </c>
      <c r="E42" s="449">
        <v>235</v>
      </c>
      <c r="F42" s="450">
        <v>313.33333333333331</v>
      </c>
      <c r="G42" s="451">
        <v>9</v>
      </c>
      <c r="H42" s="450">
        <v>12</v>
      </c>
      <c r="I42" s="451">
        <v>29</v>
      </c>
      <c r="J42" s="450">
        <v>38.666666666666664</v>
      </c>
      <c r="K42" s="452">
        <v>419658.83</v>
      </c>
      <c r="L42" s="452">
        <v>559545.10666666669</v>
      </c>
      <c r="M42" s="452">
        <v>419658.83</v>
      </c>
      <c r="N42" s="456">
        <v>6650</v>
      </c>
      <c r="O42" s="448">
        <v>8866.6666666666661</v>
      </c>
      <c r="P42" s="453">
        <v>11</v>
      </c>
      <c r="Q42" s="448">
        <v>14.666666666666666</v>
      </c>
      <c r="R42" s="453">
        <v>1010</v>
      </c>
      <c r="S42" s="448">
        <v>1346.6666666666667</v>
      </c>
      <c r="T42" s="453">
        <v>39</v>
      </c>
      <c r="U42" s="448">
        <v>52</v>
      </c>
      <c r="V42" s="453">
        <v>12</v>
      </c>
      <c r="W42" s="448">
        <v>16</v>
      </c>
      <c r="X42" s="453">
        <v>9</v>
      </c>
      <c r="Y42" s="448">
        <v>12</v>
      </c>
      <c r="Z42" s="453">
        <v>37</v>
      </c>
      <c r="AA42" s="448">
        <v>49.333333333333336</v>
      </c>
      <c r="AB42" s="453">
        <v>29</v>
      </c>
      <c r="AC42" s="448">
        <v>38.666666666666664</v>
      </c>
      <c r="AD42" s="454">
        <v>1</v>
      </c>
      <c r="AE42" s="448">
        <v>1.3333333333333333</v>
      </c>
      <c r="AF42" s="453">
        <v>8</v>
      </c>
      <c r="AG42" s="448">
        <v>10.666666666666666</v>
      </c>
      <c r="AH42" s="453">
        <v>33</v>
      </c>
      <c r="AI42" s="448">
        <v>44</v>
      </c>
      <c r="AJ42" s="453">
        <v>6</v>
      </c>
      <c r="AK42" s="448">
        <v>8</v>
      </c>
      <c r="AL42" s="453">
        <v>122</v>
      </c>
      <c r="AM42" s="448">
        <v>162.66666666666666</v>
      </c>
      <c r="AN42" s="453">
        <v>281</v>
      </c>
      <c r="AO42" s="448">
        <v>374.66666666666669</v>
      </c>
      <c r="AP42" s="453">
        <v>221</v>
      </c>
      <c r="AQ42" s="448">
        <v>294.66666666666669</v>
      </c>
      <c r="AR42" s="453">
        <v>286</v>
      </c>
      <c r="AS42" s="448">
        <v>381.33333333333331</v>
      </c>
    </row>
    <row r="43" spans="1:45" ht="13.5" customHeight="1">
      <c r="A43" s="446" t="s">
        <v>174</v>
      </c>
      <c r="B43" s="447" t="s">
        <v>56</v>
      </c>
      <c r="C43" s="448">
        <v>8.5</v>
      </c>
      <c r="D43" s="448">
        <v>10</v>
      </c>
      <c r="E43" s="449">
        <v>2699</v>
      </c>
      <c r="F43" s="450">
        <v>317.52941176470586</v>
      </c>
      <c r="G43" s="451">
        <v>154</v>
      </c>
      <c r="H43" s="450">
        <v>18.117647058823529</v>
      </c>
      <c r="I43" s="451">
        <v>178</v>
      </c>
      <c r="J43" s="450">
        <v>20.941176470588236</v>
      </c>
      <c r="K43" s="452">
        <v>3158040.88</v>
      </c>
      <c r="L43" s="452">
        <v>371534.22117647057</v>
      </c>
      <c r="M43" s="452">
        <v>315804.08799999999</v>
      </c>
      <c r="N43" s="456">
        <v>78566</v>
      </c>
      <c r="O43" s="448">
        <v>9243.0588235294126</v>
      </c>
      <c r="P43" s="453">
        <v>264</v>
      </c>
      <c r="Q43" s="448">
        <v>31.058823529411764</v>
      </c>
      <c r="R43" s="453">
        <v>1462</v>
      </c>
      <c r="S43" s="448">
        <v>172</v>
      </c>
      <c r="T43" s="453">
        <v>103</v>
      </c>
      <c r="U43" s="448">
        <v>12.117647058823529</v>
      </c>
      <c r="V43" s="453">
        <v>67</v>
      </c>
      <c r="W43" s="448">
        <v>7.882352941176471</v>
      </c>
      <c r="X43" s="453">
        <v>148</v>
      </c>
      <c r="Y43" s="448">
        <v>17.411764705882351</v>
      </c>
      <c r="Z43" s="453">
        <v>280</v>
      </c>
      <c r="AA43" s="448">
        <v>32.941176470588232</v>
      </c>
      <c r="AB43" s="453">
        <v>169</v>
      </c>
      <c r="AC43" s="448">
        <v>19.882352941176471</v>
      </c>
      <c r="AD43" s="454">
        <v>53</v>
      </c>
      <c r="AE43" s="448">
        <v>6.2352941176470589</v>
      </c>
      <c r="AF43" s="453">
        <v>136</v>
      </c>
      <c r="AG43" s="448">
        <v>16</v>
      </c>
      <c r="AH43" s="453">
        <v>97</v>
      </c>
      <c r="AI43" s="448">
        <v>11.411764705882353</v>
      </c>
      <c r="AJ43" s="453">
        <v>19</v>
      </c>
      <c r="AK43" s="448">
        <v>2.2352941176470589</v>
      </c>
      <c r="AL43" s="453">
        <v>1148</v>
      </c>
      <c r="AM43" s="448">
        <v>135.05882352941177</v>
      </c>
      <c r="AN43" s="453">
        <v>2130</v>
      </c>
      <c r="AO43" s="448">
        <v>250.58823529411765</v>
      </c>
      <c r="AP43" s="453">
        <v>1209</v>
      </c>
      <c r="AQ43" s="448">
        <v>142.23529411764707</v>
      </c>
      <c r="AR43" s="453">
        <v>618</v>
      </c>
      <c r="AS43" s="448">
        <v>72.705882352941174</v>
      </c>
    </row>
    <row r="44" spans="1:45" ht="13.5" customHeight="1">
      <c r="A44" s="446" t="s">
        <v>171</v>
      </c>
      <c r="B44" s="447" t="s">
        <v>57</v>
      </c>
      <c r="C44" s="448">
        <v>3</v>
      </c>
      <c r="D44" s="448">
        <v>4.5</v>
      </c>
      <c r="E44" s="449">
        <v>1266</v>
      </c>
      <c r="F44" s="450">
        <v>422</v>
      </c>
      <c r="G44" s="451">
        <v>71</v>
      </c>
      <c r="H44" s="450">
        <v>23.666666666666668</v>
      </c>
      <c r="I44" s="451">
        <v>77</v>
      </c>
      <c r="J44" s="450">
        <v>25.666666666666668</v>
      </c>
      <c r="K44" s="452">
        <v>1476391.55</v>
      </c>
      <c r="L44" s="452">
        <v>492130.51666666666</v>
      </c>
      <c r="M44" s="452">
        <v>328087.01111111115</v>
      </c>
      <c r="N44" s="456">
        <v>40417</v>
      </c>
      <c r="O44" s="448">
        <v>13472.333333333334</v>
      </c>
      <c r="P44" s="453">
        <v>105</v>
      </c>
      <c r="Q44" s="448">
        <v>35</v>
      </c>
      <c r="R44" s="453">
        <v>2540</v>
      </c>
      <c r="S44" s="448">
        <v>846.66666666666663</v>
      </c>
      <c r="T44" s="453">
        <v>144</v>
      </c>
      <c r="U44" s="448">
        <v>48</v>
      </c>
      <c r="V44" s="453">
        <v>45</v>
      </c>
      <c r="W44" s="448">
        <v>15</v>
      </c>
      <c r="X44" s="453">
        <v>77</v>
      </c>
      <c r="Y44" s="448">
        <v>25.666666666666668</v>
      </c>
      <c r="Z44" s="453">
        <v>98</v>
      </c>
      <c r="AA44" s="448">
        <v>32.666666666666664</v>
      </c>
      <c r="AB44" s="453">
        <v>71</v>
      </c>
      <c r="AC44" s="448">
        <v>23.666666666666668</v>
      </c>
      <c r="AD44" s="454">
        <v>3</v>
      </c>
      <c r="AE44" s="448">
        <v>1</v>
      </c>
      <c r="AF44" s="453">
        <v>49</v>
      </c>
      <c r="AG44" s="448">
        <v>16.333333333333332</v>
      </c>
      <c r="AH44" s="453">
        <v>81</v>
      </c>
      <c r="AI44" s="448">
        <v>27</v>
      </c>
      <c r="AJ44" s="453">
        <v>27</v>
      </c>
      <c r="AK44" s="448">
        <v>9</v>
      </c>
      <c r="AL44" s="453">
        <v>591</v>
      </c>
      <c r="AM44" s="448">
        <v>197</v>
      </c>
      <c r="AN44" s="453">
        <v>635</v>
      </c>
      <c r="AO44" s="448">
        <v>211.66666666666666</v>
      </c>
      <c r="AP44" s="453">
        <v>310</v>
      </c>
      <c r="AQ44" s="448">
        <v>103.33333333333333</v>
      </c>
      <c r="AR44" s="453">
        <v>747</v>
      </c>
      <c r="AS44" s="448">
        <v>249</v>
      </c>
    </row>
    <row r="45" spans="1:45" ht="13.5" customHeight="1">
      <c r="A45" s="446" t="s">
        <v>166</v>
      </c>
      <c r="B45" s="447" t="s">
        <v>175</v>
      </c>
      <c r="C45" s="448">
        <v>32</v>
      </c>
      <c r="D45" s="448">
        <v>63</v>
      </c>
      <c r="E45" s="449">
        <v>14862</v>
      </c>
      <c r="F45" s="450">
        <v>464.4375</v>
      </c>
      <c r="G45" s="451">
        <v>716</v>
      </c>
      <c r="H45" s="450">
        <v>22.375</v>
      </c>
      <c r="I45" s="451">
        <v>667</v>
      </c>
      <c r="J45" s="450">
        <v>20.84375</v>
      </c>
      <c r="K45" s="452">
        <v>18595345.059999999</v>
      </c>
      <c r="L45" s="452">
        <v>581104.53312499996</v>
      </c>
      <c r="M45" s="452">
        <v>295164.20730158727</v>
      </c>
      <c r="N45" s="456">
        <v>461316</v>
      </c>
      <c r="O45" s="448">
        <v>14416.125</v>
      </c>
      <c r="P45" s="453">
        <v>1943</v>
      </c>
      <c r="Q45" s="448">
        <v>60.71875</v>
      </c>
      <c r="R45" s="453">
        <v>4609</v>
      </c>
      <c r="S45" s="448">
        <v>144.03125</v>
      </c>
      <c r="T45" s="453">
        <v>365</v>
      </c>
      <c r="U45" s="448">
        <v>11.40625</v>
      </c>
      <c r="V45" s="453">
        <v>304</v>
      </c>
      <c r="W45" s="448">
        <v>9.5</v>
      </c>
      <c r="X45" s="453">
        <v>731</v>
      </c>
      <c r="Y45" s="448">
        <v>22.84375</v>
      </c>
      <c r="Z45" s="453">
        <v>922</v>
      </c>
      <c r="AA45" s="448">
        <v>28.8125</v>
      </c>
      <c r="AB45" s="453">
        <v>630</v>
      </c>
      <c r="AC45" s="448">
        <v>19.6875</v>
      </c>
      <c r="AD45" s="454">
        <v>790</v>
      </c>
      <c r="AE45" s="448">
        <v>24.6875</v>
      </c>
      <c r="AF45" s="453">
        <v>545</v>
      </c>
      <c r="AG45" s="448">
        <v>17.03125</v>
      </c>
      <c r="AH45" s="453">
        <v>527</v>
      </c>
      <c r="AI45" s="448">
        <v>16.46875</v>
      </c>
      <c r="AJ45" s="453">
        <v>183</v>
      </c>
      <c r="AK45" s="448">
        <v>5.71875</v>
      </c>
      <c r="AL45" s="453">
        <v>6630</v>
      </c>
      <c r="AM45" s="448">
        <v>207.1875</v>
      </c>
      <c r="AN45" s="453">
        <v>4592</v>
      </c>
      <c r="AO45" s="448">
        <v>143.5</v>
      </c>
      <c r="AP45" s="453">
        <v>15120</v>
      </c>
      <c r="AQ45" s="448">
        <v>472.5</v>
      </c>
      <c r="AR45" s="453">
        <v>1450</v>
      </c>
      <c r="AS45" s="448">
        <v>45.3125</v>
      </c>
    </row>
    <row r="46" spans="1:45" ht="13.5" customHeight="1">
      <c r="A46" s="446" t="s">
        <v>166</v>
      </c>
      <c r="B46" s="447" t="s">
        <v>176</v>
      </c>
      <c r="C46" s="448">
        <v>15</v>
      </c>
      <c r="D46" s="448">
        <v>29</v>
      </c>
      <c r="E46" s="449">
        <v>5998</v>
      </c>
      <c r="F46" s="450">
        <v>399.86666666666667</v>
      </c>
      <c r="G46" s="451">
        <v>343</v>
      </c>
      <c r="H46" s="450">
        <v>22.866666666666667</v>
      </c>
      <c r="I46" s="451">
        <v>349</v>
      </c>
      <c r="J46" s="450">
        <v>23.266666666666666</v>
      </c>
      <c r="K46" s="452">
        <v>6669125.5199999996</v>
      </c>
      <c r="L46" s="452">
        <v>444608.36799999996</v>
      </c>
      <c r="M46" s="452">
        <v>229969.84551724137</v>
      </c>
      <c r="N46" s="457">
        <v>195681</v>
      </c>
      <c r="O46" s="448">
        <v>13045.4</v>
      </c>
      <c r="P46" s="453">
        <v>657</v>
      </c>
      <c r="Q46" s="448">
        <v>43.8</v>
      </c>
      <c r="R46" s="453">
        <v>2407</v>
      </c>
      <c r="S46" s="448">
        <v>160.46666666666667</v>
      </c>
      <c r="T46" s="453">
        <v>115</v>
      </c>
      <c r="U46" s="448">
        <v>7.666666666666667</v>
      </c>
      <c r="V46" s="453">
        <v>137</v>
      </c>
      <c r="W46" s="448">
        <v>9.1333333333333329</v>
      </c>
      <c r="X46" s="453">
        <v>351</v>
      </c>
      <c r="Y46" s="448">
        <v>23.4</v>
      </c>
      <c r="Z46" s="453">
        <v>332</v>
      </c>
      <c r="AA46" s="448">
        <v>22.133333333333333</v>
      </c>
      <c r="AB46" s="453">
        <v>333</v>
      </c>
      <c r="AC46" s="448">
        <v>22.2</v>
      </c>
      <c r="AD46" s="454">
        <v>517</v>
      </c>
      <c r="AE46" s="448">
        <v>34.466666666666669</v>
      </c>
      <c r="AF46" s="453">
        <v>188</v>
      </c>
      <c r="AG46" s="448">
        <v>12.533333333333333</v>
      </c>
      <c r="AH46" s="453">
        <v>240</v>
      </c>
      <c r="AI46" s="448">
        <v>16</v>
      </c>
      <c r="AJ46" s="453">
        <v>80</v>
      </c>
      <c r="AK46" s="448">
        <v>5.333333333333333</v>
      </c>
      <c r="AL46" s="453">
        <v>2611</v>
      </c>
      <c r="AM46" s="448">
        <v>174.06666666666666</v>
      </c>
      <c r="AN46" s="453">
        <v>2072</v>
      </c>
      <c r="AO46" s="448">
        <v>138.13333333333333</v>
      </c>
      <c r="AP46" s="453">
        <v>10697</v>
      </c>
      <c r="AQ46" s="448">
        <v>713.13333333333333</v>
      </c>
      <c r="AR46" s="453">
        <v>414</v>
      </c>
      <c r="AS46" s="448">
        <v>27.6</v>
      </c>
    </row>
    <row r="47" spans="1:45" ht="13.5" customHeight="1">
      <c r="A47" s="446" t="s">
        <v>174</v>
      </c>
      <c r="B47" s="447" t="s">
        <v>59</v>
      </c>
      <c r="C47" s="448">
        <v>12</v>
      </c>
      <c r="D47" s="448">
        <v>18</v>
      </c>
      <c r="E47" s="449">
        <v>4235</v>
      </c>
      <c r="F47" s="450">
        <v>352.91666666666669</v>
      </c>
      <c r="G47" s="451">
        <v>119</v>
      </c>
      <c r="H47" s="450">
        <v>9.9166666666666661</v>
      </c>
      <c r="I47" s="451">
        <v>122</v>
      </c>
      <c r="J47" s="450">
        <v>10.166666666666666</v>
      </c>
      <c r="K47" s="452">
        <v>4973942.2699999996</v>
      </c>
      <c r="L47" s="452">
        <v>414495.18916666665</v>
      </c>
      <c r="M47" s="452">
        <v>276330.12611111108</v>
      </c>
      <c r="N47" s="456">
        <v>127516</v>
      </c>
      <c r="O47" s="448">
        <v>10626.333333333334</v>
      </c>
      <c r="P47" s="453">
        <v>204</v>
      </c>
      <c r="Q47" s="448">
        <v>17</v>
      </c>
      <c r="R47" s="453">
        <v>3640</v>
      </c>
      <c r="S47" s="448">
        <v>303.33333333333331</v>
      </c>
      <c r="T47" s="453">
        <v>258</v>
      </c>
      <c r="U47" s="448">
        <v>21.5</v>
      </c>
      <c r="V47" s="453">
        <v>55</v>
      </c>
      <c r="W47" s="448">
        <v>4.583333333333333</v>
      </c>
      <c r="X47" s="453">
        <v>118</v>
      </c>
      <c r="Y47" s="448">
        <v>9.8333333333333339</v>
      </c>
      <c r="Z47" s="453">
        <v>208</v>
      </c>
      <c r="AA47" s="448">
        <v>17.333333333333332</v>
      </c>
      <c r="AB47" s="453">
        <v>116</v>
      </c>
      <c r="AC47" s="448">
        <v>9.6666666666666661</v>
      </c>
      <c r="AD47" s="454">
        <v>10</v>
      </c>
      <c r="AE47" s="448">
        <v>0.83333333333333337</v>
      </c>
      <c r="AF47" s="453">
        <v>174</v>
      </c>
      <c r="AG47" s="448">
        <v>14.5</v>
      </c>
      <c r="AH47" s="453">
        <v>159</v>
      </c>
      <c r="AI47" s="448">
        <v>13.25</v>
      </c>
      <c r="AJ47" s="453">
        <v>36</v>
      </c>
      <c r="AK47" s="448">
        <v>3</v>
      </c>
      <c r="AL47" s="453">
        <v>1661</v>
      </c>
      <c r="AM47" s="448">
        <v>138.41666666666666</v>
      </c>
      <c r="AN47" s="453">
        <v>2144</v>
      </c>
      <c r="AO47" s="448">
        <v>178.66666666666666</v>
      </c>
      <c r="AP47" s="453">
        <v>3903</v>
      </c>
      <c r="AQ47" s="448">
        <v>325.25</v>
      </c>
      <c r="AR47" s="453">
        <v>1681</v>
      </c>
      <c r="AS47" s="448">
        <v>140.08333333333334</v>
      </c>
    </row>
    <row r="48" spans="1:45" ht="13.5" customHeight="1">
      <c r="A48" s="446" t="s">
        <v>164</v>
      </c>
      <c r="B48" s="447" t="s">
        <v>60</v>
      </c>
      <c r="C48" s="448">
        <v>12</v>
      </c>
      <c r="D48" s="448">
        <v>17.399999999999999</v>
      </c>
      <c r="E48" s="449">
        <v>4659</v>
      </c>
      <c r="F48" s="450">
        <v>388.25</v>
      </c>
      <c r="G48" s="451">
        <v>361</v>
      </c>
      <c r="H48" s="450">
        <v>30.083333333333332</v>
      </c>
      <c r="I48" s="451">
        <v>280</v>
      </c>
      <c r="J48" s="450">
        <v>23.333333333333332</v>
      </c>
      <c r="K48" s="452">
        <v>6928321.1900000004</v>
      </c>
      <c r="L48" s="452">
        <v>577360.09916666674</v>
      </c>
      <c r="M48" s="452">
        <v>398179.37873563223</v>
      </c>
      <c r="N48" s="456">
        <v>148402</v>
      </c>
      <c r="O48" s="448">
        <v>12366.833333333334</v>
      </c>
      <c r="P48" s="453">
        <v>550</v>
      </c>
      <c r="Q48" s="448">
        <v>45.833333333333336</v>
      </c>
      <c r="R48" s="453">
        <v>4299</v>
      </c>
      <c r="S48" s="448">
        <v>358.25</v>
      </c>
      <c r="T48" s="453">
        <v>113</v>
      </c>
      <c r="U48" s="448">
        <v>9.4166666666666661</v>
      </c>
      <c r="V48" s="453">
        <v>82</v>
      </c>
      <c r="W48" s="448">
        <v>6.833333333333333</v>
      </c>
      <c r="X48" s="453">
        <v>375</v>
      </c>
      <c r="Y48" s="448">
        <v>31.25</v>
      </c>
      <c r="Z48" s="453">
        <v>337</v>
      </c>
      <c r="AA48" s="448">
        <v>28.083333333333332</v>
      </c>
      <c r="AB48" s="453">
        <v>260</v>
      </c>
      <c r="AC48" s="448">
        <v>21.666666666666668</v>
      </c>
      <c r="AD48" s="454">
        <v>169</v>
      </c>
      <c r="AE48" s="448">
        <v>14.083333333333334</v>
      </c>
      <c r="AF48" s="453">
        <v>279</v>
      </c>
      <c r="AG48" s="448">
        <v>23.25</v>
      </c>
      <c r="AH48" s="453">
        <v>266</v>
      </c>
      <c r="AI48" s="448">
        <v>22.166666666666668</v>
      </c>
      <c r="AJ48" s="453">
        <v>29</v>
      </c>
      <c r="AK48" s="448">
        <v>2.4166666666666665</v>
      </c>
      <c r="AL48" s="453">
        <v>1824</v>
      </c>
      <c r="AM48" s="448">
        <v>152</v>
      </c>
      <c r="AN48" s="453">
        <v>1701</v>
      </c>
      <c r="AO48" s="448">
        <v>141.75</v>
      </c>
      <c r="AP48" s="453">
        <v>5715</v>
      </c>
      <c r="AQ48" s="448">
        <v>476.25</v>
      </c>
      <c r="AR48" s="453">
        <v>1723</v>
      </c>
      <c r="AS48" s="448">
        <v>143.58333333333334</v>
      </c>
    </row>
    <row r="49" spans="1:45" ht="13.5" customHeight="1">
      <c r="A49" s="446" t="s">
        <v>170</v>
      </c>
      <c r="B49" s="447" t="s">
        <v>61</v>
      </c>
      <c r="C49" s="448">
        <v>4</v>
      </c>
      <c r="D49" s="448">
        <v>6</v>
      </c>
      <c r="E49" s="449">
        <v>1578</v>
      </c>
      <c r="F49" s="450">
        <v>394.5</v>
      </c>
      <c r="G49" s="451">
        <v>128</v>
      </c>
      <c r="H49" s="450">
        <v>32</v>
      </c>
      <c r="I49" s="451">
        <v>162</v>
      </c>
      <c r="J49" s="450">
        <v>40.5</v>
      </c>
      <c r="K49" s="452">
        <v>2646575.0699999998</v>
      </c>
      <c r="L49" s="452">
        <v>661643.76749999996</v>
      </c>
      <c r="M49" s="452">
        <v>441095.84499999997</v>
      </c>
      <c r="N49" s="456">
        <v>46061</v>
      </c>
      <c r="O49" s="448">
        <v>11515.25</v>
      </c>
      <c r="P49" s="453">
        <v>196</v>
      </c>
      <c r="Q49" s="448">
        <v>49</v>
      </c>
      <c r="R49" s="453">
        <v>2210</v>
      </c>
      <c r="S49" s="448">
        <v>552.5</v>
      </c>
      <c r="T49" s="453">
        <v>296</v>
      </c>
      <c r="U49" s="448">
        <v>74</v>
      </c>
      <c r="V49" s="453">
        <v>32</v>
      </c>
      <c r="W49" s="448">
        <v>8</v>
      </c>
      <c r="X49" s="453">
        <v>148</v>
      </c>
      <c r="Y49" s="448">
        <v>37</v>
      </c>
      <c r="Z49" s="453">
        <v>234</v>
      </c>
      <c r="AA49" s="448">
        <v>58.5</v>
      </c>
      <c r="AB49" s="453">
        <v>160</v>
      </c>
      <c r="AC49" s="448">
        <v>40</v>
      </c>
      <c r="AD49" s="454">
        <v>190</v>
      </c>
      <c r="AE49" s="448">
        <v>47.5</v>
      </c>
      <c r="AF49" s="453">
        <v>233</v>
      </c>
      <c r="AG49" s="448">
        <v>58.25</v>
      </c>
      <c r="AH49" s="453">
        <v>38</v>
      </c>
      <c r="AI49" s="448">
        <v>9.5</v>
      </c>
      <c r="AJ49" s="453">
        <v>9</v>
      </c>
      <c r="AK49" s="448">
        <v>2.25</v>
      </c>
      <c r="AL49" s="453">
        <v>922</v>
      </c>
      <c r="AM49" s="448">
        <v>230.5</v>
      </c>
      <c r="AN49" s="453">
        <v>1437</v>
      </c>
      <c r="AO49" s="448">
        <v>359.25</v>
      </c>
      <c r="AP49" s="453">
        <v>662</v>
      </c>
      <c r="AQ49" s="448">
        <v>165.5</v>
      </c>
      <c r="AR49" s="453">
        <v>1560</v>
      </c>
      <c r="AS49" s="448">
        <v>390</v>
      </c>
    </row>
    <row r="50" spans="1:45" ht="13.5" customHeight="1">
      <c r="A50" s="446" t="s">
        <v>165</v>
      </c>
      <c r="B50" s="447" t="s">
        <v>62</v>
      </c>
      <c r="C50" s="448">
        <v>4.75</v>
      </c>
      <c r="D50" s="448">
        <v>7</v>
      </c>
      <c r="E50" s="449">
        <v>2496</v>
      </c>
      <c r="F50" s="450">
        <v>525.47368421052636</v>
      </c>
      <c r="G50" s="451">
        <v>162</v>
      </c>
      <c r="H50" s="450">
        <v>34.10526315789474</v>
      </c>
      <c r="I50" s="451">
        <v>198</v>
      </c>
      <c r="J50" s="450">
        <v>41.684210526315788</v>
      </c>
      <c r="K50" s="452">
        <v>3079108.26</v>
      </c>
      <c r="L50" s="452">
        <v>648233.31789473677</v>
      </c>
      <c r="M50" s="452">
        <v>439872.60857142851</v>
      </c>
      <c r="N50" s="456">
        <v>70526</v>
      </c>
      <c r="O50" s="448">
        <v>14847.578947368422</v>
      </c>
      <c r="P50" s="453">
        <v>338</v>
      </c>
      <c r="Q50" s="448">
        <v>71.15789473684211</v>
      </c>
      <c r="R50" s="453">
        <v>813</v>
      </c>
      <c r="S50" s="448">
        <v>171.15789473684211</v>
      </c>
      <c r="T50" s="453">
        <v>39</v>
      </c>
      <c r="U50" s="448">
        <v>8.2105263157894743</v>
      </c>
      <c r="V50" s="453">
        <v>54</v>
      </c>
      <c r="W50" s="448">
        <v>11.368421052631579</v>
      </c>
      <c r="X50" s="453">
        <v>171</v>
      </c>
      <c r="Y50" s="448">
        <v>36</v>
      </c>
      <c r="Z50" s="453">
        <v>191</v>
      </c>
      <c r="AA50" s="448">
        <v>40.210526315789473</v>
      </c>
      <c r="AB50" s="453">
        <v>176</v>
      </c>
      <c r="AC50" s="448">
        <v>37.05263157894737</v>
      </c>
      <c r="AD50" s="454">
        <v>25</v>
      </c>
      <c r="AE50" s="448">
        <v>5.2631578947368425</v>
      </c>
      <c r="AF50" s="453">
        <v>60</v>
      </c>
      <c r="AG50" s="448">
        <v>12.631578947368421</v>
      </c>
      <c r="AH50" s="453">
        <v>188</v>
      </c>
      <c r="AI50" s="448">
        <v>39.578947368421055</v>
      </c>
      <c r="AJ50" s="453">
        <v>50</v>
      </c>
      <c r="AK50" s="448">
        <v>10.526315789473685</v>
      </c>
      <c r="AL50" s="453">
        <v>925</v>
      </c>
      <c r="AM50" s="448">
        <v>194.73684210526315</v>
      </c>
      <c r="AN50" s="453">
        <v>1246</v>
      </c>
      <c r="AO50" s="448">
        <v>262.31578947368422</v>
      </c>
      <c r="AP50" s="453">
        <v>1408</v>
      </c>
      <c r="AQ50" s="448">
        <v>296.42105263157896</v>
      </c>
      <c r="AR50" s="453">
        <v>683</v>
      </c>
      <c r="AS50" s="448">
        <v>143.78947368421052</v>
      </c>
    </row>
    <row r="51" spans="1:45" ht="13.5" customHeight="1">
      <c r="A51" s="446" t="s">
        <v>168</v>
      </c>
      <c r="B51" s="447" t="s">
        <v>63</v>
      </c>
      <c r="C51" s="448">
        <v>4</v>
      </c>
      <c r="D51" s="448">
        <v>5</v>
      </c>
      <c r="E51" s="449">
        <v>1892</v>
      </c>
      <c r="F51" s="450">
        <v>473</v>
      </c>
      <c r="G51" s="451">
        <v>95</v>
      </c>
      <c r="H51" s="450">
        <v>23.75</v>
      </c>
      <c r="I51" s="451">
        <v>86</v>
      </c>
      <c r="J51" s="450">
        <v>21.5</v>
      </c>
      <c r="K51" s="452">
        <v>2126532.77</v>
      </c>
      <c r="L51" s="452">
        <v>531633.1925</v>
      </c>
      <c r="M51" s="452">
        <v>425306.554</v>
      </c>
      <c r="N51" s="456">
        <v>64173</v>
      </c>
      <c r="O51" s="448">
        <v>16043.25</v>
      </c>
      <c r="P51" s="453">
        <v>155</v>
      </c>
      <c r="Q51" s="448">
        <v>38.75</v>
      </c>
      <c r="R51" s="453">
        <v>1261</v>
      </c>
      <c r="S51" s="448">
        <v>315.25</v>
      </c>
      <c r="T51" s="453">
        <v>38</v>
      </c>
      <c r="U51" s="448">
        <v>9.5</v>
      </c>
      <c r="V51" s="453">
        <v>54</v>
      </c>
      <c r="W51" s="448">
        <v>13.5</v>
      </c>
      <c r="X51" s="453">
        <v>120</v>
      </c>
      <c r="Y51" s="448">
        <v>30</v>
      </c>
      <c r="Z51" s="453">
        <v>151</v>
      </c>
      <c r="AA51" s="448">
        <v>37.75</v>
      </c>
      <c r="AB51" s="453">
        <v>115</v>
      </c>
      <c r="AC51" s="448">
        <v>28.75</v>
      </c>
      <c r="AD51" s="454">
        <v>6</v>
      </c>
      <c r="AE51" s="448">
        <v>1.5</v>
      </c>
      <c r="AF51" s="453">
        <v>68</v>
      </c>
      <c r="AG51" s="448">
        <v>17</v>
      </c>
      <c r="AH51" s="453">
        <v>56</v>
      </c>
      <c r="AI51" s="448">
        <v>14</v>
      </c>
      <c r="AJ51" s="453">
        <v>41</v>
      </c>
      <c r="AK51" s="448">
        <v>10.25</v>
      </c>
      <c r="AL51" s="453">
        <v>967</v>
      </c>
      <c r="AM51" s="448">
        <v>241.75</v>
      </c>
      <c r="AN51" s="453">
        <v>773</v>
      </c>
      <c r="AO51" s="448">
        <v>193.25</v>
      </c>
      <c r="AP51" s="453">
        <v>1156</v>
      </c>
      <c r="AQ51" s="448">
        <v>289</v>
      </c>
      <c r="AR51" s="453">
        <v>509</v>
      </c>
      <c r="AS51" s="448">
        <v>127.25</v>
      </c>
    </row>
    <row r="52" spans="1:45" ht="13.5" customHeight="1">
      <c r="A52" s="446" t="s">
        <v>174</v>
      </c>
      <c r="B52" s="447" t="s">
        <v>64</v>
      </c>
      <c r="C52" s="448">
        <v>6</v>
      </c>
      <c r="D52" s="448">
        <v>9</v>
      </c>
      <c r="E52" s="449">
        <v>2706</v>
      </c>
      <c r="F52" s="450">
        <v>451</v>
      </c>
      <c r="G52" s="451">
        <v>61</v>
      </c>
      <c r="H52" s="450">
        <v>10.166666666666666</v>
      </c>
      <c r="I52" s="451">
        <v>109</v>
      </c>
      <c r="J52" s="450">
        <v>18.166666666666668</v>
      </c>
      <c r="K52" s="452">
        <v>3266675.09</v>
      </c>
      <c r="L52" s="452">
        <v>544445.84833333327</v>
      </c>
      <c r="M52" s="452">
        <v>362963.89888888889</v>
      </c>
      <c r="N52" s="456">
        <v>77738</v>
      </c>
      <c r="O52" s="448">
        <v>12956.333333333334</v>
      </c>
      <c r="P52" s="453">
        <v>202</v>
      </c>
      <c r="Q52" s="448">
        <v>33.666666666666664</v>
      </c>
      <c r="R52" s="453">
        <v>2169</v>
      </c>
      <c r="S52" s="448">
        <v>361.5</v>
      </c>
      <c r="T52" s="453">
        <v>92</v>
      </c>
      <c r="U52" s="448">
        <v>15.333333333333334</v>
      </c>
      <c r="V52" s="453">
        <v>73</v>
      </c>
      <c r="W52" s="448">
        <v>12.166666666666666</v>
      </c>
      <c r="X52" s="453">
        <v>57</v>
      </c>
      <c r="Y52" s="448">
        <v>9.5</v>
      </c>
      <c r="Z52" s="453">
        <v>161</v>
      </c>
      <c r="AA52" s="448">
        <v>26.833333333333332</v>
      </c>
      <c r="AB52" s="453">
        <v>111</v>
      </c>
      <c r="AC52" s="448">
        <v>18.5</v>
      </c>
      <c r="AD52" s="454">
        <v>49</v>
      </c>
      <c r="AE52" s="448">
        <v>8.1666666666666661</v>
      </c>
      <c r="AF52" s="453">
        <v>117</v>
      </c>
      <c r="AG52" s="448">
        <v>19.5</v>
      </c>
      <c r="AH52" s="453">
        <v>132</v>
      </c>
      <c r="AI52" s="448">
        <v>22</v>
      </c>
      <c r="AJ52" s="453">
        <v>53</v>
      </c>
      <c r="AK52" s="448">
        <v>8.8333333333333339</v>
      </c>
      <c r="AL52" s="453">
        <v>1012</v>
      </c>
      <c r="AM52" s="448">
        <v>168.66666666666666</v>
      </c>
      <c r="AN52" s="453">
        <v>887</v>
      </c>
      <c r="AO52" s="448">
        <v>147.83333333333334</v>
      </c>
      <c r="AP52" s="453">
        <v>1667</v>
      </c>
      <c r="AQ52" s="448">
        <v>277.83333333333331</v>
      </c>
      <c r="AR52" s="453">
        <v>200</v>
      </c>
      <c r="AS52" s="448">
        <v>33.333333333333336</v>
      </c>
    </row>
    <row r="53" spans="1:45" ht="13.5" customHeight="1">
      <c r="A53" s="446" t="s">
        <v>168</v>
      </c>
      <c r="B53" s="447" t="s">
        <v>65</v>
      </c>
      <c r="C53" s="448">
        <v>0.5</v>
      </c>
      <c r="D53" s="448">
        <v>1</v>
      </c>
      <c r="E53" s="449">
        <v>181</v>
      </c>
      <c r="F53" s="450">
        <v>362</v>
      </c>
      <c r="G53" s="451">
        <v>6</v>
      </c>
      <c r="H53" s="450">
        <v>12</v>
      </c>
      <c r="I53" s="451">
        <v>7</v>
      </c>
      <c r="J53" s="450">
        <v>14</v>
      </c>
      <c r="K53" s="452">
        <v>206375.46</v>
      </c>
      <c r="L53" s="452">
        <v>412750.92</v>
      </c>
      <c r="M53" s="452">
        <v>206375.46</v>
      </c>
      <c r="N53" s="456">
        <v>0</v>
      </c>
      <c r="O53" s="448">
        <v>0</v>
      </c>
      <c r="P53" s="457">
        <v>0</v>
      </c>
      <c r="Q53" s="448">
        <v>0</v>
      </c>
      <c r="R53" s="453">
        <v>0</v>
      </c>
      <c r="S53" s="448">
        <v>0</v>
      </c>
      <c r="T53" s="453">
        <v>0</v>
      </c>
      <c r="U53" s="448">
        <v>0</v>
      </c>
      <c r="V53" s="453">
        <v>3</v>
      </c>
      <c r="W53" s="448">
        <v>6</v>
      </c>
      <c r="X53" s="453">
        <v>0</v>
      </c>
      <c r="Y53" s="448">
        <v>0</v>
      </c>
      <c r="Z53" s="453">
        <v>0</v>
      </c>
      <c r="AA53" s="448">
        <v>0</v>
      </c>
      <c r="AB53" s="453">
        <v>0</v>
      </c>
      <c r="AC53" s="448">
        <v>0</v>
      </c>
      <c r="AD53" s="454">
        <v>0</v>
      </c>
      <c r="AE53" s="448">
        <v>0</v>
      </c>
      <c r="AF53" s="453">
        <v>0</v>
      </c>
      <c r="AG53" s="448">
        <v>0</v>
      </c>
      <c r="AH53" s="453">
        <v>0</v>
      </c>
      <c r="AI53" s="448">
        <v>0</v>
      </c>
      <c r="AJ53" s="453">
        <v>0</v>
      </c>
      <c r="AK53" s="448">
        <v>0</v>
      </c>
      <c r="AL53" s="453">
        <v>39</v>
      </c>
      <c r="AM53" s="448">
        <v>78</v>
      </c>
      <c r="AN53" s="453">
        <v>0</v>
      </c>
      <c r="AO53" s="448">
        <v>0</v>
      </c>
      <c r="AP53" s="453">
        <v>0</v>
      </c>
      <c r="AQ53" s="448">
        <v>0</v>
      </c>
      <c r="AR53" s="453">
        <v>32</v>
      </c>
      <c r="AS53" s="448">
        <v>64</v>
      </c>
    </row>
    <row r="54" spans="1:45" ht="13.5" customHeight="1">
      <c r="A54" s="446" t="s">
        <v>167</v>
      </c>
      <c r="B54" s="447" t="s">
        <v>66</v>
      </c>
      <c r="C54" s="448">
        <v>13.75</v>
      </c>
      <c r="D54" s="448">
        <v>17</v>
      </c>
      <c r="E54" s="449">
        <v>6387</v>
      </c>
      <c r="F54" s="450">
        <v>464.5090909090909</v>
      </c>
      <c r="G54" s="451">
        <v>233</v>
      </c>
      <c r="H54" s="450">
        <v>16.945454545454545</v>
      </c>
      <c r="I54" s="451">
        <v>300</v>
      </c>
      <c r="J54" s="450">
        <v>21.818181818181817</v>
      </c>
      <c r="K54" s="452">
        <v>7808175.0899999999</v>
      </c>
      <c r="L54" s="452">
        <v>567867.27927272732</v>
      </c>
      <c r="M54" s="452">
        <v>459304.41705882351</v>
      </c>
      <c r="N54" s="456">
        <v>186736</v>
      </c>
      <c r="O54" s="448">
        <v>13580.8</v>
      </c>
      <c r="P54" s="456">
        <v>448</v>
      </c>
      <c r="Q54" s="448">
        <v>32.581818181818178</v>
      </c>
      <c r="R54" s="453">
        <v>3970</v>
      </c>
      <c r="S54" s="448">
        <v>288.72727272727275</v>
      </c>
      <c r="T54" s="453">
        <v>203</v>
      </c>
      <c r="U54" s="448">
        <v>14.763636363636364</v>
      </c>
      <c r="V54" s="453">
        <v>113</v>
      </c>
      <c r="W54" s="448">
        <v>8.2181818181818187</v>
      </c>
      <c r="X54" s="453">
        <v>224</v>
      </c>
      <c r="Y54" s="448">
        <v>16.290909090909089</v>
      </c>
      <c r="Z54" s="453">
        <v>406</v>
      </c>
      <c r="AA54" s="448">
        <v>29.527272727272727</v>
      </c>
      <c r="AB54" s="453">
        <v>274</v>
      </c>
      <c r="AC54" s="448">
        <v>19.927272727272726</v>
      </c>
      <c r="AD54" s="454">
        <v>68</v>
      </c>
      <c r="AE54" s="448">
        <v>4.9454545454545453</v>
      </c>
      <c r="AF54" s="453">
        <v>135</v>
      </c>
      <c r="AG54" s="448">
        <v>9.8181818181818183</v>
      </c>
      <c r="AH54" s="453">
        <v>362</v>
      </c>
      <c r="AI54" s="448">
        <v>26.327272727272728</v>
      </c>
      <c r="AJ54" s="453">
        <v>68</v>
      </c>
      <c r="AK54" s="448">
        <v>4.9454545454545453</v>
      </c>
      <c r="AL54" s="453">
        <v>2418</v>
      </c>
      <c r="AM54" s="448">
        <v>175.85454545454544</v>
      </c>
      <c r="AN54" s="453">
        <v>2553</v>
      </c>
      <c r="AO54" s="448">
        <v>185.67272727272729</v>
      </c>
      <c r="AP54" s="453">
        <v>3646</v>
      </c>
      <c r="AQ54" s="448">
        <v>265.16363636363639</v>
      </c>
      <c r="AR54" s="453">
        <v>718</v>
      </c>
      <c r="AS54" s="448">
        <v>52.218181818181819</v>
      </c>
    </row>
    <row r="55" spans="1:45" ht="13.5" customHeight="1">
      <c r="A55" s="446" t="s">
        <v>170</v>
      </c>
      <c r="B55" s="447" t="s">
        <v>67</v>
      </c>
      <c r="C55" s="448">
        <v>2</v>
      </c>
      <c r="D55" s="448">
        <v>4</v>
      </c>
      <c r="E55" s="449">
        <v>856</v>
      </c>
      <c r="F55" s="450">
        <v>428</v>
      </c>
      <c r="G55" s="451">
        <v>31</v>
      </c>
      <c r="H55" s="450">
        <v>15.5</v>
      </c>
      <c r="I55" s="451">
        <v>61</v>
      </c>
      <c r="J55" s="450">
        <v>30.5</v>
      </c>
      <c r="K55" s="452">
        <v>1710098.27</v>
      </c>
      <c r="L55" s="452">
        <v>855049.13500000001</v>
      </c>
      <c r="M55" s="452">
        <v>427524.5675</v>
      </c>
      <c r="N55" s="456">
        <v>16860</v>
      </c>
      <c r="O55" s="448">
        <v>8430</v>
      </c>
      <c r="P55" s="456">
        <v>29</v>
      </c>
      <c r="Q55" s="448">
        <v>14.5</v>
      </c>
      <c r="R55" s="453">
        <v>1817</v>
      </c>
      <c r="S55" s="448">
        <v>908.5</v>
      </c>
      <c r="T55" s="453">
        <v>106</v>
      </c>
      <c r="U55" s="448">
        <v>53</v>
      </c>
      <c r="V55" s="453">
        <v>8</v>
      </c>
      <c r="W55" s="448">
        <v>4</v>
      </c>
      <c r="X55" s="453">
        <v>29</v>
      </c>
      <c r="Y55" s="448">
        <v>14.5</v>
      </c>
      <c r="Z55" s="453">
        <v>97</v>
      </c>
      <c r="AA55" s="448">
        <v>48.5</v>
      </c>
      <c r="AB55" s="453">
        <v>63</v>
      </c>
      <c r="AC55" s="448">
        <v>31.5</v>
      </c>
      <c r="AD55" s="454">
        <v>0</v>
      </c>
      <c r="AE55" s="448">
        <v>0</v>
      </c>
      <c r="AF55" s="453">
        <v>39</v>
      </c>
      <c r="AG55" s="448">
        <v>19.5</v>
      </c>
      <c r="AH55" s="453">
        <v>79</v>
      </c>
      <c r="AI55" s="448">
        <v>39.5</v>
      </c>
      <c r="AJ55" s="453">
        <v>35</v>
      </c>
      <c r="AK55" s="448">
        <v>17.5</v>
      </c>
      <c r="AL55" s="453">
        <v>296</v>
      </c>
      <c r="AM55" s="448">
        <v>148</v>
      </c>
      <c r="AN55" s="453">
        <v>429</v>
      </c>
      <c r="AO55" s="448">
        <v>214.5</v>
      </c>
      <c r="AP55" s="453">
        <v>420</v>
      </c>
      <c r="AQ55" s="448">
        <v>210</v>
      </c>
      <c r="AR55" s="453">
        <v>699</v>
      </c>
      <c r="AS55" s="448">
        <v>349.5</v>
      </c>
    </row>
    <row r="56" spans="1:45" ht="13.5" customHeight="1">
      <c r="A56" s="446" t="s">
        <v>174</v>
      </c>
      <c r="B56" s="447" t="s">
        <v>68</v>
      </c>
      <c r="C56" s="448">
        <v>14</v>
      </c>
      <c r="D56" s="448">
        <v>20</v>
      </c>
      <c r="E56" s="449">
        <v>6739</v>
      </c>
      <c r="F56" s="450">
        <v>481.35714285714283</v>
      </c>
      <c r="G56" s="451">
        <v>677</v>
      </c>
      <c r="H56" s="450">
        <v>48.357142857142854</v>
      </c>
      <c r="I56" s="451">
        <v>515</v>
      </c>
      <c r="J56" s="450">
        <v>36.785714285714285</v>
      </c>
      <c r="K56" s="452">
        <v>11286632.1</v>
      </c>
      <c r="L56" s="452">
        <v>806188.00714285707</v>
      </c>
      <c r="M56" s="452">
        <v>564331.60499999998</v>
      </c>
      <c r="N56" s="456">
        <v>197403</v>
      </c>
      <c r="O56" s="448">
        <v>14100.214285714286</v>
      </c>
      <c r="P56" s="456">
        <v>1196</v>
      </c>
      <c r="Q56" s="448">
        <v>85.428571428571431</v>
      </c>
      <c r="R56" s="453">
        <v>15398</v>
      </c>
      <c r="S56" s="448">
        <v>1099.8571428571429</v>
      </c>
      <c r="T56" s="453">
        <v>843</v>
      </c>
      <c r="U56" s="448">
        <v>60.214285714285715</v>
      </c>
      <c r="V56" s="453">
        <v>241</v>
      </c>
      <c r="W56" s="448">
        <v>17.214285714285715</v>
      </c>
      <c r="X56" s="453">
        <v>702</v>
      </c>
      <c r="Y56" s="448">
        <v>50.142857142857146</v>
      </c>
      <c r="Z56" s="453">
        <v>646</v>
      </c>
      <c r="AA56" s="448">
        <v>46.142857142857146</v>
      </c>
      <c r="AB56" s="453">
        <v>478</v>
      </c>
      <c r="AC56" s="448">
        <v>34.142857142857146</v>
      </c>
      <c r="AD56" s="454">
        <v>16</v>
      </c>
      <c r="AE56" s="448">
        <v>1.1428571428571428</v>
      </c>
      <c r="AF56" s="453">
        <v>255</v>
      </c>
      <c r="AG56" s="448">
        <v>18.214285714285715</v>
      </c>
      <c r="AH56" s="453">
        <v>640</v>
      </c>
      <c r="AI56" s="448">
        <v>45.714285714285715</v>
      </c>
      <c r="AJ56" s="453">
        <v>44</v>
      </c>
      <c r="AK56" s="448">
        <v>3.1428571428571428</v>
      </c>
      <c r="AL56" s="453">
        <v>3403</v>
      </c>
      <c r="AM56" s="448">
        <v>243.07142857142858</v>
      </c>
      <c r="AN56" s="453">
        <v>3541</v>
      </c>
      <c r="AO56" s="448">
        <v>252.92857142857142</v>
      </c>
      <c r="AP56" s="453">
        <v>3203</v>
      </c>
      <c r="AQ56" s="448">
        <v>228.78571428571428</v>
      </c>
      <c r="AR56" s="453">
        <v>2592</v>
      </c>
      <c r="AS56" s="448">
        <v>185.14285714285714</v>
      </c>
    </row>
    <row r="57" spans="1:45" ht="13.5" customHeight="1">
      <c r="A57" s="446" t="s">
        <v>168</v>
      </c>
      <c r="B57" s="447" t="s">
        <v>69</v>
      </c>
      <c r="C57" s="448">
        <v>2</v>
      </c>
      <c r="D57" s="448">
        <v>3.2</v>
      </c>
      <c r="E57" s="449">
        <v>561</v>
      </c>
      <c r="F57" s="450">
        <v>280.5</v>
      </c>
      <c r="G57" s="451">
        <v>13</v>
      </c>
      <c r="H57" s="450">
        <v>6.5</v>
      </c>
      <c r="I57" s="451">
        <v>30</v>
      </c>
      <c r="J57" s="450">
        <v>15</v>
      </c>
      <c r="K57" s="452">
        <v>777386.9</v>
      </c>
      <c r="L57" s="452">
        <v>388693.45</v>
      </c>
      <c r="M57" s="452">
        <v>242933.40625</v>
      </c>
      <c r="N57" s="456">
        <v>17047</v>
      </c>
      <c r="O57" s="448">
        <v>8523.5</v>
      </c>
      <c r="P57" s="456">
        <v>30</v>
      </c>
      <c r="Q57" s="448">
        <v>15</v>
      </c>
      <c r="R57" s="453">
        <v>322</v>
      </c>
      <c r="S57" s="448">
        <v>161</v>
      </c>
      <c r="T57" s="453">
        <v>14</v>
      </c>
      <c r="U57" s="448">
        <v>7</v>
      </c>
      <c r="V57" s="453">
        <v>14</v>
      </c>
      <c r="W57" s="448">
        <v>7</v>
      </c>
      <c r="X57" s="453">
        <v>14</v>
      </c>
      <c r="Y57" s="448">
        <v>7</v>
      </c>
      <c r="Z57" s="453">
        <v>44</v>
      </c>
      <c r="AA57" s="448">
        <v>22</v>
      </c>
      <c r="AB57" s="453">
        <v>30</v>
      </c>
      <c r="AC57" s="448">
        <v>15</v>
      </c>
      <c r="AD57" s="454">
        <v>2</v>
      </c>
      <c r="AE57" s="448">
        <v>1</v>
      </c>
      <c r="AF57" s="453">
        <v>33</v>
      </c>
      <c r="AG57" s="448">
        <v>16.5</v>
      </c>
      <c r="AH57" s="453">
        <v>31</v>
      </c>
      <c r="AI57" s="448">
        <v>15.5</v>
      </c>
      <c r="AJ57" s="453">
        <v>8</v>
      </c>
      <c r="AK57" s="448">
        <v>4</v>
      </c>
      <c r="AL57" s="453">
        <v>180</v>
      </c>
      <c r="AM57" s="448">
        <v>90</v>
      </c>
      <c r="AN57" s="453">
        <v>260</v>
      </c>
      <c r="AO57" s="448">
        <v>130</v>
      </c>
      <c r="AP57" s="453">
        <v>218</v>
      </c>
      <c r="AQ57" s="448">
        <v>109</v>
      </c>
      <c r="AR57" s="453">
        <v>225</v>
      </c>
      <c r="AS57" s="448">
        <v>112.5</v>
      </c>
    </row>
    <row r="58" spans="1:45" ht="13.5" customHeight="1">
      <c r="A58" s="446" t="s">
        <v>174</v>
      </c>
      <c r="B58" s="447" t="s">
        <v>70</v>
      </c>
      <c r="C58" s="448">
        <v>6.75</v>
      </c>
      <c r="D58" s="448">
        <v>9.25</v>
      </c>
      <c r="E58" s="449">
        <v>2489</v>
      </c>
      <c r="F58" s="450">
        <v>368.74074074074076</v>
      </c>
      <c r="G58" s="451">
        <v>136</v>
      </c>
      <c r="H58" s="450">
        <v>20.148148148148149</v>
      </c>
      <c r="I58" s="451">
        <v>125</v>
      </c>
      <c r="J58" s="450">
        <v>18.518518518518519</v>
      </c>
      <c r="K58" s="452">
        <v>3238715.84</v>
      </c>
      <c r="L58" s="452">
        <v>479809.75407407404</v>
      </c>
      <c r="M58" s="452">
        <v>350131.44216216216</v>
      </c>
      <c r="N58" s="456">
        <v>75901</v>
      </c>
      <c r="O58" s="448">
        <v>11244.592592592593</v>
      </c>
      <c r="P58" s="456">
        <v>284</v>
      </c>
      <c r="Q58" s="448">
        <v>42.074074074074076</v>
      </c>
      <c r="R58" s="453">
        <v>1987</v>
      </c>
      <c r="S58" s="448">
        <v>294.37037037037038</v>
      </c>
      <c r="T58" s="453">
        <v>82</v>
      </c>
      <c r="U58" s="448">
        <v>12.148148148148149</v>
      </c>
      <c r="V58" s="453">
        <v>71</v>
      </c>
      <c r="W58" s="448">
        <v>10.518518518518519</v>
      </c>
      <c r="X58" s="453">
        <v>138</v>
      </c>
      <c r="Y58" s="448">
        <v>20.444444444444443</v>
      </c>
      <c r="Z58" s="453">
        <v>184</v>
      </c>
      <c r="AA58" s="448">
        <v>27.25925925925926</v>
      </c>
      <c r="AB58" s="453">
        <v>120</v>
      </c>
      <c r="AC58" s="448">
        <v>17.777777777777779</v>
      </c>
      <c r="AD58" s="454">
        <v>29</v>
      </c>
      <c r="AE58" s="448">
        <v>4.2962962962962967</v>
      </c>
      <c r="AF58" s="453">
        <v>74</v>
      </c>
      <c r="AG58" s="448">
        <v>10.962962962962964</v>
      </c>
      <c r="AH58" s="453">
        <v>194</v>
      </c>
      <c r="AI58" s="448">
        <v>28.74074074074074</v>
      </c>
      <c r="AJ58" s="453">
        <v>19</v>
      </c>
      <c r="AK58" s="448">
        <v>2.8148148148148149</v>
      </c>
      <c r="AL58" s="453">
        <v>1080</v>
      </c>
      <c r="AM58" s="448">
        <v>160</v>
      </c>
      <c r="AN58" s="453">
        <v>1339</v>
      </c>
      <c r="AO58" s="448">
        <v>198.37037037037038</v>
      </c>
      <c r="AP58" s="453">
        <v>2026</v>
      </c>
      <c r="AQ58" s="448">
        <v>300.14814814814815</v>
      </c>
      <c r="AR58" s="453">
        <v>690</v>
      </c>
      <c r="AS58" s="448">
        <v>102.22222222222223</v>
      </c>
    </row>
    <row r="59" spans="1:45" ht="13.5" customHeight="1">
      <c r="A59" s="446" t="s">
        <v>171</v>
      </c>
      <c r="B59" s="447" t="s">
        <v>71</v>
      </c>
      <c r="C59" s="448">
        <v>13</v>
      </c>
      <c r="D59" s="448">
        <v>18</v>
      </c>
      <c r="E59" s="449">
        <v>5509</v>
      </c>
      <c r="F59" s="450">
        <v>423.76923076923077</v>
      </c>
      <c r="G59" s="451">
        <v>140</v>
      </c>
      <c r="H59" s="450">
        <v>10.76923076923077</v>
      </c>
      <c r="I59" s="451">
        <v>125</v>
      </c>
      <c r="J59" s="450">
        <v>9.615384615384615</v>
      </c>
      <c r="K59" s="452">
        <v>5423039.46</v>
      </c>
      <c r="L59" s="452">
        <v>417156.88153846154</v>
      </c>
      <c r="M59" s="452">
        <v>301279.96999999997</v>
      </c>
      <c r="N59" s="456">
        <v>182045</v>
      </c>
      <c r="O59" s="448">
        <v>14003.461538461539</v>
      </c>
      <c r="P59" s="456">
        <v>564</v>
      </c>
      <c r="Q59" s="448">
        <v>43.384615384615387</v>
      </c>
      <c r="R59" s="453">
        <v>4165</v>
      </c>
      <c r="S59" s="448">
        <v>320.38461538461536</v>
      </c>
      <c r="T59" s="453">
        <v>285</v>
      </c>
      <c r="U59" s="448">
        <v>21.923076923076923</v>
      </c>
      <c r="V59" s="453">
        <v>115</v>
      </c>
      <c r="W59" s="448">
        <v>8.8461538461538467</v>
      </c>
      <c r="X59" s="453">
        <v>176</v>
      </c>
      <c r="Y59" s="448">
        <v>13.538461538461538</v>
      </c>
      <c r="Z59" s="453">
        <v>268</v>
      </c>
      <c r="AA59" s="448">
        <v>20.615384615384617</v>
      </c>
      <c r="AB59" s="453">
        <v>122</v>
      </c>
      <c r="AC59" s="448">
        <v>9.384615384615385</v>
      </c>
      <c r="AD59" s="454">
        <v>50</v>
      </c>
      <c r="AE59" s="448">
        <v>3.8461538461538463</v>
      </c>
      <c r="AF59" s="453">
        <v>124</v>
      </c>
      <c r="AG59" s="448">
        <v>9.5384615384615383</v>
      </c>
      <c r="AH59" s="453">
        <v>291</v>
      </c>
      <c r="AI59" s="448">
        <v>22.384615384615383</v>
      </c>
      <c r="AJ59" s="453">
        <v>54</v>
      </c>
      <c r="AK59" s="448">
        <v>4.1538461538461542</v>
      </c>
      <c r="AL59" s="453">
        <v>1730</v>
      </c>
      <c r="AM59" s="448">
        <v>133.07692307692307</v>
      </c>
      <c r="AN59" s="453">
        <v>3504</v>
      </c>
      <c r="AO59" s="448">
        <v>269.53846153846155</v>
      </c>
      <c r="AP59" s="453">
        <v>2621</v>
      </c>
      <c r="AQ59" s="448">
        <v>201.61538461538461</v>
      </c>
      <c r="AR59" s="453">
        <v>1896</v>
      </c>
      <c r="AS59" s="448">
        <v>145.84615384615384</v>
      </c>
    </row>
    <row r="60" spans="1:45" ht="13.5" customHeight="1">
      <c r="A60" s="446" t="s">
        <v>167</v>
      </c>
      <c r="B60" s="447" t="s">
        <v>72</v>
      </c>
      <c r="C60" s="448">
        <v>7.75</v>
      </c>
      <c r="D60" s="448">
        <v>10</v>
      </c>
      <c r="E60" s="449">
        <v>2698</v>
      </c>
      <c r="F60" s="450">
        <v>348.12903225806451</v>
      </c>
      <c r="G60" s="451">
        <v>180</v>
      </c>
      <c r="H60" s="450">
        <v>23.225806451612904</v>
      </c>
      <c r="I60" s="451">
        <v>192</v>
      </c>
      <c r="J60" s="450">
        <v>24.774193548387096</v>
      </c>
      <c r="K60" s="452">
        <v>3969787.58</v>
      </c>
      <c r="L60" s="452">
        <v>512230.655483871</v>
      </c>
      <c r="M60" s="452">
        <v>396978.75800000003</v>
      </c>
      <c r="N60" s="456">
        <v>85079</v>
      </c>
      <c r="O60" s="448">
        <v>10977.935483870968</v>
      </c>
      <c r="P60" s="456">
        <v>379</v>
      </c>
      <c r="Q60" s="448">
        <v>48.903225806451616</v>
      </c>
      <c r="R60" s="453">
        <v>21000</v>
      </c>
      <c r="S60" s="448">
        <v>2709.6774193548385</v>
      </c>
      <c r="T60" s="453">
        <v>79</v>
      </c>
      <c r="U60" s="448">
        <v>10.193548387096774</v>
      </c>
      <c r="V60" s="453">
        <v>37</v>
      </c>
      <c r="W60" s="448">
        <v>4.774193548387097</v>
      </c>
      <c r="X60" s="453">
        <v>192</v>
      </c>
      <c r="Y60" s="448">
        <v>24.774193548387096</v>
      </c>
      <c r="Z60" s="453">
        <v>157</v>
      </c>
      <c r="AA60" s="448">
        <v>20.258064516129032</v>
      </c>
      <c r="AB60" s="453">
        <v>153</v>
      </c>
      <c r="AC60" s="448">
        <v>19.741935483870968</v>
      </c>
      <c r="AD60" s="454">
        <v>12</v>
      </c>
      <c r="AE60" s="448">
        <v>1.5483870967741935</v>
      </c>
      <c r="AF60" s="453">
        <v>113</v>
      </c>
      <c r="AG60" s="448">
        <v>14.580645161290322</v>
      </c>
      <c r="AH60" s="453">
        <v>167</v>
      </c>
      <c r="AI60" s="448">
        <v>21.548387096774192</v>
      </c>
      <c r="AJ60" s="453">
        <v>28</v>
      </c>
      <c r="AK60" s="448">
        <v>3.6129032258064515</v>
      </c>
      <c r="AL60" s="453">
        <v>1308</v>
      </c>
      <c r="AM60" s="448">
        <v>168.7741935483871</v>
      </c>
      <c r="AN60" s="453">
        <v>1783</v>
      </c>
      <c r="AO60" s="448">
        <v>230.06451612903226</v>
      </c>
      <c r="AP60" s="453">
        <v>1858</v>
      </c>
      <c r="AQ60" s="448">
        <v>239.74193548387098</v>
      </c>
      <c r="AR60" s="453">
        <v>769</v>
      </c>
      <c r="AS60" s="448">
        <v>99.225806451612897</v>
      </c>
    </row>
    <row r="61" spans="1:45" ht="13.5" customHeight="1">
      <c r="A61" s="446" t="s">
        <v>170</v>
      </c>
      <c r="B61" s="447" t="s">
        <v>73</v>
      </c>
      <c r="C61" s="448">
        <v>3</v>
      </c>
      <c r="D61" s="448">
        <v>3.25</v>
      </c>
      <c r="E61" s="449">
        <v>884</v>
      </c>
      <c r="F61" s="450">
        <v>294.66666666666669</v>
      </c>
      <c r="G61" s="451">
        <v>25</v>
      </c>
      <c r="H61" s="450">
        <v>8.3333333333333339</v>
      </c>
      <c r="I61" s="451">
        <v>74</v>
      </c>
      <c r="J61" s="450">
        <v>24.666666666666668</v>
      </c>
      <c r="K61" s="452">
        <v>1364904.6</v>
      </c>
      <c r="L61" s="452">
        <v>454968.2</v>
      </c>
      <c r="M61" s="452">
        <v>419970.64615384617</v>
      </c>
      <c r="N61" s="456">
        <v>24787</v>
      </c>
      <c r="O61" s="448">
        <v>8262.3333333333339</v>
      </c>
      <c r="P61" s="456">
        <v>112</v>
      </c>
      <c r="Q61" s="448">
        <v>37.333333333333336</v>
      </c>
      <c r="R61" s="453">
        <v>728</v>
      </c>
      <c r="S61" s="448">
        <v>242.66666666666666</v>
      </c>
      <c r="T61" s="453">
        <v>125</v>
      </c>
      <c r="U61" s="448">
        <v>41.666666666666664</v>
      </c>
      <c r="V61" s="453">
        <v>9</v>
      </c>
      <c r="W61" s="448">
        <v>3</v>
      </c>
      <c r="X61" s="453">
        <v>23</v>
      </c>
      <c r="Y61" s="448">
        <v>7.666666666666667</v>
      </c>
      <c r="Z61" s="453">
        <v>17</v>
      </c>
      <c r="AA61" s="448">
        <v>5.666666666666667</v>
      </c>
      <c r="AB61" s="453">
        <v>75</v>
      </c>
      <c r="AC61" s="448">
        <v>25</v>
      </c>
      <c r="AD61" s="454">
        <v>3</v>
      </c>
      <c r="AE61" s="448">
        <v>1</v>
      </c>
      <c r="AF61" s="453">
        <v>103</v>
      </c>
      <c r="AG61" s="448">
        <v>34.333333333333336</v>
      </c>
      <c r="AH61" s="453">
        <v>23</v>
      </c>
      <c r="AI61" s="448">
        <v>7.666666666666667</v>
      </c>
      <c r="AJ61" s="453">
        <v>1</v>
      </c>
      <c r="AK61" s="448">
        <v>0.33333333333333331</v>
      </c>
      <c r="AL61" s="453">
        <v>350</v>
      </c>
      <c r="AM61" s="448">
        <v>116.66666666666667</v>
      </c>
      <c r="AN61" s="453">
        <v>636</v>
      </c>
      <c r="AO61" s="448">
        <v>212</v>
      </c>
      <c r="AP61" s="453">
        <v>334</v>
      </c>
      <c r="AQ61" s="448">
        <v>111.33333333333333</v>
      </c>
      <c r="AR61" s="453">
        <v>705</v>
      </c>
      <c r="AS61" s="448">
        <v>235</v>
      </c>
    </row>
    <row r="62" spans="1:45" ht="13.5" customHeight="1">
      <c r="A62" s="446" t="s">
        <v>170</v>
      </c>
      <c r="B62" s="447" t="s">
        <v>74</v>
      </c>
      <c r="C62" s="448">
        <v>0.75</v>
      </c>
      <c r="D62" s="448">
        <v>2</v>
      </c>
      <c r="E62" s="449">
        <v>667</v>
      </c>
      <c r="F62" s="450">
        <v>889.33333333333337</v>
      </c>
      <c r="G62" s="451">
        <v>31</v>
      </c>
      <c r="H62" s="450">
        <v>41.333333333333336</v>
      </c>
      <c r="I62" s="451">
        <v>60</v>
      </c>
      <c r="J62" s="450">
        <v>80</v>
      </c>
      <c r="K62" s="452">
        <v>663006.37</v>
      </c>
      <c r="L62" s="452">
        <v>884008.49333333329</v>
      </c>
      <c r="M62" s="452">
        <v>331503.185</v>
      </c>
      <c r="N62" s="456">
        <v>18918</v>
      </c>
      <c r="O62" s="448">
        <v>25224</v>
      </c>
      <c r="P62" s="456">
        <v>26</v>
      </c>
      <c r="Q62" s="448">
        <v>34.666666666666664</v>
      </c>
      <c r="R62" s="453">
        <v>740</v>
      </c>
      <c r="S62" s="448">
        <v>986.66666666666663</v>
      </c>
      <c r="T62" s="453">
        <v>76</v>
      </c>
      <c r="U62" s="448">
        <v>101.33333333333333</v>
      </c>
      <c r="V62" s="453">
        <v>8</v>
      </c>
      <c r="W62" s="448">
        <v>10.666666666666666</v>
      </c>
      <c r="X62" s="453">
        <v>32</v>
      </c>
      <c r="Y62" s="448">
        <v>42.666666666666664</v>
      </c>
      <c r="Z62" s="453">
        <v>133</v>
      </c>
      <c r="AA62" s="448">
        <v>177.33333333333334</v>
      </c>
      <c r="AB62" s="453">
        <v>74</v>
      </c>
      <c r="AC62" s="448">
        <v>98.666666666666671</v>
      </c>
      <c r="AD62" s="454">
        <v>0</v>
      </c>
      <c r="AE62" s="448">
        <v>0</v>
      </c>
      <c r="AF62" s="453">
        <v>6</v>
      </c>
      <c r="AG62" s="448">
        <v>8</v>
      </c>
      <c r="AH62" s="453">
        <v>36</v>
      </c>
      <c r="AI62" s="448">
        <v>48</v>
      </c>
      <c r="AJ62" s="453">
        <v>7</v>
      </c>
      <c r="AK62" s="448">
        <v>9.3333333333333339</v>
      </c>
      <c r="AL62" s="453">
        <v>37</v>
      </c>
      <c r="AM62" s="448">
        <v>49.333333333333336</v>
      </c>
      <c r="AN62" s="453">
        <v>387</v>
      </c>
      <c r="AO62" s="448">
        <v>516</v>
      </c>
      <c r="AP62" s="453">
        <v>613</v>
      </c>
      <c r="AQ62" s="448">
        <v>817.33333333333337</v>
      </c>
      <c r="AR62" s="453">
        <v>497</v>
      </c>
      <c r="AS62" s="448">
        <v>662.66666666666663</v>
      </c>
    </row>
    <row r="63" spans="1:45" ht="13.5" customHeight="1">
      <c r="A63" s="446" t="s">
        <v>168</v>
      </c>
      <c r="B63" s="447" t="s">
        <v>75</v>
      </c>
      <c r="C63" s="448">
        <v>6</v>
      </c>
      <c r="D63" s="448">
        <v>7.4</v>
      </c>
      <c r="E63" s="449">
        <v>2348</v>
      </c>
      <c r="F63" s="450">
        <v>391.33333333333331</v>
      </c>
      <c r="G63" s="451">
        <v>42</v>
      </c>
      <c r="H63" s="450">
        <v>7</v>
      </c>
      <c r="I63" s="451">
        <v>66</v>
      </c>
      <c r="J63" s="450">
        <v>11</v>
      </c>
      <c r="K63" s="452">
        <v>2141334.7999999998</v>
      </c>
      <c r="L63" s="452">
        <v>356889.1333333333</v>
      </c>
      <c r="M63" s="452">
        <v>289369.56756756752</v>
      </c>
      <c r="N63" s="456">
        <v>64528</v>
      </c>
      <c r="O63" s="448">
        <v>10754.666666666666</v>
      </c>
      <c r="P63" s="456">
        <v>115</v>
      </c>
      <c r="Q63" s="448">
        <v>19.166666666666668</v>
      </c>
      <c r="R63" s="453">
        <v>878</v>
      </c>
      <c r="S63" s="448">
        <v>146.33333333333334</v>
      </c>
      <c r="T63" s="453">
        <v>76</v>
      </c>
      <c r="U63" s="448">
        <v>12.666666666666666</v>
      </c>
      <c r="V63" s="453">
        <v>45</v>
      </c>
      <c r="W63" s="448">
        <v>7.5</v>
      </c>
      <c r="X63" s="453">
        <v>44</v>
      </c>
      <c r="Y63" s="448">
        <v>7.333333333333333</v>
      </c>
      <c r="Z63" s="453">
        <v>92</v>
      </c>
      <c r="AA63" s="448">
        <v>15.333333333333334</v>
      </c>
      <c r="AB63" s="453">
        <v>73</v>
      </c>
      <c r="AC63" s="448">
        <v>12.166666666666666</v>
      </c>
      <c r="AD63" s="454">
        <v>27</v>
      </c>
      <c r="AE63" s="448">
        <v>4.5</v>
      </c>
      <c r="AF63" s="453">
        <v>14</v>
      </c>
      <c r="AG63" s="448">
        <v>2.3333333333333335</v>
      </c>
      <c r="AH63" s="453">
        <v>146</v>
      </c>
      <c r="AI63" s="448">
        <v>24.333333333333332</v>
      </c>
      <c r="AJ63" s="453">
        <v>27</v>
      </c>
      <c r="AK63" s="448">
        <v>4.5</v>
      </c>
      <c r="AL63" s="453">
        <v>885</v>
      </c>
      <c r="AM63" s="448">
        <v>147.5</v>
      </c>
      <c r="AN63" s="453">
        <v>1153</v>
      </c>
      <c r="AO63" s="448">
        <v>192.16666666666666</v>
      </c>
      <c r="AP63" s="453">
        <v>539</v>
      </c>
      <c r="AQ63" s="448">
        <v>89.833333333333329</v>
      </c>
      <c r="AR63" s="453">
        <v>305</v>
      </c>
      <c r="AS63" s="448">
        <v>50.833333333333336</v>
      </c>
    </row>
    <row r="64" spans="1:45" ht="13.5" customHeight="1">
      <c r="A64" s="446" t="s">
        <v>170</v>
      </c>
      <c r="B64" s="447" t="s">
        <v>76</v>
      </c>
      <c r="C64" s="448">
        <v>4</v>
      </c>
      <c r="D64" s="448">
        <v>7</v>
      </c>
      <c r="E64" s="449">
        <v>2199</v>
      </c>
      <c r="F64" s="450">
        <v>549.75</v>
      </c>
      <c r="G64" s="451">
        <v>125</v>
      </c>
      <c r="H64" s="450">
        <v>31.25</v>
      </c>
      <c r="I64" s="451">
        <v>144</v>
      </c>
      <c r="J64" s="450">
        <v>36</v>
      </c>
      <c r="K64" s="452">
        <v>2440587.4300000002</v>
      </c>
      <c r="L64" s="452">
        <v>610146.85750000004</v>
      </c>
      <c r="M64" s="452">
        <v>348655.34714285715</v>
      </c>
      <c r="N64" s="456">
        <v>71566</v>
      </c>
      <c r="O64" s="448">
        <v>17891.5</v>
      </c>
      <c r="P64" s="456">
        <v>277</v>
      </c>
      <c r="Q64" s="448">
        <v>69.25</v>
      </c>
      <c r="R64" s="453">
        <v>1356</v>
      </c>
      <c r="S64" s="448">
        <v>339</v>
      </c>
      <c r="T64" s="453">
        <v>192</v>
      </c>
      <c r="U64" s="448">
        <v>48</v>
      </c>
      <c r="V64" s="453">
        <v>12</v>
      </c>
      <c r="W64" s="448">
        <v>3</v>
      </c>
      <c r="X64" s="453">
        <v>130</v>
      </c>
      <c r="Y64" s="448">
        <v>32.5</v>
      </c>
      <c r="Z64" s="453">
        <v>64</v>
      </c>
      <c r="AA64" s="448">
        <v>16</v>
      </c>
      <c r="AB64" s="453">
        <v>133</v>
      </c>
      <c r="AC64" s="448">
        <v>33.25</v>
      </c>
      <c r="AD64" s="454">
        <v>140</v>
      </c>
      <c r="AE64" s="448">
        <v>35</v>
      </c>
      <c r="AF64" s="453">
        <v>91</v>
      </c>
      <c r="AG64" s="448">
        <v>22.75</v>
      </c>
      <c r="AH64" s="453">
        <v>157</v>
      </c>
      <c r="AI64" s="448">
        <v>39.25</v>
      </c>
      <c r="AJ64" s="453">
        <v>8</v>
      </c>
      <c r="AK64" s="448">
        <v>2</v>
      </c>
      <c r="AL64" s="453">
        <v>875</v>
      </c>
      <c r="AM64" s="448">
        <v>218.75</v>
      </c>
      <c r="AN64" s="453">
        <v>888</v>
      </c>
      <c r="AO64" s="448">
        <v>222</v>
      </c>
      <c r="AP64" s="453">
        <v>870</v>
      </c>
      <c r="AQ64" s="448">
        <v>217.5</v>
      </c>
      <c r="AR64" s="453">
        <v>373</v>
      </c>
      <c r="AS64" s="448">
        <v>93.25</v>
      </c>
    </row>
    <row r="65" spans="1:45" ht="13.5" customHeight="1">
      <c r="A65" s="446" t="s">
        <v>169</v>
      </c>
      <c r="B65" s="447" t="s">
        <v>77</v>
      </c>
      <c r="C65" s="448">
        <v>77</v>
      </c>
      <c r="D65" s="448">
        <v>117</v>
      </c>
      <c r="E65" s="449">
        <v>35742</v>
      </c>
      <c r="F65" s="450">
        <v>464.18181818181819</v>
      </c>
      <c r="G65" s="451">
        <v>2799</v>
      </c>
      <c r="H65" s="450">
        <v>36.350649350649348</v>
      </c>
      <c r="I65" s="451">
        <v>1288</v>
      </c>
      <c r="J65" s="450">
        <v>16.727272727272727</v>
      </c>
      <c r="K65" s="452">
        <v>38161721.579999998</v>
      </c>
      <c r="L65" s="452">
        <v>495606.77376623376</v>
      </c>
      <c r="M65" s="452">
        <v>326168.56051282049</v>
      </c>
      <c r="N65" s="456">
        <v>938687</v>
      </c>
      <c r="O65" s="448">
        <v>12190.74025974026</v>
      </c>
      <c r="P65" s="456">
        <v>1999</v>
      </c>
      <c r="Q65" s="448">
        <v>25.961038961038962</v>
      </c>
      <c r="R65" s="453">
        <v>20006</v>
      </c>
      <c r="S65" s="448">
        <v>259.81818181818181</v>
      </c>
      <c r="T65" s="453">
        <v>1057</v>
      </c>
      <c r="U65" s="448">
        <v>13.727272727272727</v>
      </c>
      <c r="V65" s="453">
        <v>856</v>
      </c>
      <c r="W65" s="448">
        <v>11.116883116883116</v>
      </c>
      <c r="X65" s="453">
        <v>2940</v>
      </c>
      <c r="Y65" s="448">
        <v>38.18181818181818</v>
      </c>
      <c r="Z65" s="453">
        <v>2153</v>
      </c>
      <c r="AA65" s="448">
        <v>27.961038961038962</v>
      </c>
      <c r="AB65" s="453">
        <v>1233</v>
      </c>
      <c r="AC65" s="448">
        <v>16.012987012987011</v>
      </c>
      <c r="AD65" s="454">
        <v>624</v>
      </c>
      <c r="AE65" s="448">
        <v>8.103896103896103</v>
      </c>
      <c r="AF65" s="453">
        <v>677</v>
      </c>
      <c r="AG65" s="448">
        <v>8.7922077922077921</v>
      </c>
      <c r="AH65" s="453">
        <v>1137</v>
      </c>
      <c r="AI65" s="448">
        <v>14.766233766233766</v>
      </c>
      <c r="AJ65" s="453">
        <v>353</v>
      </c>
      <c r="AK65" s="448">
        <v>4.5844155844155843</v>
      </c>
      <c r="AL65" s="453">
        <v>10457</v>
      </c>
      <c r="AM65" s="448">
        <v>135.80519480519482</v>
      </c>
      <c r="AN65" s="453">
        <v>5504</v>
      </c>
      <c r="AO65" s="448">
        <v>71.480519480519476</v>
      </c>
      <c r="AP65" s="453">
        <v>10581</v>
      </c>
      <c r="AQ65" s="448">
        <v>137.41558441558442</v>
      </c>
      <c r="AR65" s="453">
        <v>1766</v>
      </c>
      <c r="AS65" s="448">
        <v>22.935064935064936</v>
      </c>
    </row>
    <row r="66" spans="1:45" ht="13.5" customHeight="1">
      <c r="A66" s="446" t="s">
        <v>165</v>
      </c>
      <c r="B66" s="447" t="s">
        <v>78</v>
      </c>
      <c r="C66" s="448">
        <v>1</v>
      </c>
      <c r="D66" s="448">
        <v>1</v>
      </c>
      <c r="E66" s="449">
        <v>365</v>
      </c>
      <c r="F66" s="450">
        <v>365</v>
      </c>
      <c r="G66" s="451">
        <v>3</v>
      </c>
      <c r="H66" s="450">
        <v>3</v>
      </c>
      <c r="I66" s="451">
        <v>21</v>
      </c>
      <c r="J66" s="450">
        <v>21</v>
      </c>
      <c r="K66" s="452">
        <v>577240.72</v>
      </c>
      <c r="L66" s="452">
        <v>577240.72</v>
      </c>
      <c r="M66" s="452">
        <v>577240.72</v>
      </c>
      <c r="N66" s="456">
        <v>10631</v>
      </c>
      <c r="O66" s="448">
        <v>10631</v>
      </c>
      <c r="P66" s="456">
        <v>33</v>
      </c>
      <c r="Q66" s="448">
        <v>33</v>
      </c>
      <c r="R66" s="453">
        <v>60</v>
      </c>
      <c r="S66" s="448">
        <v>60</v>
      </c>
      <c r="T66" s="453">
        <v>0</v>
      </c>
      <c r="U66" s="448">
        <v>0</v>
      </c>
      <c r="V66" s="453">
        <v>1</v>
      </c>
      <c r="W66" s="448">
        <v>1</v>
      </c>
      <c r="X66" s="453">
        <v>1</v>
      </c>
      <c r="Y66" s="448">
        <v>1</v>
      </c>
      <c r="Z66" s="453">
        <v>4</v>
      </c>
      <c r="AA66" s="448">
        <v>4</v>
      </c>
      <c r="AB66" s="453">
        <v>20</v>
      </c>
      <c r="AC66" s="448">
        <v>20</v>
      </c>
      <c r="AD66" s="454">
        <v>0</v>
      </c>
      <c r="AE66" s="448">
        <v>0</v>
      </c>
      <c r="AF66" s="453">
        <v>8</v>
      </c>
      <c r="AG66" s="448">
        <v>8</v>
      </c>
      <c r="AH66" s="453">
        <v>11</v>
      </c>
      <c r="AI66" s="448">
        <v>11</v>
      </c>
      <c r="AJ66" s="453">
        <v>1</v>
      </c>
      <c r="AK66" s="448">
        <v>1</v>
      </c>
      <c r="AL66" s="453">
        <v>88</v>
      </c>
      <c r="AM66" s="448">
        <v>88</v>
      </c>
      <c r="AN66" s="453">
        <v>366</v>
      </c>
      <c r="AO66" s="448">
        <v>366</v>
      </c>
      <c r="AP66" s="453">
        <v>94</v>
      </c>
      <c r="AQ66" s="448">
        <v>94</v>
      </c>
      <c r="AR66" s="453">
        <v>217</v>
      </c>
      <c r="AS66" s="448">
        <v>217</v>
      </c>
    </row>
    <row r="67" spans="1:45" ht="13.5" customHeight="1">
      <c r="A67" s="446" t="s">
        <v>167</v>
      </c>
      <c r="B67" s="447" t="s">
        <v>79</v>
      </c>
      <c r="C67" s="448">
        <v>4</v>
      </c>
      <c r="D67" s="448">
        <v>6</v>
      </c>
      <c r="E67" s="449">
        <v>1488</v>
      </c>
      <c r="F67" s="450">
        <v>372</v>
      </c>
      <c r="G67" s="451">
        <v>29</v>
      </c>
      <c r="H67" s="450">
        <v>7.25</v>
      </c>
      <c r="I67" s="451">
        <v>120</v>
      </c>
      <c r="J67" s="450">
        <v>30</v>
      </c>
      <c r="K67" s="452">
        <v>1948732.68</v>
      </c>
      <c r="L67" s="452">
        <v>487183.17</v>
      </c>
      <c r="M67" s="452">
        <v>324788.77999999997</v>
      </c>
      <c r="N67" s="456">
        <v>46028</v>
      </c>
      <c r="O67" s="448">
        <v>11507</v>
      </c>
      <c r="P67" s="456">
        <v>63</v>
      </c>
      <c r="Q67" s="448">
        <v>15.75</v>
      </c>
      <c r="R67" s="453">
        <v>1335</v>
      </c>
      <c r="S67" s="448">
        <v>333.75</v>
      </c>
      <c r="T67" s="453">
        <v>91</v>
      </c>
      <c r="U67" s="448">
        <v>22.75</v>
      </c>
      <c r="V67" s="453">
        <v>24</v>
      </c>
      <c r="W67" s="448">
        <v>6</v>
      </c>
      <c r="X67" s="453">
        <v>25</v>
      </c>
      <c r="Y67" s="448">
        <v>6.25</v>
      </c>
      <c r="Z67" s="453">
        <v>108</v>
      </c>
      <c r="AA67" s="448">
        <v>27</v>
      </c>
      <c r="AB67" s="453">
        <v>92</v>
      </c>
      <c r="AC67" s="448">
        <v>23</v>
      </c>
      <c r="AD67" s="454">
        <v>5</v>
      </c>
      <c r="AE67" s="448">
        <v>1.25</v>
      </c>
      <c r="AF67" s="453">
        <v>46</v>
      </c>
      <c r="AG67" s="448">
        <v>11.5</v>
      </c>
      <c r="AH67" s="453">
        <v>79</v>
      </c>
      <c r="AI67" s="448">
        <v>19.75</v>
      </c>
      <c r="AJ67" s="453">
        <v>16</v>
      </c>
      <c r="AK67" s="448">
        <v>4</v>
      </c>
      <c r="AL67" s="453">
        <v>1135</v>
      </c>
      <c r="AM67" s="448">
        <v>283.75</v>
      </c>
      <c r="AN67" s="453">
        <v>1568</v>
      </c>
      <c r="AO67" s="448">
        <v>392</v>
      </c>
      <c r="AP67" s="453">
        <v>824</v>
      </c>
      <c r="AQ67" s="448">
        <v>206</v>
      </c>
      <c r="AR67" s="453">
        <v>1235</v>
      </c>
      <c r="AS67" s="448">
        <v>308.75</v>
      </c>
    </row>
    <row r="68" spans="1:45" ht="13.5" customHeight="1">
      <c r="A68" s="446" t="s">
        <v>164</v>
      </c>
      <c r="B68" s="447" t="s">
        <v>80</v>
      </c>
      <c r="C68" s="448">
        <v>7</v>
      </c>
      <c r="D68" s="448">
        <v>11</v>
      </c>
      <c r="E68" s="449">
        <v>2524</v>
      </c>
      <c r="F68" s="450">
        <v>360.57142857142856</v>
      </c>
      <c r="G68" s="451">
        <v>132</v>
      </c>
      <c r="H68" s="450">
        <v>18.857142857142858</v>
      </c>
      <c r="I68" s="451">
        <v>138</v>
      </c>
      <c r="J68" s="450">
        <v>19.714285714285715</v>
      </c>
      <c r="K68" s="452">
        <v>4124434.9</v>
      </c>
      <c r="L68" s="452">
        <v>589204.98571428575</v>
      </c>
      <c r="M68" s="452">
        <v>374948.62727272726</v>
      </c>
      <c r="N68" s="456">
        <v>87251</v>
      </c>
      <c r="O68" s="448">
        <v>12464.428571428571</v>
      </c>
      <c r="P68" s="456">
        <v>313</v>
      </c>
      <c r="Q68" s="448">
        <v>44.714285714285715</v>
      </c>
      <c r="R68" s="453">
        <v>3677</v>
      </c>
      <c r="S68" s="448">
        <v>525.28571428571433</v>
      </c>
      <c r="T68" s="453">
        <v>436</v>
      </c>
      <c r="U68" s="448">
        <v>62.285714285714285</v>
      </c>
      <c r="V68" s="453">
        <v>48</v>
      </c>
      <c r="W68" s="448">
        <v>6.8571428571428568</v>
      </c>
      <c r="X68" s="453">
        <v>131</v>
      </c>
      <c r="Y68" s="448">
        <v>18.714285714285715</v>
      </c>
      <c r="Z68" s="453">
        <v>137</v>
      </c>
      <c r="AA68" s="448">
        <v>19.571428571428573</v>
      </c>
      <c r="AB68" s="453">
        <v>134</v>
      </c>
      <c r="AC68" s="448">
        <v>19.142857142857142</v>
      </c>
      <c r="AD68" s="454">
        <v>164</v>
      </c>
      <c r="AE68" s="448">
        <v>23.428571428571427</v>
      </c>
      <c r="AF68" s="453">
        <v>85</v>
      </c>
      <c r="AG68" s="448">
        <v>12.142857142857142</v>
      </c>
      <c r="AH68" s="453">
        <v>145</v>
      </c>
      <c r="AI68" s="448">
        <v>20.714285714285715</v>
      </c>
      <c r="AJ68" s="453">
        <v>25</v>
      </c>
      <c r="AK68" s="448">
        <v>3.5714285714285716</v>
      </c>
      <c r="AL68" s="453">
        <v>1306</v>
      </c>
      <c r="AM68" s="448">
        <v>186.57142857142858</v>
      </c>
      <c r="AN68" s="453">
        <v>1986</v>
      </c>
      <c r="AO68" s="448">
        <v>283.71428571428572</v>
      </c>
      <c r="AP68" s="453">
        <v>1977</v>
      </c>
      <c r="AQ68" s="448">
        <v>282.42857142857144</v>
      </c>
      <c r="AR68" s="453">
        <v>1745</v>
      </c>
      <c r="AS68" s="448">
        <v>249.28571428571428</v>
      </c>
    </row>
    <row r="69" spans="1:45" ht="13.5" customHeight="1">
      <c r="A69" s="446" t="s">
        <v>171</v>
      </c>
      <c r="B69" s="447" t="s">
        <v>81</v>
      </c>
      <c r="C69" s="448">
        <v>13</v>
      </c>
      <c r="D69" s="448">
        <v>19</v>
      </c>
      <c r="E69" s="449">
        <v>5282</v>
      </c>
      <c r="F69" s="450">
        <v>406.30769230769232</v>
      </c>
      <c r="G69" s="451">
        <v>196</v>
      </c>
      <c r="H69" s="450">
        <v>15.076923076923077</v>
      </c>
      <c r="I69" s="451">
        <v>220</v>
      </c>
      <c r="J69" s="450">
        <v>16.923076923076923</v>
      </c>
      <c r="K69" s="452">
        <v>6758092.5199999996</v>
      </c>
      <c r="L69" s="452">
        <v>519853.27076923073</v>
      </c>
      <c r="M69" s="452">
        <v>355689.07999999996</v>
      </c>
      <c r="N69" s="456">
        <v>197199</v>
      </c>
      <c r="O69" s="448">
        <v>15169.153846153846</v>
      </c>
      <c r="P69" s="456">
        <v>947</v>
      </c>
      <c r="Q69" s="448">
        <v>72.84615384615384</v>
      </c>
      <c r="R69" s="453">
        <v>14398</v>
      </c>
      <c r="S69" s="448">
        <v>1107.5384615384614</v>
      </c>
      <c r="T69" s="453">
        <v>2969</v>
      </c>
      <c r="U69" s="448">
        <v>228.38461538461539</v>
      </c>
      <c r="V69" s="453">
        <v>116</v>
      </c>
      <c r="W69" s="448">
        <v>8.9230769230769234</v>
      </c>
      <c r="X69" s="453">
        <v>212</v>
      </c>
      <c r="Y69" s="448">
        <v>16.307692307692307</v>
      </c>
      <c r="Z69" s="453">
        <v>245</v>
      </c>
      <c r="AA69" s="448">
        <v>18.846153846153847</v>
      </c>
      <c r="AB69" s="453">
        <v>167</v>
      </c>
      <c r="AC69" s="448">
        <v>12.846153846153847</v>
      </c>
      <c r="AD69" s="454">
        <v>169</v>
      </c>
      <c r="AE69" s="448">
        <v>13</v>
      </c>
      <c r="AF69" s="453">
        <v>394</v>
      </c>
      <c r="AG69" s="448">
        <v>30.307692307692307</v>
      </c>
      <c r="AH69" s="453">
        <v>257</v>
      </c>
      <c r="AI69" s="448">
        <v>19.76923076923077</v>
      </c>
      <c r="AJ69" s="453">
        <v>37</v>
      </c>
      <c r="AK69" s="448">
        <v>2.8461538461538463</v>
      </c>
      <c r="AL69" s="453">
        <v>2535</v>
      </c>
      <c r="AM69" s="448">
        <v>195</v>
      </c>
      <c r="AN69" s="453">
        <v>5336</v>
      </c>
      <c r="AO69" s="448">
        <v>410.46153846153845</v>
      </c>
      <c r="AP69" s="453">
        <v>7924</v>
      </c>
      <c r="AQ69" s="448">
        <v>609.53846153846155</v>
      </c>
      <c r="AR69" s="453">
        <v>3993</v>
      </c>
      <c r="AS69" s="448">
        <v>307.15384615384613</v>
      </c>
    </row>
    <row r="70" spans="1:45" ht="13.5" customHeight="1">
      <c r="A70" s="446" t="s">
        <v>169</v>
      </c>
      <c r="B70" s="447" t="s">
        <v>82</v>
      </c>
      <c r="C70" s="448">
        <v>10</v>
      </c>
      <c r="D70" s="448">
        <v>16</v>
      </c>
      <c r="E70" s="449">
        <v>7004</v>
      </c>
      <c r="F70" s="450">
        <v>700.4</v>
      </c>
      <c r="G70" s="451">
        <v>308</v>
      </c>
      <c r="H70" s="450">
        <v>30.8</v>
      </c>
      <c r="I70" s="451">
        <v>315</v>
      </c>
      <c r="J70" s="450">
        <v>31.5</v>
      </c>
      <c r="K70" s="452">
        <v>9204477.3000000007</v>
      </c>
      <c r="L70" s="452">
        <v>920447.7300000001</v>
      </c>
      <c r="M70" s="452">
        <v>575279.83125000005</v>
      </c>
      <c r="N70" s="456">
        <v>263057</v>
      </c>
      <c r="O70" s="448">
        <v>26305.7</v>
      </c>
      <c r="P70" s="456">
        <v>756</v>
      </c>
      <c r="Q70" s="448">
        <v>75.599999999999994</v>
      </c>
      <c r="R70" s="453">
        <v>2566</v>
      </c>
      <c r="S70" s="448">
        <v>256.60000000000002</v>
      </c>
      <c r="T70" s="453">
        <v>142</v>
      </c>
      <c r="U70" s="448">
        <v>14.2</v>
      </c>
      <c r="V70" s="453">
        <v>56</v>
      </c>
      <c r="W70" s="448">
        <v>5.6</v>
      </c>
      <c r="X70" s="453">
        <v>303</v>
      </c>
      <c r="Y70" s="448">
        <v>30.3</v>
      </c>
      <c r="Z70" s="453">
        <v>327</v>
      </c>
      <c r="AA70" s="448">
        <v>32.700000000000003</v>
      </c>
      <c r="AB70" s="453">
        <v>298</v>
      </c>
      <c r="AC70" s="448">
        <v>29.8</v>
      </c>
      <c r="AD70" s="454">
        <v>206</v>
      </c>
      <c r="AE70" s="448">
        <v>20.6</v>
      </c>
      <c r="AF70" s="453">
        <v>299</v>
      </c>
      <c r="AG70" s="448">
        <v>29.9</v>
      </c>
      <c r="AH70" s="453">
        <v>337</v>
      </c>
      <c r="AI70" s="448">
        <v>33.700000000000003</v>
      </c>
      <c r="AJ70" s="453">
        <v>125</v>
      </c>
      <c r="AK70" s="448">
        <v>12.5</v>
      </c>
      <c r="AL70" s="453">
        <v>3014</v>
      </c>
      <c r="AM70" s="448">
        <v>301.39999999999998</v>
      </c>
      <c r="AN70" s="453">
        <v>3821</v>
      </c>
      <c r="AO70" s="448">
        <v>382.1</v>
      </c>
      <c r="AP70" s="453">
        <v>2296</v>
      </c>
      <c r="AQ70" s="448">
        <v>229.6</v>
      </c>
      <c r="AR70" s="453">
        <v>2794</v>
      </c>
      <c r="AS70" s="448">
        <v>279.39999999999998</v>
      </c>
    </row>
    <row r="71" spans="1:45" ht="13.5" customHeight="1">
      <c r="A71" s="446" t="s">
        <v>177</v>
      </c>
      <c r="B71" s="447" t="s">
        <v>178</v>
      </c>
      <c r="C71" s="448">
        <v>0</v>
      </c>
      <c r="D71" s="448">
        <v>0</v>
      </c>
      <c r="E71" s="449">
        <v>10</v>
      </c>
      <c r="F71" s="450">
        <v>0</v>
      </c>
      <c r="G71" s="451">
        <v>1</v>
      </c>
      <c r="H71" s="450">
        <v>0</v>
      </c>
      <c r="I71" s="451"/>
      <c r="J71" s="450" t="e">
        <v>#DIV/0!</v>
      </c>
      <c r="K71" s="452">
        <v>211.38</v>
      </c>
      <c r="L71" s="452" t="e">
        <v>#DIV/0!</v>
      </c>
      <c r="M71" s="452" t="e">
        <v>#DIV/0!</v>
      </c>
      <c r="N71" s="456">
        <v>842181</v>
      </c>
      <c r="O71" s="448" t="e">
        <v>#DIV/0!</v>
      </c>
      <c r="P71" s="456">
        <v>3091</v>
      </c>
      <c r="Q71" s="448" t="e">
        <v>#DIV/0!</v>
      </c>
      <c r="R71" s="453">
        <v>30728</v>
      </c>
      <c r="S71" s="448" t="e">
        <v>#DIV/0!</v>
      </c>
      <c r="T71" s="453">
        <v>85</v>
      </c>
      <c r="U71" s="448" t="e">
        <v>#DIV/0!</v>
      </c>
      <c r="V71" s="453">
        <v>0</v>
      </c>
      <c r="W71" s="448" t="e">
        <v>#DIV/0!</v>
      </c>
      <c r="X71" s="453">
        <v>5</v>
      </c>
      <c r="Y71" s="448" t="e">
        <v>#DIV/0!</v>
      </c>
      <c r="Z71" s="453">
        <v>0</v>
      </c>
      <c r="AA71" s="448" t="e">
        <v>#DIV/0!</v>
      </c>
      <c r="AB71" s="453">
        <v>0</v>
      </c>
      <c r="AC71" s="448" t="e">
        <v>#DIV/0!</v>
      </c>
      <c r="AD71" s="454">
        <v>0</v>
      </c>
      <c r="AE71" s="448" t="e">
        <v>#DIV/0!</v>
      </c>
      <c r="AF71" s="453">
        <v>0</v>
      </c>
      <c r="AG71" s="448" t="e">
        <v>#DIV/0!</v>
      </c>
      <c r="AH71" s="453">
        <v>0</v>
      </c>
      <c r="AI71" s="448" t="e">
        <v>#DIV/0!</v>
      </c>
      <c r="AJ71" s="453">
        <v>0</v>
      </c>
      <c r="AK71" s="448" t="e">
        <v>#DIV/0!</v>
      </c>
      <c r="AL71" s="453">
        <v>0</v>
      </c>
      <c r="AM71" s="448" t="e">
        <v>#DIV/0!</v>
      </c>
      <c r="AN71" s="453">
        <v>11</v>
      </c>
      <c r="AO71" s="448" t="e">
        <v>#DIV/0!</v>
      </c>
      <c r="AP71" s="453">
        <v>113</v>
      </c>
      <c r="AQ71" s="448" t="e">
        <v>#DIV/0!</v>
      </c>
      <c r="AR71" s="453">
        <v>0</v>
      </c>
      <c r="AS71" s="448" t="e">
        <v>#DIV/0!</v>
      </c>
    </row>
    <row r="72" spans="1:45" ht="13.5" customHeight="1">
      <c r="A72" s="446" t="s">
        <v>174</v>
      </c>
      <c r="B72" s="447" t="s">
        <v>83</v>
      </c>
      <c r="C72" s="448">
        <v>6</v>
      </c>
      <c r="D72" s="448">
        <v>8</v>
      </c>
      <c r="E72" s="449">
        <v>2342</v>
      </c>
      <c r="F72" s="450">
        <v>390.33333333333331</v>
      </c>
      <c r="G72" s="451">
        <v>70</v>
      </c>
      <c r="H72" s="450">
        <v>11.666666666666666</v>
      </c>
      <c r="I72" s="451">
        <v>63</v>
      </c>
      <c r="J72" s="450">
        <v>10.5</v>
      </c>
      <c r="K72" s="452">
        <v>1760616.84</v>
      </c>
      <c r="L72" s="452">
        <v>293436.14</v>
      </c>
      <c r="M72" s="452">
        <v>220077.10500000001</v>
      </c>
      <c r="N72" s="456">
        <v>70931</v>
      </c>
      <c r="O72" s="448">
        <v>11821.833333333334</v>
      </c>
      <c r="P72" s="456">
        <v>89</v>
      </c>
      <c r="Q72" s="448">
        <v>14.833333333333334</v>
      </c>
      <c r="R72" s="453">
        <v>1752</v>
      </c>
      <c r="S72" s="448">
        <v>292</v>
      </c>
      <c r="T72" s="453">
        <v>97</v>
      </c>
      <c r="U72" s="448">
        <v>16.166666666666668</v>
      </c>
      <c r="V72" s="453">
        <v>52</v>
      </c>
      <c r="W72" s="448">
        <v>8.6666666666666661</v>
      </c>
      <c r="X72" s="453">
        <v>68</v>
      </c>
      <c r="Y72" s="448">
        <v>11.333333333333334</v>
      </c>
      <c r="Z72" s="453">
        <v>99</v>
      </c>
      <c r="AA72" s="448">
        <v>16.5</v>
      </c>
      <c r="AB72" s="453">
        <v>59</v>
      </c>
      <c r="AC72" s="448">
        <v>9.8333333333333339</v>
      </c>
      <c r="AD72" s="454">
        <v>6</v>
      </c>
      <c r="AE72" s="448">
        <v>1</v>
      </c>
      <c r="AF72" s="453">
        <v>26</v>
      </c>
      <c r="AG72" s="448">
        <v>4.333333333333333</v>
      </c>
      <c r="AH72" s="453">
        <v>126</v>
      </c>
      <c r="AI72" s="448">
        <v>21</v>
      </c>
      <c r="AJ72" s="453">
        <v>7</v>
      </c>
      <c r="AK72" s="448">
        <v>1.1666666666666667</v>
      </c>
      <c r="AL72" s="453">
        <v>543</v>
      </c>
      <c r="AM72" s="448">
        <v>90.5</v>
      </c>
      <c r="AN72" s="453">
        <v>1025</v>
      </c>
      <c r="AO72" s="448">
        <v>170.83333333333334</v>
      </c>
      <c r="AP72" s="453">
        <v>314</v>
      </c>
      <c r="AQ72" s="448">
        <v>52.333333333333336</v>
      </c>
      <c r="AR72" s="453">
        <v>224</v>
      </c>
      <c r="AS72" s="448">
        <v>37.333333333333336</v>
      </c>
    </row>
    <row r="73" spans="1:45" ht="13.5" customHeight="1">
      <c r="A73" s="446" t="s">
        <v>171</v>
      </c>
      <c r="B73" s="447" t="s">
        <v>84</v>
      </c>
      <c r="C73" s="448">
        <v>10</v>
      </c>
      <c r="D73" s="448">
        <v>18</v>
      </c>
      <c r="E73" s="449">
        <v>8888</v>
      </c>
      <c r="F73" s="450">
        <v>888.8</v>
      </c>
      <c r="G73" s="451">
        <v>562</v>
      </c>
      <c r="H73" s="450">
        <v>56.2</v>
      </c>
      <c r="I73" s="451">
        <v>686</v>
      </c>
      <c r="J73" s="450">
        <v>68.599999999999994</v>
      </c>
      <c r="K73" s="452">
        <v>16383859.68</v>
      </c>
      <c r="L73" s="452">
        <v>1638385.9679999999</v>
      </c>
      <c r="M73" s="452">
        <v>910214.42666666664</v>
      </c>
      <c r="N73" s="456">
        <v>219486</v>
      </c>
      <c r="O73" s="448">
        <v>21948.6</v>
      </c>
      <c r="P73" s="456">
        <v>504</v>
      </c>
      <c r="Q73" s="448">
        <v>50.4</v>
      </c>
      <c r="R73" s="453">
        <v>8336</v>
      </c>
      <c r="S73" s="448">
        <v>833.6</v>
      </c>
      <c r="T73" s="453">
        <v>181</v>
      </c>
      <c r="U73" s="448">
        <v>18.100000000000001</v>
      </c>
      <c r="V73" s="453">
        <v>316</v>
      </c>
      <c r="W73" s="448">
        <v>31.6</v>
      </c>
      <c r="X73" s="453">
        <v>552</v>
      </c>
      <c r="Y73" s="448">
        <v>55.2</v>
      </c>
      <c r="Z73" s="453">
        <v>1165</v>
      </c>
      <c r="AA73" s="448">
        <v>116.5</v>
      </c>
      <c r="AB73" s="453">
        <v>670</v>
      </c>
      <c r="AC73" s="448">
        <v>67</v>
      </c>
      <c r="AD73" s="454">
        <v>710</v>
      </c>
      <c r="AE73" s="448">
        <v>71</v>
      </c>
      <c r="AF73" s="453">
        <v>531</v>
      </c>
      <c r="AG73" s="448">
        <v>53.1</v>
      </c>
      <c r="AH73" s="453">
        <v>275</v>
      </c>
      <c r="AI73" s="448">
        <v>27.5</v>
      </c>
      <c r="AJ73" s="453">
        <v>64</v>
      </c>
      <c r="AK73" s="448">
        <v>6.4</v>
      </c>
      <c r="AL73" s="453">
        <v>2597</v>
      </c>
      <c r="AM73" s="448">
        <v>259.7</v>
      </c>
      <c r="AN73" s="453">
        <v>4077</v>
      </c>
      <c r="AO73" s="448">
        <v>407.7</v>
      </c>
      <c r="AP73" s="453">
        <v>14128</v>
      </c>
      <c r="AQ73" s="448">
        <v>1412.8</v>
      </c>
      <c r="AR73" s="453">
        <v>1886</v>
      </c>
      <c r="AS73" s="448">
        <v>188.6</v>
      </c>
    </row>
    <row r="74" spans="1:45" ht="13.5" customHeight="1">
      <c r="A74" s="446" t="s">
        <v>164</v>
      </c>
      <c r="B74" s="447" t="s">
        <v>85</v>
      </c>
      <c r="C74" s="448">
        <v>8</v>
      </c>
      <c r="D74" s="448">
        <v>13</v>
      </c>
      <c r="E74" s="449">
        <v>2054</v>
      </c>
      <c r="F74" s="450">
        <v>256.75</v>
      </c>
      <c r="G74" s="451">
        <v>98</v>
      </c>
      <c r="H74" s="450">
        <v>12.25</v>
      </c>
      <c r="I74" s="451">
        <v>119</v>
      </c>
      <c r="J74" s="450">
        <v>14.875</v>
      </c>
      <c r="K74" s="452">
        <v>3949378.92</v>
      </c>
      <c r="L74" s="452">
        <v>493672.36499999999</v>
      </c>
      <c r="M74" s="452">
        <v>303798.37846153846</v>
      </c>
      <c r="N74" s="456">
        <v>67524</v>
      </c>
      <c r="O74" s="448">
        <v>8440.5</v>
      </c>
      <c r="P74" s="456">
        <v>244</v>
      </c>
      <c r="Q74" s="448">
        <v>30.5</v>
      </c>
      <c r="R74" s="453">
        <v>2028</v>
      </c>
      <c r="S74" s="448">
        <v>253.5</v>
      </c>
      <c r="T74" s="453">
        <v>246</v>
      </c>
      <c r="U74" s="448">
        <v>30.75</v>
      </c>
      <c r="V74" s="453">
        <v>59</v>
      </c>
      <c r="W74" s="448">
        <v>7.375</v>
      </c>
      <c r="X74" s="453">
        <v>113</v>
      </c>
      <c r="Y74" s="448">
        <v>14.125</v>
      </c>
      <c r="Z74" s="453">
        <v>166</v>
      </c>
      <c r="AA74" s="448">
        <v>20.75</v>
      </c>
      <c r="AB74" s="453">
        <v>117</v>
      </c>
      <c r="AC74" s="448">
        <v>14.625</v>
      </c>
      <c r="AD74" s="454">
        <v>119</v>
      </c>
      <c r="AE74" s="448">
        <v>14.875</v>
      </c>
      <c r="AF74" s="453">
        <v>82</v>
      </c>
      <c r="AG74" s="448">
        <v>10.25</v>
      </c>
      <c r="AH74" s="453">
        <v>147</v>
      </c>
      <c r="AI74" s="448">
        <v>18.375</v>
      </c>
      <c r="AJ74" s="453">
        <v>25</v>
      </c>
      <c r="AK74" s="448">
        <v>3.125</v>
      </c>
      <c r="AL74" s="453">
        <v>1022</v>
      </c>
      <c r="AM74" s="448">
        <v>127.75</v>
      </c>
      <c r="AN74" s="453">
        <v>990</v>
      </c>
      <c r="AO74" s="448">
        <v>123.75</v>
      </c>
      <c r="AP74" s="453">
        <v>2542</v>
      </c>
      <c r="AQ74" s="448">
        <v>317.75</v>
      </c>
      <c r="AR74" s="453">
        <v>590</v>
      </c>
      <c r="AS74" s="448">
        <v>73.75</v>
      </c>
    </row>
    <row r="75" spans="1:45" ht="13.5" customHeight="1">
      <c r="A75" s="446" t="s">
        <v>168</v>
      </c>
      <c r="B75" s="447" t="s">
        <v>86</v>
      </c>
      <c r="C75" s="448">
        <v>2</v>
      </c>
      <c r="D75" s="448">
        <v>2.33</v>
      </c>
      <c r="E75" s="449">
        <v>630</v>
      </c>
      <c r="F75" s="450">
        <v>315</v>
      </c>
      <c r="G75" s="451">
        <v>30</v>
      </c>
      <c r="H75" s="450">
        <v>15</v>
      </c>
      <c r="I75" s="451">
        <v>42</v>
      </c>
      <c r="J75" s="450">
        <v>21</v>
      </c>
      <c r="K75" s="452">
        <v>834868.83</v>
      </c>
      <c r="L75" s="452">
        <v>417434.41499999998</v>
      </c>
      <c r="M75" s="452">
        <v>358312.80257510726</v>
      </c>
      <c r="N75" s="456">
        <v>18307</v>
      </c>
      <c r="O75" s="448">
        <v>9153.5</v>
      </c>
      <c r="P75" s="456">
        <v>17</v>
      </c>
      <c r="Q75" s="448">
        <v>8.5</v>
      </c>
      <c r="R75" s="453">
        <v>1528</v>
      </c>
      <c r="S75" s="448">
        <v>764</v>
      </c>
      <c r="T75" s="453">
        <v>9</v>
      </c>
      <c r="U75" s="448">
        <v>4.5</v>
      </c>
      <c r="V75" s="453">
        <v>30</v>
      </c>
      <c r="W75" s="448">
        <v>15</v>
      </c>
      <c r="X75" s="453">
        <v>30</v>
      </c>
      <c r="Y75" s="448">
        <v>15</v>
      </c>
      <c r="Z75" s="453">
        <v>70</v>
      </c>
      <c r="AA75" s="448">
        <v>35</v>
      </c>
      <c r="AB75" s="453">
        <v>42</v>
      </c>
      <c r="AC75" s="448">
        <v>21</v>
      </c>
      <c r="AD75" s="454">
        <v>1</v>
      </c>
      <c r="AE75" s="448">
        <v>0.5</v>
      </c>
      <c r="AF75" s="453">
        <v>19</v>
      </c>
      <c r="AG75" s="448">
        <v>9.5</v>
      </c>
      <c r="AH75" s="453">
        <v>36</v>
      </c>
      <c r="AI75" s="448">
        <v>18</v>
      </c>
      <c r="AJ75" s="453">
        <v>14</v>
      </c>
      <c r="AK75" s="448">
        <v>7</v>
      </c>
      <c r="AL75" s="453">
        <v>162</v>
      </c>
      <c r="AM75" s="448">
        <v>81</v>
      </c>
      <c r="AN75" s="453">
        <v>492</v>
      </c>
      <c r="AO75" s="448">
        <v>246</v>
      </c>
      <c r="AP75" s="453">
        <v>254</v>
      </c>
      <c r="AQ75" s="448">
        <v>127</v>
      </c>
      <c r="AR75" s="453">
        <v>210</v>
      </c>
      <c r="AS75" s="448">
        <v>105</v>
      </c>
    </row>
    <row r="76" spans="1:45" ht="13.5" customHeight="1">
      <c r="A76" s="446" t="s">
        <v>171</v>
      </c>
      <c r="B76" s="447" t="s">
        <v>87</v>
      </c>
      <c r="C76" s="448">
        <v>6</v>
      </c>
      <c r="D76" s="448">
        <v>6.75</v>
      </c>
      <c r="E76" s="449">
        <v>2871</v>
      </c>
      <c r="F76" s="450">
        <v>478.5</v>
      </c>
      <c r="G76" s="451">
        <v>109</v>
      </c>
      <c r="H76" s="450">
        <v>18.166666666666668</v>
      </c>
      <c r="I76" s="451">
        <v>116</v>
      </c>
      <c r="J76" s="450">
        <v>19.333333333333332</v>
      </c>
      <c r="K76" s="452">
        <v>3598685.03</v>
      </c>
      <c r="L76" s="452">
        <v>599780.83833333326</v>
      </c>
      <c r="M76" s="452">
        <v>533138.52296296298</v>
      </c>
      <c r="N76" s="456">
        <v>97452</v>
      </c>
      <c r="O76" s="448">
        <v>16242</v>
      </c>
      <c r="P76" s="456">
        <v>190</v>
      </c>
      <c r="Q76" s="448">
        <v>31.666666666666668</v>
      </c>
      <c r="R76" s="453">
        <v>2623</v>
      </c>
      <c r="S76" s="448">
        <v>437.16666666666669</v>
      </c>
      <c r="T76" s="453">
        <v>142</v>
      </c>
      <c r="U76" s="448">
        <v>23.666666666666668</v>
      </c>
      <c r="V76" s="453">
        <v>69</v>
      </c>
      <c r="W76" s="448">
        <v>11.5</v>
      </c>
      <c r="X76" s="453">
        <v>162</v>
      </c>
      <c r="Y76" s="448">
        <v>27</v>
      </c>
      <c r="Z76" s="453">
        <v>201</v>
      </c>
      <c r="AA76" s="448">
        <v>33.5</v>
      </c>
      <c r="AB76" s="453">
        <v>178</v>
      </c>
      <c r="AC76" s="448">
        <v>29.666666666666668</v>
      </c>
      <c r="AD76" s="454">
        <v>8</v>
      </c>
      <c r="AE76" s="448">
        <v>1.3333333333333333</v>
      </c>
      <c r="AF76" s="453">
        <v>88</v>
      </c>
      <c r="AG76" s="448">
        <v>14.666666666666666</v>
      </c>
      <c r="AH76" s="453">
        <v>173</v>
      </c>
      <c r="AI76" s="448">
        <v>28.833333333333332</v>
      </c>
      <c r="AJ76" s="453">
        <v>32</v>
      </c>
      <c r="AK76" s="448">
        <v>5.333333333333333</v>
      </c>
      <c r="AL76" s="453">
        <v>714</v>
      </c>
      <c r="AM76" s="448">
        <v>119</v>
      </c>
      <c r="AN76" s="453">
        <v>2208</v>
      </c>
      <c r="AO76" s="448">
        <v>368</v>
      </c>
      <c r="AP76" s="453">
        <v>1097</v>
      </c>
      <c r="AQ76" s="448">
        <v>182.83333333333334</v>
      </c>
      <c r="AR76" s="453">
        <v>358</v>
      </c>
      <c r="AS76" s="448">
        <v>59.666666666666664</v>
      </c>
    </row>
    <row r="77" spans="1:45" ht="13.5" customHeight="1">
      <c r="A77" s="446" t="s">
        <v>169</v>
      </c>
      <c r="B77" s="447" t="s">
        <v>88</v>
      </c>
      <c r="C77" s="448">
        <v>3</v>
      </c>
      <c r="D77" s="448">
        <v>5</v>
      </c>
      <c r="E77" s="449">
        <v>1747</v>
      </c>
      <c r="F77" s="450">
        <v>582.33333333333337</v>
      </c>
      <c r="G77" s="451">
        <v>102</v>
      </c>
      <c r="H77" s="450">
        <v>34</v>
      </c>
      <c r="I77" s="451">
        <v>137</v>
      </c>
      <c r="J77" s="450">
        <v>45.666666666666664</v>
      </c>
      <c r="K77" s="452">
        <v>2707128.53</v>
      </c>
      <c r="L77" s="452">
        <v>902376.17666666664</v>
      </c>
      <c r="M77" s="452">
        <v>541425.70600000001</v>
      </c>
      <c r="N77" s="456">
        <v>54488</v>
      </c>
      <c r="O77" s="448">
        <v>18162.666666666668</v>
      </c>
      <c r="P77" s="456">
        <v>156</v>
      </c>
      <c r="Q77" s="448">
        <v>52</v>
      </c>
      <c r="R77" s="453">
        <v>927</v>
      </c>
      <c r="S77" s="448">
        <v>309</v>
      </c>
      <c r="T77" s="453">
        <v>142</v>
      </c>
      <c r="U77" s="448">
        <v>47.333333333333336</v>
      </c>
      <c r="V77" s="453">
        <v>54</v>
      </c>
      <c r="W77" s="448">
        <v>18</v>
      </c>
      <c r="X77" s="453">
        <v>105</v>
      </c>
      <c r="Y77" s="448">
        <v>35</v>
      </c>
      <c r="Z77" s="453">
        <v>221</v>
      </c>
      <c r="AA77" s="448">
        <v>73.666666666666671</v>
      </c>
      <c r="AB77" s="453">
        <v>134</v>
      </c>
      <c r="AC77" s="448">
        <v>44.666666666666664</v>
      </c>
      <c r="AD77" s="454">
        <v>149</v>
      </c>
      <c r="AE77" s="448">
        <v>49.666666666666664</v>
      </c>
      <c r="AF77" s="453">
        <v>44</v>
      </c>
      <c r="AG77" s="448">
        <v>14.666666666666666</v>
      </c>
      <c r="AH77" s="453">
        <v>90</v>
      </c>
      <c r="AI77" s="448">
        <v>30</v>
      </c>
      <c r="AJ77" s="453">
        <v>18</v>
      </c>
      <c r="AK77" s="448">
        <v>6</v>
      </c>
      <c r="AL77" s="453">
        <v>561</v>
      </c>
      <c r="AM77" s="448">
        <v>187</v>
      </c>
      <c r="AN77" s="453">
        <v>1340</v>
      </c>
      <c r="AO77" s="448">
        <v>446.66666666666669</v>
      </c>
      <c r="AP77" s="453">
        <v>2033</v>
      </c>
      <c r="AQ77" s="448">
        <v>677.66666666666663</v>
      </c>
      <c r="AR77" s="453">
        <v>1072</v>
      </c>
      <c r="AS77" s="448">
        <v>357.33333333333331</v>
      </c>
    </row>
    <row r="78" spans="1:45" ht="13.5" customHeight="1">
      <c r="A78" s="446" t="s">
        <v>171</v>
      </c>
      <c r="B78" s="447" t="s">
        <v>89</v>
      </c>
      <c r="C78" s="448">
        <v>2</v>
      </c>
      <c r="D78" s="448">
        <v>2.75</v>
      </c>
      <c r="E78" s="449">
        <v>625</v>
      </c>
      <c r="F78" s="450">
        <v>312.5</v>
      </c>
      <c r="G78" s="451">
        <v>24</v>
      </c>
      <c r="H78" s="450">
        <v>12</v>
      </c>
      <c r="I78" s="451">
        <v>24</v>
      </c>
      <c r="J78" s="450">
        <v>12</v>
      </c>
      <c r="K78" s="452">
        <v>868877.26</v>
      </c>
      <c r="L78" s="452">
        <v>434438.63</v>
      </c>
      <c r="M78" s="452">
        <v>315955.36727272725</v>
      </c>
      <c r="N78" s="456">
        <v>8304</v>
      </c>
      <c r="O78" s="448">
        <v>4152</v>
      </c>
      <c r="P78" s="456">
        <v>4</v>
      </c>
      <c r="Q78" s="448">
        <v>2</v>
      </c>
      <c r="R78" s="453">
        <v>118</v>
      </c>
      <c r="S78" s="448">
        <v>59</v>
      </c>
      <c r="T78" s="453">
        <v>4</v>
      </c>
      <c r="U78" s="448">
        <v>2</v>
      </c>
      <c r="V78" s="453">
        <v>1</v>
      </c>
      <c r="W78" s="448">
        <v>0.5</v>
      </c>
      <c r="X78" s="453">
        <v>0</v>
      </c>
      <c r="Y78" s="448">
        <v>0</v>
      </c>
      <c r="Z78" s="453">
        <v>0</v>
      </c>
      <c r="AA78" s="448">
        <v>0</v>
      </c>
      <c r="AB78" s="453">
        <v>0</v>
      </c>
      <c r="AC78" s="448">
        <v>0</v>
      </c>
      <c r="AD78" s="454">
        <v>0</v>
      </c>
      <c r="AE78" s="448">
        <v>0</v>
      </c>
      <c r="AF78" s="453">
        <v>10</v>
      </c>
      <c r="AG78" s="448">
        <v>5</v>
      </c>
      <c r="AH78" s="453">
        <v>34</v>
      </c>
      <c r="AI78" s="448">
        <v>17</v>
      </c>
      <c r="AJ78" s="453">
        <v>0</v>
      </c>
      <c r="AK78" s="448">
        <v>0</v>
      </c>
      <c r="AL78" s="453">
        <v>189</v>
      </c>
      <c r="AM78" s="448">
        <v>94.5</v>
      </c>
      <c r="AN78" s="453">
        <v>339</v>
      </c>
      <c r="AO78" s="448">
        <v>169.5</v>
      </c>
      <c r="AP78" s="453">
        <v>551</v>
      </c>
      <c r="AQ78" s="448">
        <v>275.5</v>
      </c>
      <c r="AR78" s="453">
        <v>224</v>
      </c>
      <c r="AS78" s="448">
        <v>112</v>
      </c>
    </row>
    <row r="79" spans="1:45" ht="13.5" customHeight="1">
      <c r="A79" s="446" t="s">
        <v>166</v>
      </c>
      <c r="B79" s="447" t="s">
        <v>90</v>
      </c>
      <c r="C79" s="448">
        <v>6</v>
      </c>
      <c r="D79" s="448">
        <v>7.5</v>
      </c>
      <c r="E79" s="449">
        <v>2068</v>
      </c>
      <c r="F79" s="450">
        <v>344.66666666666669</v>
      </c>
      <c r="G79" s="451">
        <v>95</v>
      </c>
      <c r="H79" s="450">
        <v>15.833333333333334</v>
      </c>
      <c r="I79" s="451">
        <v>96</v>
      </c>
      <c r="J79" s="450">
        <v>16</v>
      </c>
      <c r="K79" s="452">
        <v>2628029.61</v>
      </c>
      <c r="L79" s="452">
        <v>438004.935</v>
      </c>
      <c r="M79" s="452">
        <v>350403.94799999997</v>
      </c>
      <c r="N79" s="456">
        <v>60073</v>
      </c>
      <c r="O79" s="448">
        <v>10012.166666666666</v>
      </c>
      <c r="P79" s="456">
        <v>125</v>
      </c>
      <c r="Q79" s="448">
        <v>20.833333333333332</v>
      </c>
      <c r="R79" s="453">
        <v>2714</v>
      </c>
      <c r="S79" s="448">
        <v>452.33333333333331</v>
      </c>
      <c r="T79" s="453">
        <v>215</v>
      </c>
      <c r="U79" s="448">
        <v>35.833333333333336</v>
      </c>
      <c r="V79" s="453">
        <v>33</v>
      </c>
      <c r="W79" s="448">
        <v>5.5</v>
      </c>
      <c r="X79" s="453">
        <v>99</v>
      </c>
      <c r="Y79" s="448">
        <v>16.5</v>
      </c>
      <c r="Z79" s="453">
        <v>102</v>
      </c>
      <c r="AA79" s="448">
        <v>17</v>
      </c>
      <c r="AB79" s="453">
        <v>93</v>
      </c>
      <c r="AC79" s="448">
        <v>15.5</v>
      </c>
      <c r="AD79" s="454">
        <v>11</v>
      </c>
      <c r="AE79" s="448">
        <v>1.8333333333333333</v>
      </c>
      <c r="AF79" s="453">
        <v>93</v>
      </c>
      <c r="AG79" s="448">
        <v>15.5</v>
      </c>
      <c r="AH79" s="453">
        <v>121</v>
      </c>
      <c r="AI79" s="448">
        <v>20.166666666666668</v>
      </c>
      <c r="AJ79" s="453">
        <v>20</v>
      </c>
      <c r="AK79" s="448">
        <v>3.3333333333333335</v>
      </c>
      <c r="AL79" s="453">
        <v>952</v>
      </c>
      <c r="AM79" s="448">
        <v>158.66666666666666</v>
      </c>
      <c r="AN79" s="453">
        <v>1596</v>
      </c>
      <c r="AO79" s="448">
        <v>266</v>
      </c>
      <c r="AP79" s="453">
        <v>1758</v>
      </c>
      <c r="AQ79" s="448">
        <v>293</v>
      </c>
      <c r="AR79" s="453">
        <v>1624</v>
      </c>
      <c r="AS79" s="448">
        <v>270.66666666666669</v>
      </c>
    </row>
    <row r="80" spans="1:45" ht="13.5" customHeight="1">
      <c r="A80" s="446" t="s">
        <v>168</v>
      </c>
      <c r="B80" s="447" t="s">
        <v>91</v>
      </c>
      <c r="C80" s="448">
        <v>21.25</v>
      </c>
      <c r="D80" s="448">
        <v>27.63</v>
      </c>
      <c r="E80" s="449">
        <v>9385</v>
      </c>
      <c r="F80" s="450">
        <v>441.64705882352939</v>
      </c>
      <c r="G80" s="451">
        <v>314</v>
      </c>
      <c r="H80" s="450">
        <v>14.776470588235295</v>
      </c>
      <c r="I80" s="451">
        <v>482</v>
      </c>
      <c r="J80" s="450">
        <v>22.682352941176472</v>
      </c>
      <c r="K80" s="452">
        <v>11412494.289999999</v>
      </c>
      <c r="L80" s="452">
        <v>537058.55482352932</v>
      </c>
      <c r="M80" s="452">
        <v>413047.20557365182</v>
      </c>
      <c r="N80" s="456">
        <v>252848</v>
      </c>
      <c r="O80" s="448">
        <v>11898.729411764705</v>
      </c>
      <c r="P80" s="456">
        <v>589</v>
      </c>
      <c r="Q80" s="448">
        <v>27.71764705882353</v>
      </c>
      <c r="R80" s="453">
        <v>9654</v>
      </c>
      <c r="S80" s="448">
        <v>454.30588235294118</v>
      </c>
      <c r="T80" s="453">
        <v>862</v>
      </c>
      <c r="U80" s="448">
        <v>40.564705882352939</v>
      </c>
      <c r="V80" s="453">
        <v>909</v>
      </c>
      <c r="W80" s="448">
        <v>42.776470588235291</v>
      </c>
      <c r="X80" s="453">
        <v>351</v>
      </c>
      <c r="Y80" s="448">
        <v>16.517647058823531</v>
      </c>
      <c r="Z80" s="453">
        <v>1642</v>
      </c>
      <c r="AA80" s="448">
        <v>77.270588235294113</v>
      </c>
      <c r="AB80" s="453">
        <v>419</v>
      </c>
      <c r="AC80" s="448">
        <v>19.71764705882353</v>
      </c>
      <c r="AD80" s="454">
        <v>1191</v>
      </c>
      <c r="AE80" s="448">
        <v>56.047058823529412</v>
      </c>
      <c r="AF80" s="453">
        <v>314</v>
      </c>
      <c r="AG80" s="448">
        <v>14.776470588235295</v>
      </c>
      <c r="AH80" s="453">
        <v>276</v>
      </c>
      <c r="AI80" s="448">
        <v>12.988235294117647</v>
      </c>
      <c r="AJ80" s="453">
        <v>107</v>
      </c>
      <c r="AK80" s="448">
        <v>5.0352941176470587</v>
      </c>
      <c r="AL80" s="453">
        <v>4281</v>
      </c>
      <c r="AM80" s="448">
        <v>201.45882352941177</v>
      </c>
      <c r="AN80" s="453">
        <v>8574</v>
      </c>
      <c r="AO80" s="448">
        <v>403.48235294117649</v>
      </c>
      <c r="AP80" s="453">
        <v>10588</v>
      </c>
      <c r="AQ80" s="448">
        <v>498.25882352941176</v>
      </c>
      <c r="AR80" s="453">
        <v>2915</v>
      </c>
      <c r="AS80" s="448">
        <v>137.1764705882353</v>
      </c>
    </row>
    <row r="81" spans="1:45" ht="13.5" customHeight="1">
      <c r="A81" s="446" t="s">
        <v>170</v>
      </c>
      <c r="B81" s="447" t="s">
        <v>92</v>
      </c>
      <c r="C81" s="448">
        <v>1</v>
      </c>
      <c r="D81" s="448">
        <v>1</v>
      </c>
      <c r="E81" s="449">
        <v>441</v>
      </c>
      <c r="F81" s="450">
        <v>441</v>
      </c>
      <c r="G81" s="451">
        <v>30</v>
      </c>
      <c r="H81" s="450">
        <v>30</v>
      </c>
      <c r="I81" s="451">
        <v>45</v>
      </c>
      <c r="J81" s="450">
        <v>45</v>
      </c>
      <c r="K81" s="452">
        <v>673096.92</v>
      </c>
      <c r="L81" s="452">
        <v>673096.92</v>
      </c>
      <c r="M81" s="452">
        <v>673096.92</v>
      </c>
      <c r="N81" s="456">
        <v>11678</v>
      </c>
      <c r="O81" s="448">
        <v>11678</v>
      </c>
      <c r="P81" s="456">
        <v>28</v>
      </c>
      <c r="Q81" s="448">
        <v>28</v>
      </c>
      <c r="R81" s="453">
        <v>950</v>
      </c>
      <c r="S81" s="448">
        <v>950</v>
      </c>
      <c r="T81" s="453">
        <v>53</v>
      </c>
      <c r="U81" s="448">
        <v>53</v>
      </c>
      <c r="V81" s="453">
        <v>6</v>
      </c>
      <c r="W81" s="448">
        <v>6</v>
      </c>
      <c r="X81" s="453">
        <v>30</v>
      </c>
      <c r="Y81" s="448">
        <v>30</v>
      </c>
      <c r="Z81" s="453">
        <v>40</v>
      </c>
      <c r="AA81" s="448">
        <v>40</v>
      </c>
      <c r="AB81" s="453">
        <v>47</v>
      </c>
      <c r="AC81" s="448">
        <v>47</v>
      </c>
      <c r="AD81" s="454">
        <v>10</v>
      </c>
      <c r="AE81" s="448">
        <v>10</v>
      </c>
      <c r="AF81" s="453">
        <v>0</v>
      </c>
      <c r="AG81" s="448">
        <v>0</v>
      </c>
      <c r="AH81" s="453">
        <v>79</v>
      </c>
      <c r="AI81" s="448">
        <v>79</v>
      </c>
      <c r="AJ81" s="453">
        <v>9</v>
      </c>
      <c r="AK81" s="448">
        <v>9</v>
      </c>
      <c r="AL81" s="453">
        <v>228</v>
      </c>
      <c r="AM81" s="448">
        <v>228</v>
      </c>
      <c r="AN81" s="453">
        <v>559</v>
      </c>
      <c r="AO81" s="448">
        <v>559</v>
      </c>
      <c r="AP81" s="453">
        <v>119</v>
      </c>
      <c r="AQ81" s="448">
        <v>119</v>
      </c>
      <c r="AR81" s="453">
        <v>512</v>
      </c>
      <c r="AS81" s="448">
        <v>512</v>
      </c>
    </row>
    <row r="82" spans="1:45" ht="13.5" customHeight="1">
      <c r="A82" s="446" t="s">
        <v>166</v>
      </c>
      <c r="B82" s="447" t="s">
        <v>93</v>
      </c>
      <c r="C82" s="448">
        <v>10</v>
      </c>
      <c r="D82" s="448">
        <v>13</v>
      </c>
      <c r="E82" s="449">
        <v>5073</v>
      </c>
      <c r="F82" s="450">
        <v>507.3</v>
      </c>
      <c r="G82" s="451">
        <v>105</v>
      </c>
      <c r="H82" s="450">
        <v>10.5</v>
      </c>
      <c r="I82" s="451">
        <v>326</v>
      </c>
      <c r="J82" s="450">
        <v>32.6</v>
      </c>
      <c r="K82" s="452">
        <v>7226273.2699999996</v>
      </c>
      <c r="L82" s="452">
        <v>722627.32699999993</v>
      </c>
      <c r="M82" s="452">
        <v>555867.17461538455</v>
      </c>
      <c r="N82" s="456">
        <v>148068</v>
      </c>
      <c r="O82" s="448">
        <v>14806.8</v>
      </c>
      <c r="P82" s="456">
        <v>223</v>
      </c>
      <c r="Q82" s="448">
        <v>22.3</v>
      </c>
      <c r="R82" s="453">
        <v>1762</v>
      </c>
      <c r="S82" s="448">
        <v>176.2</v>
      </c>
      <c r="T82" s="453">
        <v>28</v>
      </c>
      <c r="U82" s="448">
        <v>2.8</v>
      </c>
      <c r="V82" s="453">
        <v>158</v>
      </c>
      <c r="W82" s="448">
        <v>15.8</v>
      </c>
      <c r="X82" s="453">
        <v>105</v>
      </c>
      <c r="Y82" s="448">
        <v>10.5</v>
      </c>
      <c r="Z82" s="453">
        <v>522</v>
      </c>
      <c r="AA82" s="448">
        <v>52.2</v>
      </c>
      <c r="AB82" s="453">
        <v>312</v>
      </c>
      <c r="AC82" s="448">
        <v>31.2</v>
      </c>
      <c r="AD82" s="454">
        <v>23</v>
      </c>
      <c r="AE82" s="448">
        <v>2.2999999999999998</v>
      </c>
      <c r="AF82" s="453">
        <v>140</v>
      </c>
      <c r="AG82" s="448">
        <v>14</v>
      </c>
      <c r="AH82" s="453">
        <v>221</v>
      </c>
      <c r="AI82" s="448">
        <v>22.1</v>
      </c>
      <c r="AJ82" s="453">
        <v>57</v>
      </c>
      <c r="AK82" s="448">
        <v>5.7</v>
      </c>
      <c r="AL82" s="453">
        <v>1837</v>
      </c>
      <c r="AM82" s="448">
        <v>183.7</v>
      </c>
      <c r="AN82" s="453">
        <v>3336</v>
      </c>
      <c r="AO82" s="448">
        <v>333.6</v>
      </c>
      <c r="AP82" s="453">
        <v>2452</v>
      </c>
      <c r="AQ82" s="448">
        <v>245.2</v>
      </c>
      <c r="AR82" s="453">
        <v>1724</v>
      </c>
      <c r="AS82" s="448">
        <v>172.4</v>
      </c>
    </row>
    <row r="83" spans="1:45" ht="13.5" customHeight="1">
      <c r="A83" s="446" t="s">
        <v>164</v>
      </c>
      <c r="B83" s="447" t="s">
        <v>94</v>
      </c>
      <c r="C83" s="448">
        <v>10</v>
      </c>
      <c r="D83" s="448">
        <v>12</v>
      </c>
      <c r="E83" s="449">
        <v>4247</v>
      </c>
      <c r="F83" s="450">
        <v>424.7</v>
      </c>
      <c r="G83" s="451">
        <v>198</v>
      </c>
      <c r="H83" s="450">
        <v>19.8</v>
      </c>
      <c r="I83" s="451">
        <v>216</v>
      </c>
      <c r="J83" s="450">
        <v>21.6</v>
      </c>
      <c r="K83" s="452">
        <v>4626451.88</v>
      </c>
      <c r="L83" s="452">
        <v>462645.18799999997</v>
      </c>
      <c r="M83" s="452">
        <v>385537.65666666668</v>
      </c>
      <c r="N83" s="456">
        <v>162252</v>
      </c>
      <c r="O83" s="448">
        <v>16225.2</v>
      </c>
      <c r="P83" s="456">
        <v>353</v>
      </c>
      <c r="Q83" s="448">
        <v>35.299999999999997</v>
      </c>
      <c r="R83" s="453">
        <v>19335</v>
      </c>
      <c r="S83" s="448">
        <v>1933.5</v>
      </c>
      <c r="T83" s="453">
        <v>187</v>
      </c>
      <c r="U83" s="448">
        <v>18.7</v>
      </c>
      <c r="V83" s="453">
        <v>107</v>
      </c>
      <c r="W83" s="448">
        <v>10.7</v>
      </c>
      <c r="X83" s="453">
        <v>207</v>
      </c>
      <c r="Y83" s="448">
        <v>20.7</v>
      </c>
      <c r="Z83" s="453">
        <v>191</v>
      </c>
      <c r="AA83" s="448">
        <v>19.100000000000001</v>
      </c>
      <c r="AB83" s="453">
        <v>167</v>
      </c>
      <c r="AC83" s="448">
        <v>16.7</v>
      </c>
      <c r="AD83" s="454">
        <v>22</v>
      </c>
      <c r="AE83" s="448">
        <v>2.2000000000000002</v>
      </c>
      <c r="AF83" s="453">
        <v>164</v>
      </c>
      <c r="AG83" s="448">
        <v>16.399999999999999</v>
      </c>
      <c r="AH83" s="453">
        <v>242</v>
      </c>
      <c r="AI83" s="448">
        <v>24.2</v>
      </c>
      <c r="AJ83" s="453">
        <v>32</v>
      </c>
      <c r="AK83" s="448">
        <v>3.2</v>
      </c>
      <c r="AL83" s="453">
        <v>2322</v>
      </c>
      <c r="AM83" s="448">
        <v>232.2</v>
      </c>
      <c r="AN83" s="453">
        <v>3762</v>
      </c>
      <c r="AO83" s="448">
        <v>376.2</v>
      </c>
      <c r="AP83" s="453">
        <v>14238</v>
      </c>
      <c r="AQ83" s="448">
        <v>1423.8</v>
      </c>
      <c r="AR83" s="453">
        <v>1602</v>
      </c>
      <c r="AS83" s="448">
        <v>160.19999999999999</v>
      </c>
    </row>
    <row r="84" spans="1:45" ht="13.5" customHeight="1">
      <c r="A84" s="446" t="s">
        <v>169</v>
      </c>
      <c r="B84" s="447" t="s">
        <v>95</v>
      </c>
      <c r="C84" s="448">
        <v>25</v>
      </c>
      <c r="D84" s="448">
        <v>30.5</v>
      </c>
      <c r="E84" s="449">
        <v>10311</v>
      </c>
      <c r="F84" s="450">
        <v>412.44</v>
      </c>
      <c r="G84" s="451">
        <v>483</v>
      </c>
      <c r="H84" s="450">
        <v>19.32</v>
      </c>
      <c r="I84" s="451">
        <v>493</v>
      </c>
      <c r="J84" s="450">
        <v>19.72</v>
      </c>
      <c r="K84" s="452">
        <v>8881699.1699999999</v>
      </c>
      <c r="L84" s="452">
        <v>355267.96679999999</v>
      </c>
      <c r="M84" s="452">
        <v>291203.25147540984</v>
      </c>
      <c r="N84" s="456">
        <v>367175</v>
      </c>
      <c r="O84" s="448">
        <v>14687</v>
      </c>
      <c r="P84" s="456">
        <v>1214</v>
      </c>
      <c r="Q84" s="448">
        <v>48.56</v>
      </c>
      <c r="R84" s="453">
        <v>4879</v>
      </c>
      <c r="S84" s="448">
        <v>195.16</v>
      </c>
      <c r="T84" s="453">
        <v>648</v>
      </c>
      <c r="U84" s="448">
        <v>25.92</v>
      </c>
      <c r="V84" s="453">
        <v>160</v>
      </c>
      <c r="W84" s="448">
        <v>6.4</v>
      </c>
      <c r="X84" s="453">
        <v>503</v>
      </c>
      <c r="Y84" s="448">
        <v>20.12</v>
      </c>
      <c r="Z84" s="453">
        <v>355</v>
      </c>
      <c r="AA84" s="448">
        <v>14.2</v>
      </c>
      <c r="AB84" s="453">
        <v>421</v>
      </c>
      <c r="AC84" s="448">
        <v>16.84</v>
      </c>
      <c r="AD84" s="454">
        <v>286</v>
      </c>
      <c r="AE84" s="448">
        <v>11.44</v>
      </c>
      <c r="AF84" s="453">
        <v>632</v>
      </c>
      <c r="AG84" s="448">
        <v>25.28</v>
      </c>
      <c r="AH84" s="453">
        <v>807</v>
      </c>
      <c r="AI84" s="448">
        <v>32.28</v>
      </c>
      <c r="AJ84" s="453">
        <v>70</v>
      </c>
      <c r="AK84" s="448">
        <v>2.8</v>
      </c>
      <c r="AL84" s="453">
        <v>3697</v>
      </c>
      <c r="AM84" s="448">
        <v>147.88</v>
      </c>
      <c r="AN84" s="453">
        <v>4556</v>
      </c>
      <c r="AO84" s="448">
        <v>182.24</v>
      </c>
      <c r="AP84" s="453">
        <v>14115</v>
      </c>
      <c r="AQ84" s="448">
        <v>564.6</v>
      </c>
      <c r="AR84" s="453">
        <v>3325</v>
      </c>
      <c r="AS84" s="448">
        <v>133</v>
      </c>
    </row>
    <row r="85" spans="1:45" ht="13.5" customHeight="1">
      <c r="A85" s="446" t="s">
        <v>166</v>
      </c>
      <c r="B85" s="447" t="s">
        <v>96</v>
      </c>
      <c r="C85" s="448">
        <v>9</v>
      </c>
      <c r="D85" s="448">
        <v>12</v>
      </c>
      <c r="E85" s="449">
        <v>3813</v>
      </c>
      <c r="F85" s="450">
        <v>423.66666666666669</v>
      </c>
      <c r="G85" s="451">
        <v>181</v>
      </c>
      <c r="H85" s="450">
        <v>20.111111111111111</v>
      </c>
      <c r="I85" s="451">
        <v>270</v>
      </c>
      <c r="J85" s="450">
        <v>30</v>
      </c>
      <c r="K85" s="452">
        <v>4714557.87</v>
      </c>
      <c r="L85" s="452">
        <v>523839.76333333337</v>
      </c>
      <c r="M85" s="452">
        <v>392879.82250000001</v>
      </c>
      <c r="N85" s="456">
        <v>108725</v>
      </c>
      <c r="O85" s="448">
        <v>12080.555555555555</v>
      </c>
      <c r="P85" s="456">
        <v>298</v>
      </c>
      <c r="Q85" s="448">
        <v>33.111111111111114</v>
      </c>
      <c r="R85" s="453">
        <v>881</v>
      </c>
      <c r="S85" s="448">
        <v>97.888888888888886</v>
      </c>
      <c r="T85" s="453">
        <v>43</v>
      </c>
      <c r="U85" s="448">
        <v>4.7777777777777777</v>
      </c>
      <c r="V85" s="453">
        <v>185</v>
      </c>
      <c r="W85" s="448">
        <v>20.555555555555557</v>
      </c>
      <c r="X85" s="453">
        <v>183</v>
      </c>
      <c r="Y85" s="448">
        <v>20.333333333333332</v>
      </c>
      <c r="Z85" s="453">
        <v>547</v>
      </c>
      <c r="AA85" s="448">
        <v>60.777777777777779</v>
      </c>
      <c r="AB85" s="453">
        <v>255</v>
      </c>
      <c r="AC85" s="448">
        <v>28.333333333333332</v>
      </c>
      <c r="AD85" s="454">
        <v>9</v>
      </c>
      <c r="AE85" s="448">
        <v>1</v>
      </c>
      <c r="AF85" s="453">
        <v>116</v>
      </c>
      <c r="AG85" s="448">
        <v>12.888888888888889</v>
      </c>
      <c r="AH85" s="453">
        <v>414</v>
      </c>
      <c r="AI85" s="448">
        <v>46</v>
      </c>
      <c r="AJ85" s="453">
        <v>53</v>
      </c>
      <c r="AK85" s="448">
        <v>5.8888888888888893</v>
      </c>
      <c r="AL85" s="453">
        <v>1625</v>
      </c>
      <c r="AM85" s="448">
        <v>180.55555555555554</v>
      </c>
      <c r="AN85" s="453">
        <v>2654</v>
      </c>
      <c r="AO85" s="448">
        <v>294.88888888888891</v>
      </c>
      <c r="AP85" s="453">
        <v>1383</v>
      </c>
      <c r="AQ85" s="448">
        <v>153.66666666666666</v>
      </c>
      <c r="AR85" s="453">
        <v>725</v>
      </c>
      <c r="AS85" s="448">
        <v>80.555555555555557</v>
      </c>
    </row>
    <row r="86" spans="1:45" ht="13.5" customHeight="1">
      <c r="A86" s="446" t="s">
        <v>166</v>
      </c>
      <c r="B86" s="447" t="s">
        <v>97</v>
      </c>
      <c r="C86" s="448">
        <v>16</v>
      </c>
      <c r="D86" s="448">
        <v>22</v>
      </c>
      <c r="E86" s="449">
        <v>5891</v>
      </c>
      <c r="F86" s="450">
        <v>368.1875</v>
      </c>
      <c r="G86" s="451">
        <v>221</v>
      </c>
      <c r="H86" s="450">
        <v>13.8125</v>
      </c>
      <c r="I86" s="451">
        <v>327</v>
      </c>
      <c r="J86" s="450">
        <v>20.4375</v>
      </c>
      <c r="K86" s="452">
        <v>7577314.0499999998</v>
      </c>
      <c r="L86" s="452">
        <v>473582.12812499999</v>
      </c>
      <c r="M86" s="452">
        <v>344423.36590909091</v>
      </c>
      <c r="N86" s="456">
        <v>193338</v>
      </c>
      <c r="O86" s="448">
        <v>12083.625</v>
      </c>
      <c r="P86" s="456">
        <v>1018</v>
      </c>
      <c r="Q86" s="448">
        <v>63.625</v>
      </c>
      <c r="R86" s="453">
        <v>47822</v>
      </c>
      <c r="S86" s="448">
        <v>2988.875</v>
      </c>
      <c r="T86" s="453">
        <v>23689</v>
      </c>
      <c r="U86" s="448">
        <v>1480.5625</v>
      </c>
      <c r="V86" s="453">
        <v>44</v>
      </c>
      <c r="W86" s="448">
        <v>2.75</v>
      </c>
      <c r="X86" s="453">
        <v>235</v>
      </c>
      <c r="Y86" s="448">
        <v>14.6875</v>
      </c>
      <c r="Z86" s="453">
        <v>143</v>
      </c>
      <c r="AA86" s="448">
        <v>8.9375</v>
      </c>
      <c r="AB86" s="453">
        <v>317</v>
      </c>
      <c r="AC86" s="448">
        <v>19.8125</v>
      </c>
      <c r="AD86" s="454">
        <v>17</v>
      </c>
      <c r="AE86" s="448">
        <v>1.0625</v>
      </c>
      <c r="AF86" s="453">
        <v>331</v>
      </c>
      <c r="AG86" s="448">
        <v>20.6875</v>
      </c>
      <c r="AH86" s="453">
        <v>256</v>
      </c>
      <c r="AI86" s="448">
        <v>16</v>
      </c>
      <c r="AJ86" s="453">
        <v>69</v>
      </c>
      <c r="AK86" s="448">
        <v>4.3125</v>
      </c>
      <c r="AL86" s="453">
        <v>3032</v>
      </c>
      <c r="AM86" s="448">
        <v>189.5</v>
      </c>
      <c r="AN86" s="453">
        <v>4118</v>
      </c>
      <c r="AO86" s="448">
        <v>257.375</v>
      </c>
      <c r="AP86" s="453">
        <v>4459</v>
      </c>
      <c r="AQ86" s="448">
        <v>278.6875</v>
      </c>
      <c r="AR86" s="453">
        <v>3266</v>
      </c>
      <c r="AS86" s="448">
        <v>204.125</v>
      </c>
    </row>
    <row r="87" spans="1:45" ht="13.5" customHeight="1">
      <c r="A87" s="446" t="s">
        <v>165</v>
      </c>
      <c r="B87" s="447" t="s">
        <v>98</v>
      </c>
      <c r="C87" s="448">
        <v>8</v>
      </c>
      <c r="D87" s="448">
        <v>9</v>
      </c>
      <c r="E87" s="449">
        <v>3708</v>
      </c>
      <c r="F87" s="450">
        <v>463.5</v>
      </c>
      <c r="G87" s="451">
        <v>254</v>
      </c>
      <c r="H87" s="450">
        <v>31.75</v>
      </c>
      <c r="I87" s="451">
        <v>294</v>
      </c>
      <c r="J87" s="450">
        <v>36.75</v>
      </c>
      <c r="K87" s="452">
        <v>3807574.05</v>
      </c>
      <c r="L87" s="452">
        <v>475946.75624999998</v>
      </c>
      <c r="M87" s="452">
        <v>423063.78333333333</v>
      </c>
      <c r="N87" s="456">
        <v>114310</v>
      </c>
      <c r="O87" s="448">
        <v>14288.75</v>
      </c>
      <c r="P87" s="456">
        <v>203</v>
      </c>
      <c r="Q87" s="448">
        <v>25.375</v>
      </c>
      <c r="R87" s="453">
        <v>4954</v>
      </c>
      <c r="S87" s="448">
        <v>619.25</v>
      </c>
      <c r="T87" s="453">
        <v>187</v>
      </c>
      <c r="U87" s="448">
        <v>23.375</v>
      </c>
      <c r="V87" s="453">
        <v>79</v>
      </c>
      <c r="W87" s="448">
        <v>9.875</v>
      </c>
      <c r="X87" s="453">
        <v>256</v>
      </c>
      <c r="Y87" s="448">
        <v>32</v>
      </c>
      <c r="Z87" s="453">
        <v>385</v>
      </c>
      <c r="AA87" s="448">
        <v>48.125</v>
      </c>
      <c r="AB87" s="453">
        <v>265</v>
      </c>
      <c r="AC87" s="448">
        <v>33.125</v>
      </c>
      <c r="AD87" s="454">
        <v>14</v>
      </c>
      <c r="AE87" s="448">
        <v>1.75</v>
      </c>
      <c r="AF87" s="453">
        <v>72</v>
      </c>
      <c r="AG87" s="448">
        <v>9</v>
      </c>
      <c r="AH87" s="453">
        <v>191</v>
      </c>
      <c r="AI87" s="448">
        <v>23.875</v>
      </c>
      <c r="AJ87" s="453">
        <v>9</v>
      </c>
      <c r="AK87" s="448">
        <v>1.125</v>
      </c>
      <c r="AL87" s="453">
        <v>1318</v>
      </c>
      <c r="AM87" s="448">
        <v>164.75</v>
      </c>
      <c r="AN87" s="453">
        <v>1207</v>
      </c>
      <c r="AO87" s="448">
        <v>150.875</v>
      </c>
      <c r="AP87" s="453">
        <v>1419</v>
      </c>
      <c r="AQ87" s="448">
        <v>177.375</v>
      </c>
      <c r="AR87" s="453">
        <v>1159</v>
      </c>
      <c r="AS87" s="448">
        <v>144.875</v>
      </c>
    </row>
    <row r="88" spans="1:45" ht="13.5" customHeight="1">
      <c r="A88" s="446" t="s">
        <v>169</v>
      </c>
      <c r="B88" s="447" t="s">
        <v>99</v>
      </c>
      <c r="C88" s="448">
        <v>11</v>
      </c>
      <c r="D88" s="448">
        <v>15</v>
      </c>
      <c r="E88" s="449">
        <v>3766</v>
      </c>
      <c r="F88" s="450">
        <v>342.36363636363637</v>
      </c>
      <c r="G88" s="451">
        <v>173</v>
      </c>
      <c r="H88" s="450">
        <v>15.727272727272727</v>
      </c>
      <c r="I88" s="451">
        <v>192</v>
      </c>
      <c r="J88" s="450">
        <v>17.454545454545453</v>
      </c>
      <c r="K88" s="452">
        <v>4879502.4000000004</v>
      </c>
      <c r="L88" s="452">
        <v>443591.12727272732</v>
      </c>
      <c r="M88" s="452">
        <v>325300.16000000003</v>
      </c>
      <c r="N88" s="456">
        <v>119251</v>
      </c>
      <c r="O88" s="448">
        <v>10841</v>
      </c>
      <c r="P88" s="456">
        <v>237</v>
      </c>
      <c r="Q88" s="448">
        <v>21.545454545454547</v>
      </c>
      <c r="R88" s="453">
        <v>1044</v>
      </c>
      <c r="S88" s="448">
        <v>94.909090909090907</v>
      </c>
      <c r="T88" s="453">
        <v>39</v>
      </c>
      <c r="U88" s="448">
        <v>3.5454545454545454</v>
      </c>
      <c r="V88" s="453">
        <v>76</v>
      </c>
      <c r="W88" s="448">
        <v>6.9090909090909092</v>
      </c>
      <c r="X88" s="453">
        <v>194</v>
      </c>
      <c r="Y88" s="448">
        <v>17.636363636363637</v>
      </c>
      <c r="Z88" s="453">
        <v>254</v>
      </c>
      <c r="AA88" s="448">
        <v>23.09090909090909</v>
      </c>
      <c r="AB88" s="453">
        <v>173</v>
      </c>
      <c r="AC88" s="448">
        <v>15.727272727272727</v>
      </c>
      <c r="AD88" s="454">
        <v>36</v>
      </c>
      <c r="AE88" s="448">
        <v>3.2727272727272729</v>
      </c>
      <c r="AF88" s="453">
        <v>278</v>
      </c>
      <c r="AG88" s="448">
        <v>25.272727272727273</v>
      </c>
      <c r="AH88" s="453">
        <v>216</v>
      </c>
      <c r="AI88" s="448">
        <v>19.636363636363637</v>
      </c>
      <c r="AJ88" s="453">
        <v>42</v>
      </c>
      <c r="AK88" s="448">
        <v>3.8181818181818183</v>
      </c>
      <c r="AL88" s="453">
        <v>1349</v>
      </c>
      <c r="AM88" s="448">
        <v>122.63636363636364</v>
      </c>
      <c r="AN88" s="453">
        <v>2657</v>
      </c>
      <c r="AO88" s="448">
        <v>241.54545454545453</v>
      </c>
      <c r="AP88" s="453">
        <v>2443</v>
      </c>
      <c r="AQ88" s="448">
        <v>222.09090909090909</v>
      </c>
      <c r="AR88" s="453">
        <v>1985</v>
      </c>
      <c r="AS88" s="448">
        <v>180.45454545454547</v>
      </c>
    </row>
    <row r="89" spans="1:45" ht="13.5" customHeight="1">
      <c r="A89" s="446" t="s">
        <v>164</v>
      </c>
      <c r="B89" s="447" t="s">
        <v>100</v>
      </c>
      <c r="C89" s="448">
        <v>12</v>
      </c>
      <c r="D89" s="448">
        <v>13</v>
      </c>
      <c r="E89" s="449">
        <v>4401</v>
      </c>
      <c r="F89" s="450">
        <v>366.75</v>
      </c>
      <c r="G89" s="451">
        <v>205</v>
      </c>
      <c r="H89" s="450">
        <v>17.083333333333332</v>
      </c>
      <c r="I89" s="451">
        <v>175</v>
      </c>
      <c r="J89" s="450">
        <v>14.583333333333334</v>
      </c>
      <c r="K89" s="452">
        <v>3642993.51</v>
      </c>
      <c r="L89" s="452">
        <v>303582.79249999998</v>
      </c>
      <c r="M89" s="452">
        <v>280230.26999999996</v>
      </c>
      <c r="N89" s="456">
        <v>148329</v>
      </c>
      <c r="O89" s="448">
        <v>12360.75</v>
      </c>
      <c r="P89" s="456">
        <v>139</v>
      </c>
      <c r="Q89" s="448">
        <v>11.583333333333334</v>
      </c>
      <c r="R89" s="453">
        <v>3323</v>
      </c>
      <c r="S89" s="448">
        <v>276.91666666666669</v>
      </c>
      <c r="T89" s="453">
        <v>72</v>
      </c>
      <c r="U89" s="448">
        <v>6</v>
      </c>
      <c r="V89" s="453">
        <v>162</v>
      </c>
      <c r="W89" s="448">
        <v>13.5</v>
      </c>
      <c r="X89" s="453">
        <v>207</v>
      </c>
      <c r="Y89" s="448">
        <v>17.25</v>
      </c>
      <c r="Z89" s="453">
        <v>277</v>
      </c>
      <c r="AA89" s="448">
        <v>23.083333333333332</v>
      </c>
      <c r="AB89" s="453">
        <v>172</v>
      </c>
      <c r="AC89" s="448">
        <v>14.333333333333334</v>
      </c>
      <c r="AD89" s="454">
        <v>438</v>
      </c>
      <c r="AE89" s="448">
        <v>36.5</v>
      </c>
      <c r="AF89" s="453">
        <v>68</v>
      </c>
      <c r="AG89" s="448">
        <v>5.666666666666667</v>
      </c>
      <c r="AH89" s="453">
        <v>216</v>
      </c>
      <c r="AI89" s="448">
        <v>18</v>
      </c>
      <c r="AJ89" s="453">
        <v>66</v>
      </c>
      <c r="AK89" s="448">
        <v>5.5</v>
      </c>
      <c r="AL89" s="453">
        <v>1688</v>
      </c>
      <c r="AM89" s="448">
        <v>140.66666666666666</v>
      </c>
      <c r="AN89" s="453">
        <v>817</v>
      </c>
      <c r="AO89" s="448">
        <v>68.083333333333329</v>
      </c>
      <c r="AP89" s="453">
        <v>5428</v>
      </c>
      <c r="AQ89" s="448">
        <v>452.33333333333331</v>
      </c>
      <c r="AR89" s="453">
        <v>263</v>
      </c>
      <c r="AS89" s="448">
        <v>21.916666666666668</v>
      </c>
    </row>
    <row r="90" spans="1:45" ht="13.5" customHeight="1">
      <c r="A90" s="446" t="s">
        <v>167</v>
      </c>
      <c r="B90" s="447" t="s">
        <v>101</v>
      </c>
      <c r="C90" s="448">
        <v>6.625</v>
      </c>
      <c r="D90" s="448">
        <v>9.625</v>
      </c>
      <c r="E90" s="449">
        <v>2502</v>
      </c>
      <c r="F90" s="450">
        <v>377.66037735849056</v>
      </c>
      <c r="G90" s="451">
        <v>139</v>
      </c>
      <c r="H90" s="450">
        <v>20.981132075471699</v>
      </c>
      <c r="I90" s="451">
        <v>124</v>
      </c>
      <c r="J90" s="450">
        <v>18.716981132075471</v>
      </c>
      <c r="K90" s="452">
        <v>3041510.24</v>
      </c>
      <c r="L90" s="452">
        <v>459095.88528301893</v>
      </c>
      <c r="M90" s="452">
        <v>316001.06389610394</v>
      </c>
      <c r="N90" s="456">
        <v>80165</v>
      </c>
      <c r="O90" s="448">
        <v>12100.377358490567</v>
      </c>
      <c r="P90" s="456">
        <v>344</v>
      </c>
      <c r="Q90" s="448">
        <v>51.924528301886795</v>
      </c>
      <c r="R90" s="453">
        <v>1301</v>
      </c>
      <c r="S90" s="448">
        <v>196.37735849056602</v>
      </c>
      <c r="T90" s="453">
        <v>94</v>
      </c>
      <c r="U90" s="448">
        <v>14.188679245283019</v>
      </c>
      <c r="V90" s="453">
        <v>35</v>
      </c>
      <c r="W90" s="448">
        <v>5.283018867924528</v>
      </c>
      <c r="X90" s="453">
        <v>149</v>
      </c>
      <c r="Y90" s="448">
        <v>22.490566037735849</v>
      </c>
      <c r="Z90" s="453">
        <v>94</v>
      </c>
      <c r="AA90" s="448">
        <v>14.188679245283019</v>
      </c>
      <c r="AB90" s="453">
        <v>103</v>
      </c>
      <c r="AC90" s="448">
        <v>15.547169811320755</v>
      </c>
      <c r="AD90" s="454">
        <v>9</v>
      </c>
      <c r="AE90" s="448">
        <v>1.3584905660377358</v>
      </c>
      <c r="AF90" s="453">
        <v>76</v>
      </c>
      <c r="AG90" s="448">
        <v>11.471698113207546</v>
      </c>
      <c r="AH90" s="453">
        <v>108</v>
      </c>
      <c r="AI90" s="448">
        <v>16.30188679245283</v>
      </c>
      <c r="AJ90" s="453">
        <v>30</v>
      </c>
      <c r="AK90" s="448">
        <v>4.5283018867924527</v>
      </c>
      <c r="AL90" s="453">
        <v>1091</v>
      </c>
      <c r="AM90" s="448">
        <v>164.67924528301887</v>
      </c>
      <c r="AN90" s="453">
        <v>1896</v>
      </c>
      <c r="AO90" s="448">
        <v>286.18867924528303</v>
      </c>
      <c r="AP90" s="453">
        <v>513</v>
      </c>
      <c r="AQ90" s="448">
        <v>77.433962264150949</v>
      </c>
      <c r="AR90" s="453">
        <v>618</v>
      </c>
      <c r="AS90" s="448">
        <v>93.283018867924525</v>
      </c>
    </row>
    <row r="91" spans="1:45" ht="13.5" customHeight="1">
      <c r="A91" s="446" t="s">
        <v>166</v>
      </c>
      <c r="B91" s="447" t="s">
        <v>102</v>
      </c>
      <c r="C91" s="448">
        <v>4</v>
      </c>
      <c r="D91" s="448">
        <v>4.5</v>
      </c>
      <c r="E91" s="449">
        <v>1385</v>
      </c>
      <c r="F91" s="450">
        <v>346.25</v>
      </c>
      <c r="G91" s="451">
        <v>74</v>
      </c>
      <c r="H91" s="450">
        <v>18.5</v>
      </c>
      <c r="I91" s="451">
        <v>88</v>
      </c>
      <c r="J91" s="450">
        <v>22</v>
      </c>
      <c r="K91" s="452">
        <v>1936594.91</v>
      </c>
      <c r="L91" s="452">
        <v>484148.72749999998</v>
      </c>
      <c r="M91" s="452">
        <v>430354.42444444442</v>
      </c>
      <c r="N91" s="456">
        <v>43824</v>
      </c>
      <c r="O91" s="448">
        <v>10956</v>
      </c>
      <c r="P91" s="456">
        <v>157</v>
      </c>
      <c r="Q91" s="448">
        <v>39.25</v>
      </c>
      <c r="R91" s="453">
        <v>1293</v>
      </c>
      <c r="S91" s="448">
        <v>323.25</v>
      </c>
      <c r="T91" s="453">
        <v>195</v>
      </c>
      <c r="U91" s="448">
        <v>48.75</v>
      </c>
      <c r="V91" s="453">
        <v>16</v>
      </c>
      <c r="W91" s="448">
        <v>4</v>
      </c>
      <c r="X91" s="453">
        <v>73</v>
      </c>
      <c r="Y91" s="448">
        <v>18.25</v>
      </c>
      <c r="Z91" s="453">
        <v>100</v>
      </c>
      <c r="AA91" s="448">
        <v>25</v>
      </c>
      <c r="AB91" s="453">
        <v>86</v>
      </c>
      <c r="AC91" s="448">
        <v>21.5</v>
      </c>
      <c r="AD91" s="454">
        <v>1</v>
      </c>
      <c r="AE91" s="448">
        <v>0.25</v>
      </c>
      <c r="AF91" s="453">
        <v>23</v>
      </c>
      <c r="AG91" s="448">
        <v>5.75</v>
      </c>
      <c r="AH91" s="453">
        <v>82</v>
      </c>
      <c r="AI91" s="448">
        <v>20.5</v>
      </c>
      <c r="AJ91" s="453">
        <v>0</v>
      </c>
      <c r="AK91" s="448">
        <v>0</v>
      </c>
      <c r="AL91" s="453">
        <v>362</v>
      </c>
      <c r="AM91" s="448">
        <v>90.5</v>
      </c>
      <c r="AN91" s="453">
        <v>1071</v>
      </c>
      <c r="AO91" s="448">
        <v>267.75</v>
      </c>
      <c r="AP91" s="453">
        <v>836</v>
      </c>
      <c r="AQ91" s="448">
        <v>209</v>
      </c>
      <c r="AR91" s="453">
        <v>168</v>
      </c>
      <c r="AS91" s="448">
        <v>42</v>
      </c>
    </row>
    <row r="92" spans="1:45" ht="13.5" customHeight="1">
      <c r="A92" s="446" t="s">
        <v>166</v>
      </c>
      <c r="B92" s="447" t="s">
        <v>103</v>
      </c>
      <c r="C92" s="448">
        <v>7</v>
      </c>
      <c r="D92" s="448">
        <v>9</v>
      </c>
      <c r="E92" s="449">
        <v>2282</v>
      </c>
      <c r="F92" s="450">
        <v>326</v>
      </c>
      <c r="G92" s="451">
        <v>27</v>
      </c>
      <c r="H92" s="450">
        <v>3.8571428571428572</v>
      </c>
      <c r="I92" s="451">
        <v>166</v>
      </c>
      <c r="J92" s="450">
        <v>23.714285714285715</v>
      </c>
      <c r="K92" s="452">
        <v>2498791.9700000002</v>
      </c>
      <c r="L92" s="452">
        <v>356970.28142857144</v>
      </c>
      <c r="M92" s="452">
        <v>277643.55222222226</v>
      </c>
      <c r="N92" s="456">
        <v>71104</v>
      </c>
      <c r="O92" s="448">
        <v>10157.714285714286</v>
      </c>
      <c r="P92" s="456">
        <v>334</v>
      </c>
      <c r="Q92" s="448">
        <v>47.714285714285715</v>
      </c>
      <c r="R92" s="453">
        <v>1098</v>
      </c>
      <c r="S92" s="448">
        <v>156.85714285714286</v>
      </c>
      <c r="T92" s="453">
        <v>73</v>
      </c>
      <c r="U92" s="448">
        <v>10.428571428571429</v>
      </c>
      <c r="V92" s="453">
        <v>35</v>
      </c>
      <c r="W92" s="448">
        <v>5</v>
      </c>
      <c r="X92" s="453">
        <v>24</v>
      </c>
      <c r="Y92" s="448">
        <v>3.4285714285714284</v>
      </c>
      <c r="Z92" s="453">
        <v>186</v>
      </c>
      <c r="AA92" s="448">
        <v>26.571428571428573</v>
      </c>
      <c r="AB92" s="453">
        <v>160</v>
      </c>
      <c r="AC92" s="448">
        <v>22.857142857142858</v>
      </c>
      <c r="AD92" s="454">
        <v>211</v>
      </c>
      <c r="AE92" s="448">
        <v>30.142857142857142</v>
      </c>
      <c r="AF92" s="453">
        <v>36</v>
      </c>
      <c r="AG92" s="448">
        <v>5.1428571428571432</v>
      </c>
      <c r="AH92" s="453">
        <v>85</v>
      </c>
      <c r="AI92" s="448">
        <v>12.142857142857142</v>
      </c>
      <c r="AJ92" s="453">
        <v>10</v>
      </c>
      <c r="AK92" s="448">
        <v>1.4285714285714286</v>
      </c>
      <c r="AL92" s="453">
        <v>643</v>
      </c>
      <c r="AM92" s="448">
        <v>91.857142857142861</v>
      </c>
      <c r="AN92" s="453">
        <v>779</v>
      </c>
      <c r="AO92" s="448">
        <v>111.28571428571429</v>
      </c>
      <c r="AP92" s="453">
        <v>1632</v>
      </c>
      <c r="AQ92" s="448">
        <v>233.14285714285714</v>
      </c>
      <c r="AR92" s="453">
        <v>316</v>
      </c>
      <c r="AS92" s="448">
        <v>45.142857142857146</v>
      </c>
    </row>
    <row r="93" spans="1:45" ht="13.5" customHeight="1">
      <c r="A93" s="446" t="s">
        <v>170</v>
      </c>
      <c r="B93" s="447" t="s">
        <v>104</v>
      </c>
      <c r="C93" s="448">
        <v>2</v>
      </c>
      <c r="D93" s="448">
        <v>2.25</v>
      </c>
      <c r="E93" s="449">
        <v>499</v>
      </c>
      <c r="F93" s="450">
        <v>249.5</v>
      </c>
      <c r="G93" s="451">
        <v>4</v>
      </c>
      <c r="H93" s="450">
        <v>2</v>
      </c>
      <c r="I93" s="451">
        <v>33</v>
      </c>
      <c r="J93" s="450">
        <v>16.5</v>
      </c>
      <c r="K93" s="452">
        <v>501977.2</v>
      </c>
      <c r="L93" s="452">
        <v>250988.6</v>
      </c>
      <c r="M93" s="452">
        <v>223100.97777777779</v>
      </c>
      <c r="N93" s="456">
        <v>13826</v>
      </c>
      <c r="O93" s="448">
        <v>6913</v>
      </c>
      <c r="P93" s="456">
        <v>51</v>
      </c>
      <c r="Q93" s="448">
        <v>25.5</v>
      </c>
      <c r="R93" s="453">
        <v>879</v>
      </c>
      <c r="S93" s="448">
        <v>439.5</v>
      </c>
      <c r="T93" s="453">
        <v>23</v>
      </c>
      <c r="U93" s="448">
        <v>11.5</v>
      </c>
      <c r="V93" s="453">
        <v>7</v>
      </c>
      <c r="W93" s="448">
        <v>3.5</v>
      </c>
      <c r="X93" s="453">
        <v>4</v>
      </c>
      <c r="Y93" s="448">
        <v>2</v>
      </c>
      <c r="Z93" s="453">
        <v>39</v>
      </c>
      <c r="AA93" s="448">
        <v>19.5</v>
      </c>
      <c r="AB93" s="453">
        <v>37</v>
      </c>
      <c r="AC93" s="448">
        <v>18.5</v>
      </c>
      <c r="AD93" s="454">
        <v>1</v>
      </c>
      <c r="AE93" s="448">
        <v>0.5</v>
      </c>
      <c r="AF93" s="453">
        <v>15</v>
      </c>
      <c r="AG93" s="448">
        <v>7.5</v>
      </c>
      <c r="AH93" s="453">
        <v>8</v>
      </c>
      <c r="AI93" s="448">
        <v>4</v>
      </c>
      <c r="AJ93" s="453">
        <v>5</v>
      </c>
      <c r="AK93" s="448">
        <v>2.5</v>
      </c>
      <c r="AL93" s="453">
        <v>163</v>
      </c>
      <c r="AM93" s="448">
        <v>81.5</v>
      </c>
      <c r="AN93" s="453">
        <v>242</v>
      </c>
      <c r="AO93" s="448">
        <v>121</v>
      </c>
      <c r="AP93" s="453">
        <v>355</v>
      </c>
      <c r="AQ93" s="448">
        <v>177.5</v>
      </c>
      <c r="AR93" s="453">
        <v>211</v>
      </c>
      <c r="AS93" s="448">
        <v>105.5</v>
      </c>
    </row>
    <row r="94" spans="1:45" ht="13.5" customHeight="1">
      <c r="A94" s="446" t="s">
        <v>170</v>
      </c>
      <c r="B94" s="447" t="s">
        <v>105</v>
      </c>
      <c r="C94" s="448">
        <v>3</v>
      </c>
      <c r="D94" s="448">
        <v>4</v>
      </c>
      <c r="E94" s="449">
        <v>869</v>
      </c>
      <c r="F94" s="450">
        <v>289.66666666666669</v>
      </c>
      <c r="G94" s="451">
        <v>46</v>
      </c>
      <c r="H94" s="450">
        <v>15.333333333333334</v>
      </c>
      <c r="I94" s="451">
        <v>60</v>
      </c>
      <c r="J94" s="450">
        <v>20</v>
      </c>
      <c r="K94" s="452">
        <v>1197195.02</v>
      </c>
      <c r="L94" s="452">
        <v>399065.00666666665</v>
      </c>
      <c r="M94" s="452">
        <v>299298.755</v>
      </c>
      <c r="N94" s="456">
        <v>25506</v>
      </c>
      <c r="O94" s="448">
        <v>8502</v>
      </c>
      <c r="P94" s="456">
        <v>124</v>
      </c>
      <c r="Q94" s="448">
        <v>41.333333333333336</v>
      </c>
      <c r="R94" s="453">
        <v>837</v>
      </c>
      <c r="S94" s="448">
        <v>279</v>
      </c>
      <c r="T94" s="453">
        <v>70</v>
      </c>
      <c r="U94" s="448">
        <v>23.333333333333332</v>
      </c>
      <c r="V94" s="453">
        <v>19</v>
      </c>
      <c r="W94" s="448">
        <v>6.333333333333333</v>
      </c>
      <c r="X94" s="453">
        <v>43</v>
      </c>
      <c r="Y94" s="448">
        <v>14.333333333333334</v>
      </c>
      <c r="Z94" s="453">
        <v>105</v>
      </c>
      <c r="AA94" s="448">
        <v>35</v>
      </c>
      <c r="AB94" s="453">
        <v>63</v>
      </c>
      <c r="AC94" s="448">
        <v>21</v>
      </c>
      <c r="AD94" s="454">
        <v>54</v>
      </c>
      <c r="AE94" s="448">
        <v>18</v>
      </c>
      <c r="AF94" s="453">
        <v>38</v>
      </c>
      <c r="AG94" s="448">
        <v>12.666666666666666</v>
      </c>
      <c r="AH94" s="453">
        <v>97</v>
      </c>
      <c r="AI94" s="448">
        <v>32.333333333333336</v>
      </c>
      <c r="AJ94" s="453">
        <v>8</v>
      </c>
      <c r="AK94" s="448">
        <v>2.6666666666666665</v>
      </c>
      <c r="AL94" s="453">
        <v>425</v>
      </c>
      <c r="AM94" s="448">
        <v>141.66666666666666</v>
      </c>
      <c r="AN94" s="453">
        <v>689</v>
      </c>
      <c r="AO94" s="448">
        <v>229.66666666666666</v>
      </c>
      <c r="AP94" s="453">
        <v>875</v>
      </c>
      <c r="AQ94" s="448">
        <v>291.66666666666669</v>
      </c>
      <c r="AR94" s="453">
        <v>612</v>
      </c>
      <c r="AS94" s="448">
        <v>204</v>
      </c>
    </row>
    <row r="95" spans="1:45" ht="13.5" customHeight="1">
      <c r="A95" s="446" t="s">
        <v>219</v>
      </c>
      <c r="B95" s="447" t="s">
        <v>180</v>
      </c>
      <c r="C95" s="448" t="s">
        <v>219</v>
      </c>
      <c r="D95" s="448" t="s">
        <v>219</v>
      </c>
      <c r="E95" s="449">
        <v>0</v>
      </c>
      <c r="F95" s="450" t="s">
        <v>219</v>
      </c>
      <c r="G95" s="451"/>
      <c r="H95" s="450" t="s">
        <v>219</v>
      </c>
      <c r="I95" s="451"/>
      <c r="J95" s="450" t="s">
        <v>219</v>
      </c>
      <c r="K95" s="452">
        <v>0</v>
      </c>
      <c r="L95" s="452" t="s">
        <v>219</v>
      </c>
      <c r="M95" s="452" t="s">
        <v>219</v>
      </c>
      <c r="N95" s="456">
        <v>4324</v>
      </c>
      <c r="O95" s="448" t="s">
        <v>219</v>
      </c>
      <c r="P95" s="456">
        <v>0</v>
      </c>
      <c r="Q95" s="448" t="s">
        <v>219</v>
      </c>
      <c r="R95" s="453">
        <v>313</v>
      </c>
      <c r="S95" s="448" t="s">
        <v>219</v>
      </c>
      <c r="T95" s="453">
        <v>0</v>
      </c>
      <c r="U95" s="448" t="s">
        <v>219</v>
      </c>
      <c r="V95" s="453">
        <v>0</v>
      </c>
      <c r="W95" s="448" t="s">
        <v>219</v>
      </c>
      <c r="X95" s="453">
        <v>1</v>
      </c>
      <c r="Y95" s="448" t="s">
        <v>219</v>
      </c>
      <c r="Z95" s="453">
        <v>0</v>
      </c>
      <c r="AA95" s="448" t="s">
        <v>219</v>
      </c>
      <c r="AB95" s="453">
        <v>0</v>
      </c>
      <c r="AC95" s="448" t="s">
        <v>219</v>
      </c>
      <c r="AD95" s="454">
        <v>0</v>
      </c>
      <c r="AE95" s="448" t="s">
        <v>219</v>
      </c>
      <c r="AF95" s="453">
        <v>0</v>
      </c>
      <c r="AG95" s="448" t="s">
        <v>219</v>
      </c>
      <c r="AH95" s="453">
        <v>0</v>
      </c>
      <c r="AI95" s="448" t="s">
        <v>219</v>
      </c>
      <c r="AJ95" s="453">
        <v>0</v>
      </c>
      <c r="AK95" s="448" t="s">
        <v>219</v>
      </c>
      <c r="AL95" s="453">
        <v>0</v>
      </c>
      <c r="AM95" s="448" t="s">
        <v>219</v>
      </c>
      <c r="AN95" s="453">
        <v>1</v>
      </c>
      <c r="AO95" s="448" t="s">
        <v>219</v>
      </c>
      <c r="AP95" s="453">
        <v>0</v>
      </c>
      <c r="AQ95" s="448" t="s">
        <v>219</v>
      </c>
      <c r="AR95" s="453">
        <v>0</v>
      </c>
      <c r="AS95" s="448" t="s">
        <v>219</v>
      </c>
    </row>
    <row r="96" spans="1:45" ht="13.5" customHeight="1">
      <c r="A96" s="446" t="s">
        <v>168</v>
      </c>
      <c r="B96" s="447" t="s">
        <v>106</v>
      </c>
      <c r="C96" s="448">
        <v>0.5</v>
      </c>
      <c r="D96" s="448">
        <v>1</v>
      </c>
      <c r="E96" s="449">
        <v>246</v>
      </c>
      <c r="F96" s="450">
        <v>492</v>
      </c>
      <c r="G96" s="451">
        <v>8</v>
      </c>
      <c r="H96" s="450">
        <v>16</v>
      </c>
      <c r="I96" s="451">
        <v>11</v>
      </c>
      <c r="J96" s="450">
        <v>22</v>
      </c>
      <c r="K96" s="452">
        <v>302399.24</v>
      </c>
      <c r="L96" s="452">
        <v>604798.48</v>
      </c>
      <c r="M96" s="452">
        <v>302399.24</v>
      </c>
      <c r="N96" s="456">
        <v>0</v>
      </c>
      <c r="O96" s="448">
        <v>0</v>
      </c>
      <c r="P96" s="456">
        <v>0</v>
      </c>
      <c r="Q96" s="448">
        <v>0</v>
      </c>
      <c r="R96" s="453">
        <v>0</v>
      </c>
      <c r="S96" s="448">
        <v>0</v>
      </c>
      <c r="T96" s="453">
        <v>0</v>
      </c>
      <c r="U96" s="448">
        <v>0</v>
      </c>
      <c r="V96" s="453">
        <v>3</v>
      </c>
      <c r="W96" s="448">
        <v>6</v>
      </c>
      <c r="X96" s="453">
        <v>0</v>
      </c>
      <c r="Y96" s="448">
        <v>0</v>
      </c>
      <c r="Z96" s="453">
        <v>0</v>
      </c>
      <c r="AA96" s="448">
        <v>0</v>
      </c>
      <c r="AB96" s="453">
        <v>0</v>
      </c>
      <c r="AC96" s="448">
        <v>0</v>
      </c>
      <c r="AD96" s="454">
        <v>0</v>
      </c>
      <c r="AE96" s="448">
        <v>0</v>
      </c>
      <c r="AF96" s="453">
        <v>0</v>
      </c>
      <c r="AG96" s="448">
        <v>0</v>
      </c>
      <c r="AH96" s="453">
        <v>0</v>
      </c>
      <c r="AI96" s="448">
        <v>0</v>
      </c>
      <c r="AJ96" s="453">
        <v>1</v>
      </c>
      <c r="AK96" s="448">
        <v>2</v>
      </c>
      <c r="AL96" s="453">
        <v>74</v>
      </c>
      <c r="AM96" s="448">
        <v>148</v>
      </c>
      <c r="AN96" s="453">
        <v>0</v>
      </c>
      <c r="AO96" s="448">
        <v>0</v>
      </c>
      <c r="AP96" s="453">
        <v>0</v>
      </c>
      <c r="AQ96" s="448">
        <v>0</v>
      </c>
      <c r="AR96" s="453">
        <v>32</v>
      </c>
      <c r="AS96" s="448">
        <v>64</v>
      </c>
    </row>
    <row r="97" spans="1:45" ht="13.5" customHeight="1">
      <c r="A97" s="446" t="s">
        <v>167</v>
      </c>
      <c r="B97" s="447" t="s">
        <v>107</v>
      </c>
      <c r="C97" s="448">
        <v>11</v>
      </c>
      <c r="D97" s="448">
        <v>13</v>
      </c>
      <c r="E97" s="449">
        <v>5343</v>
      </c>
      <c r="F97" s="450">
        <v>485.72727272727275</v>
      </c>
      <c r="G97" s="451">
        <v>212</v>
      </c>
      <c r="H97" s="450">
        <v>19.272727272727273</v>
      </c>
      <c r="I97" s="451">
        <v>274</v>
      </c>
      <c r="J97" s="450">
        <v>24.90909090909091</v>
      </c>
      <c r="K97" s="452">
        <v>7492119.04</v>
      </c>
      <c r="L97" s="452">
        <v>681101.73090909095</v>
      </c>
      <c r="M97" s="452">
        <v>576316.84923076921</v>
      </c>
      <c r="N97" s="456">
        <v>154159</v>
      </c>
      <c r="O97" s="448">
        <v>14014.454545454546</v>
      </c>
      <c r="P97" s="456">
        <v>466</v>
      </c>
      <c r="Q97" s="448">
        <v>42.363636363636367</v>
      </c>
      <c r="R97" s="453">
        <v>1773</v>
      </c>
      <c r="S97" s="448">
        <v>161.18181818181819</v>
      </c>
      <c r="T97" s="453">
        <v>39</v>
      </c>
      <c r="U97" s="448">
        <v>3.5454545454545454</v>
      </c>
      <c r="V97" s="453">
        <v>103</v>
      </c>
      <c r="W97" s="448">
        <v>9.3636363636363633</v>
      </c>
      <c r="X97" s="453">
        <v>215</v>
      </c>
      <c r="Y97" s="448">
        <v>19.545454545454547</v>
      </c>
      <c r="Z97" s="453">
        <v>324</v>
      </c>
      <c r="AA97" s="448">
        <v>29.454545454545453</v>
      </c>
      <c r="AB97" s="453">
        <v>272</v>
      </c>
      <c r="AC97" s="448">
        <v>24.727272727272727</v>
      </c>
      <c r="AD97" s="454">
        <v>290</v>
      </c>
      <c r="AE97" s="448">
        <v>26.363636363636363</v>
      </c>
      <c r="AF97" s="453">
        <v>94</v>
      </c>
      <c r="AG97" s="448">
        <v>8.545454545454545</v>
      </c>
      <c r="AH97" s="453">
        <v>353</v>
      </c>
      <c r="AI97" s="448">
        <v>32.090909090909093</v>
      </c>
      <c r="AJ97" s="453">
        <v>49</v>
      </c>
      <c r="AK97" s="448">
        <v>4.4545454545454541</v>
      </c>
      <c r="AL97" s="453">
        <v>1380</v>
      </c>
      <c r="AM97" s="448">
        <v>125.45454545454545</v>
      </c>
      <c r="AN97" s="453">
        <v>1380</v>
      </c>
      <c r="AO97" s="448">
        <v>125.45454545454545</v>
      </c>
      <c r="AP97" s="453">
        <v>5789</v>
      </c>
      <c r="AQ97" s="448">
        <v>526.27272727272725</v>
      </c>
      <c r="AR97" s="453">
        <v>1116</v>
      </c>
      <c r="AS97" s="448">
        <v>101.45454545454545</v>
      </c>
    </row>
    <row r="98" spans="1:45" ht="13.5" customHeight="1">
      <c r="A98" s="446" t="s">
        <v>174</v>
      </c>
      <c r="B98" s="447" t="s">
        <v>108</v>
      </c>
      <c r="C98" s="448">
        <v>10.5</v>
      </c>
      <c r="D98" s="448">
        <v>12</v>
      </c>
      <c r="E98" s="449">
        <v>3168</v>
      </c>
      <c r="F98" s="450">
        <v>301.71428571428572</v>
      </c>
      <c r="G98" s="451">
        <v>201</v>
      </c>
      <c r="H98" s="450">
        <v>19.142857142857142</v>
      </c>
      <c r="I98" s="451">
        <v>132</v>
      </c>
      <c r="J98" s="450">
        <v>12.571428571428571</v>
      </c>
      <c r="K98" s="452">
        <v>3529452.95</v>
      </c>
      <c r="L98" s="452">
        <v>336138.37619047624</v>
      </c>
      <c r="M98" s="452">
        <v>294121.07916666666</v>
      </c>
      <c r="N98" s="456">
        <v>99105</v>
      </c>
      <c r="O98" s="448">
        <v>9438.5714285714294</v>
      </c>
      <c r="P98" s="456">
        <v>141</v>
      </c>
      <c r="Q98" s="448">
        <v>13.428571428571429</v>
      </c>
      <c r="R98" s="453">
        <v>2231</v>
      </c>
      <c r="S98" s="448">
        <v>212.47619047619048</v>
      </c>
      <c r="T98" s="453">
        <v>45</v>
      </c>
      <c r="U98" s="448">
        <v>4.2857142857142856</v>
      </c>
      <c r="V98" s="453">
        <v>85</v>
      </c>
      <c r="W98" s="448">
        <v>8.0952380952380949</v>
      </c>
      <c r="X98" s="453">
        <v>219</v>
      </c>
      <c r="Y98" s="448">
        <v>20.857142857142858</v>
      </c>
      <c r="Z98" s="453">
        <v>198</v>
      </c>
      <c r="AA98" s="448">
        <v>18.857142857142858</v>
      </c>
      <c r="AB98" s="453">
        <v>117</v>
      </c>
      <c r="AC98" s="448">
        <v>11.142857142857142</v>
      </c>
      <c r="AD98" s="454">
        <v>11</v>
      </c>
      <c r="AE98" s="448">
        <v>1.0476190476190477</v>
      </c>
      <c r="AF98" s="453">
        <v>57</v>
      </c>
      <c r="AG98" s="448">
        <v>5.4285714285714288</v>
      </c>
      <c r="AH98" s="453">
        <v>234</v>
      </c>
      <c r="AI98" s="448">
        <v>22.285714285714285</v>
      </c>
      <c r="AJ98" s="453">
        <v>12</v>
      </c>
      <c r="AK98" s="448">
        <v>1.1428571428571428</v>
      </c>
      <c r="AL98" s="453">
        <v>1497</v>
      </c>
      <c r="AM98" s="448">
        <v>142.57142857142858</v>
      </c>
      <c r="AN98" s="453">
        <v>1575</v>
      </c>
      <c r="AO98" s="448">
        <v>150</v>
      </c>
      <c r="AP98" s="453">
        <v>4293</v>
      </c>
      <c r="AQ98" s="448">
        <v>408.85714285714283</v>
      </c>
      <c r="AR98" s="453">
        <v>270</v>
      </c>
      <c r="AS98" s="448">
        <v>25.714285714285715</v>
      </c>
    </row>
    <row r="99" spans="1:45" ht="13.5" customHeight="1">
      <c r="A99" s="446" t="s">
        <v>174</v>
      </c>
      <c r="B99" s="447" t="s">
        <v>109</v>
      </c>
      <c r="C99" s="448">
        <v>45</v>
      </c>
      <c r="D99" s="448">
        <v>66</v>
      </c>
      <c r="E99" s="449">
        <v>21360</v>
      </c>
      <c r="F99" s="450">
        <v>474.66666666666669</v>
      </c>
      <c r="G99" s="451">
        <v>1495</v>
      </c>
      <c r="H99" s="450">
        <v>33.222222222222221</v>
      </c>
      <c r="I99" s="451">
        <v>1390</v>
      </c>
      <c r="J99" s="450">
        <v>30.888888888888889</v>
      </c>
      <c r="K99" s="452">
        <v>35946422.93</v>
      </c>
      <c r="L99" s="452">
        <v>798809.39844444441</v>
      </c>
      <c r="M99" s="452">
        <v>544642.77166666661</v>
      </c>
      <c r="N99" s="456">
        <v>568145</v>
      </c>
      <c r="O99" s="448">
        <v>12625.444444444445</v>
      </c>
      <c r="P99" s="456">
        <v>1983</v>
      </c>
      <c r="Q99" s="448">
        <v>44.06666666666667</v>
      </c>
      <c r="R99" s="453">
        <v>9163</v>
      </c>
      <c r="S99" s="448">
        <v>203.62222222222223</v>
      </c>
      <c r="T99" s="453">
        <v>518</v>
      </c>
      <c r="U99" s="448">
        <v>11.511111111111111</v>
      </c>
      <c r="V99" s="453">
        <v>1092</v>
      </c>
      <c r="W99" s="448">
        <v>24.266666666666666</v>
      </c>
      <c r="X99" s="453">
        <v>1512</v>
      </c>
      <c r="Y99" s="448">
        <v>33.6</v>
      </c>
      <c r="Z99" s="453">
        <v>2571</v>
      </c>
      <c r="AA99" s="448">
        <v>57.133333333333333</v>
      </c>
      <c r="AB99" s="453">
        <v>1389</v>
      </c>
      <c r="AC99" s="448">
        <v>30.866666666666667</v>
      </c>
      <c r="AD99" s="454">
        <v>85</v>
      </c>
      <c r="AE99" s="448">
        <v>1.8888888888888888</v>
      </c>
      <c r="AF99" s="453">
        <v>755</v>
      </c>
      <c r="AG99" s="448">
        <v>16.777777777777779</v>
      </c>
      <c r="AH99" s="453">
        <v>757</v>
      </c>
      <c r="AI99" s="448">
        <v>16.822222222222223</v>
      </c>
      <c r="AJ99" s="453">
        <v>174</v>
      </c>
      <c r="AK99" s="448">
        <v>3.8666666666666667</v>
      </c>
      <c r="AL99" s="453">
        <v>7907</v>
      </c>
      <c r="AM99" s="448">
        <v>175.71111111111111</v>
      </c>
      <c r="AN99" s="453">
        <v>4524</v>
      </c>
      <c r="AO99" s="448">
        <v>100.53333333333333</v>
      </c>
      <c r="AP99" s="453">
        <v>11029</v>
      </c>
      <c r="AQ99" s="448">
        <v>245.0888888888889</v>
      </c>
      <c r="AR99" s="453">
        <v>972</v>
      </c>
      <c r="AS99" s="448">
        <v>21.6</v>
      </c>
    </row>
    <row r="100" spans="1:45" ht="13.5" customHeight="1">
      <c r="A100" s="446" t="s">
        <v>174</v>
      </c>
      <c r="B100" s="447" t="s">
        <v>110</v>
      </c>
      <c r="C100" s="448">
        <v>4</v>
      </c>
      <c r="D100" s="448">
        <v>6</v>
      </c>
      <c r="E100" s="449">
        <v>1202</v>
      </c>
      <c r="F100" s="450">
        <v>300.5</v>
      </c>
      <c r="G100" s="451">
        <v>57</v>
      </c>
      <c r="H100" s="450">
        <v>14.25</v>
      </c>
      <c r="I100" s="451">
        <v>76</v>
      </c>
      <c r="J100" s="450">
        <v>19</v>
      </c>
      <c r="K100" s="452">
        <v>1637945.26</v>
      </c>
      <c r="L100" s="452">
        <v>409486.315</v>
      </c>
      <c r="M100" s="452">
        <v>272990.87666666665</v>
      </c>
      <c r="N100" s="456">
        <v>37731</v>
      </c>
      <c r="O100" s="448">
        <v>9432.75</v>
      </c>
      <c r="P100" s="456">
        <v>124</v>
      </c>
      <c r="Q100" s="448">
        <v>31</v>
      </c>
      <c r="R100" s="453">
        <v>1620</v>
      </c>
      <c r="S100" s="448">
        <v>405</v>
      </c>
      <c r="T100" s="453">
        <v>43</v>
      </c>
      <c r="U100" s="448">
        <v>10.75</v>
      </c>
      <c r="V100" s="453">
        <v>20</v>
      </c>
      <c r="W100" s="448">
        <v>5</v>
      </c>
      <c r="X100" s="453">
        <v>55</v>
      </c>
      <c r="Y100" s="448">
        <v>13.75</v>
      </c>
      <c r="Z100" s="453">
        <v>63</v>
      </c>
      <c r="AA100" s="448">
        <v>15.75</v>
      </c>
      <c r="AB100" s="453">
        <v>62</v>
      </c>
      <c r="AC100" s="448">
        <v>15.5</v>
      </c>
      <c r="AD100" s="454">
        <v>9</v>
      </c>
      <c r="AE100" s="448">
        <v>2.25</v>
      </c>
      <c r="AF100" s="453">
        <v>46</v>
      </c>
      <c r="AG100" s="448">
        <v>11.5</v>
      </c>
      <c r="AH100" s="453">
        <v>58</v>
      </c>
      <c r="AI100" s="448">
        <v>14.5</v>
      </c>
      <c r="AJ100" s="453">
        <v>6</v>
      </c>
      <c r="AK100" s="448">
        <v>1.5</v>
      </c>
      <c r="AL100" s="453">
        <v>826</v>
      </c>
      <c r="AM100" s="448">
        <v>206.5</v>
      </c>
      <c r="AN100" s="453">
        <v>664</v>
      </c>
      <c r="AO100" s="448">
        <v>166</v>
      </c>
      <c r="AP100" s="453">
        <v>2489</v>
      </c>
      <c r="AQ100" s="448">
        <v>622.25</v>
      </c>
      <c r="AR100" s="453">
        <v>620</v>
      </c>
      <c r="AS100" s="448">
        <v>155</v>
      </c>
    </row>
    <row r="101" spans="1:45" ht="13.5" customHeight="1">
      <c r="A101" s="446" t="s">
        <v>168</v>
      </c>
      <c r="B101" s="447" t="s">
        <v>111</v>
      </c>
      <c r="C101" s="448">
        <v>4</v>
      </c>
      <c r="D101" s="448">
        <v>6</v>
      </c>
      <c r="E101" s="449">
        <v>1317</v>
      </c>
      <c r="F101" s="450">
        <v>329.25</v>
      </c>
      <c r="G101" s="451">
        <v>41</v>
      </c>
      <c r="H101" s="450">
        <v>10.25</v>
      </c>
      <c r="I101" s="451">
        <v>47</v>
      </c>
      <c r="J101" s="450">
        <v>11.75</v>
      </c>
      <c r="K101" s="452">
        <v>1084861.05</v>
      </c>
      <c r="L101" s="452">
        <v>271215.26250000001</v>
      </c>
      <c r="M101" s="452">
        <v>180810.17500000002</v>
      </c>
      <c r="N101" s="456">
        <v>48961</v>
      </c>
      <c r="O101" s="448">
        <v>12240.25</v>
      </c>
      <c r="P101" s="456">
        <v>65</v>
      </c>
      <c r="Q101" s="448">
        <v>16.25</v>
      </c>
      <c r="R101" s="453">
        <v>416</v>
      </c>
      <c r="S101" s="448">
        <v>104</v>
      </c>
      <c r="T101" s="453">
        <v>31</v>
      </c>
      <c r="U101" s="448">
        <v>7.75</v>
      </c>
      <c r="V101" s="453">
        <v>50</v>
      </c>
      <c r="W101" s="448">
        <v>12.5</v>
      </c>
      <c r="X101" s="453">
        <v>53</v>
      </c>
      <c r="Y101" s="448">
        <v>13.25</v>
      </c>
      <c r="Z101" s="453">
        <v>92</v>
      </c>
      <c r="AA101" s="448">
        <v>23</v>
      </c>
      <c r="AB101" s="453">
        <v>59</v>
      </c>
      <c r="AC101" s="448">
        <v>14.75</v>
      </c>
      <c r="AD101" s="454">
        <v>2</v>
      </c>
      <c r="AE101" s="448">
        <v>0.5</v>
      </c>
      <c r="AF101" s="453">
        <v>56</v>
      </c>
      <c r="AG101" s="448">
        <v>14</v>
      </c>
      <c r="AH101" s="453">
        <v>73</v>
      </c>
      <c r="AI101" s="448">
        <v>18.25</v>
      </c>
      <c r="AJ101" s="453">
        <v>4</v>
      </c>
      <c r="AK101" s="448">
        <v>1</v>
      </c>
      <c r="AL101" s="453">
        <v>304</v>
      </c>
      <c r="AM101" s="448">
        <v>76</v>
      </c>
      <c r="AN101" s="453">
        <v>390</v>
      </c>
      <c r="AO101" s="448">
        <v>97.5</v>
      </c>
      <c r="AP101" s="453">
        <v>431</v>
      </c>
      <c r="AQ101" s="448">
        <v>107.75</v>
      </c>
      <c r="AR101" s="453">
        <v>107</v>
      </c>
      <c r="AS101" s="448">
        <v>26.75</v>
      </c>
    </row>
    <row r="102" spans="1:45" ht="13.5" customHeight="1">
      <c r="A102" s="446" t="s">
        <v>165</v>
      </c>
      <c r="B102" s="447" t="s">
        <v>112</v>
      </c>
      <c r="C102" s="448">
        <v>1</v>
      </c>
      <c r="D102" s="448">
        <v>3</v>
      </c>
      <c r="E102" s="449">
        <v>699</v>
      </c>
      <c r="F102" s="450">
        <v>699</v>
      </c>
      <c r="G102" s="451">
        <v>16</v>
      </c>
      <c r="H102" s="450">
        <v>16</v>
      </c>
      <c r="I102" s="451">
        <v>59</v>
      </c>
      <c r="J102" s="450">
        <v>59</v>
      </c>
      <c r="K102" s="452">
        <v>1268515.7</v>
      </c>
      <c r="L102" s="452">
        <v>1268515.7</v>
      </c>
      <c r="M102" s="452">
        <v>422838.56666666665</v>
      </c>
      <c r="N102" s="456">
        <v>18780</v>
      </c>
      <c r="O102" s="448">
        <v>18780</v>
      </c>
      <c r="P102" s="456">
        <v>33</v>
      </c>
      <c r="Q102" s="448">
        <v>33</v>
      </c>
      <c r="R102" s="453">
        <v>501</v>
      </c>
      <c r="S102" s="448">
        <v>501</v>
      </c>
      <c r="T102" s="453">
        <v>72</v>
      </c>
      <c r="U102" s="448">
        <v>72</v>
      </c>
      <c r="V102" s="453">
        <v>13</v>
      </c>
      <c r="W102" s="448">
        <v>13</v>
      </c>
      <c r="X102" s="453">
        <v>17</v>
      </c>
      <c r="Y102" s="448">
        <v>17</v>
      </c>
      <c r="Z102" s="453">
        <v>95</v>
      </c>
      <c r="AA102" s="448">
        <v>95</v>
      </c>
      <c r="AB102" s="453">
        <v>62</v>
      </c>
      <c r="AC102" s="448">
        <v>62</v>
      </c>
      <c r="AD102" s="454">
        <v>2</v>
      </c>
      <c r="AE102" s="448">
        <v>2</v>
      </c>
      <c r="AF102" s="453">
        <v>16</v>
      </c>
      <c r="AG102" s="448">
        <v>16</v>
      </c>
      <c r="AH102" s="453">
        <v>91</v>
      </c>
      <c r="AI102" s="448">
        <v>91</v>
      </c>
      <c r="AJ102" s="453">
        <v>9</v>
      </c>
      <c r="AK102" s="448">
        <v>9</v>
      </c>
      <c r="AL102" s="453">
        <v>181</v>
      </c>
      <c r="AM102" s="448">
        <v>181</v>
      </c>
      <c r="AN102" s="453">
        <v>744</v>
      </c>
      <c r="AO102" s="448">
        <v>744</v>
      </c>
      <c r="AP102" s="453">
        <v>187</v>
      </c>
      <c r="AQ102" s="448">
        <v>187</v>
      </c>
      <c r="AR102" s="453">
        <v>176</v>
      </c>
      <c r="AS102" s="448">
        <v>176</v>
      </c>
    </row>
    <row r="103" spans="1:45" ht="13.5" customHeight="1">
      <c r="A103" s="446" t="s">
        <v>174</v>
      </c>
      <c r="B103" s="447" t="s">
        <v>113</v>
      </c>
      <c r="C103" s="448">
        <v>20</v>
      </c>
      <c r="D103" s="448">
        <v>27</v>
      </c>
      <c r="E103" s="449">
        <v>9201</v>
      </c>
      <c r="F103" s="450">
        <v>460.05</v>
      </c>
      <c r="G103" s="451">
        <v>186</v>
      </c>
      <c r="H103" s="450">
        <v>9.3000000000000007</v>
      </c>
      <c r="I103" s="451">
        <v>291</v>
      </c>
      <c r="J103" s="450">
        <v>14.55</v>
      </c>
      <c r="K103" s="452">
        <v>9054369.1500000004</v>
      </c>
      <c r="L103" s="452">
        <v>452718.45750000002</v>
      </c>
      <c r="M103" s="452">
        <v>335347.00555555557</v>
      </c>
      <c r="N103" s="456">
        <v>266813</v>
      </c>
      <c r="O103" s="448">
        <v>13340.65</v>
      </c>
      <c r="P103" s="456">
        <v>706</v>
      </c>
      <c r="Q103" s="448">
        <v>35.299999999999997</v>
      </c>
      <c r="R103" s="453">
        <v>3636</v>
      </c>
      <c r="S103" s="448">
        <v>181.8</v>
      </c>
      <c r="T103" s="453">
        <v>394</v>
      </c>
      <c r="U103" s="448">
        <v>19.7</v>
      </c>
      <c r="V103" s="453">
        <v>160</v>
      </c>
      <c r="W103" s="448">
        <v>8</v>
      </c>
      <c r="X103" s="453">
        <v>193</v>
      </c>
      <c r="Y103" s="448">
        <v>9.65</v>
      </c>
      <c r="Z103" s="453">
        <v>415</v>
      </c>
      <c r="AA103" s="448">
        <v>20.75</v>
      </c>
      <c r="AB103" s="453">
        <v>259</v>
      </c>
      <c r="AC103" s="448">
        <v>12.95</v>
      </c>
      <c r="AD103" s="454">
        <v>35</v>
      </c>
      <c r="AE103" s="448">
        <v>1.75</v>
      </c>
      <c r="AF103" s="453">
        <v>254</v>
      </c>
      <c r="AG103" s="448">
        <v>12.7</v>
      </c>
      <c r="AH103" s="453">
        <v>387</v>
      </c>
      <c r="AI103" s="448">
        <v>19.350000000000001</v>
      </c>
      <c r="AJ103" s="453">
        <v>84</v>
      </c>
      <c r="AK103" s="448">
        <v>4.2</v>
      </c>
      <c r="AL103" s="453">
        <v>2572</v>
      </c>
      <c r="AM103" s="448">
        <v>128.6</v>
      </c>
      <c r="AN103" s="453">
        <v>4062</v>
      </c>
      <c r="AO103" s="448">
        <v>203.1</v>
      </c>
      <c r="AP103" s="453">
        <v>3419</v>
      </c>
      <c r="AQ103" s="448">
        <v>170.95</v>
      </c>
      <c r="AR103" s="453">
        <v>3769</v>
      </c>
      <c r="AS103" s="448">
        <v>188.45</v>
      </c>
    </row>
    <row r="104" spans="1:45" ht="13.5" customHeight="1">
      <c r="A104" s="446" t="s">
        <v>166</v>
      </c>
      <c r="B104" s="447" t="s">
        <v>114</v>
      </c>
      <c r="C104" s="448">
        <v>6</v>
      </c>
      <c r="D104" s="448">
        <v>7</v>
      </c>
      <c r="E104" s="449">
        <v>3362</v>
      </c>
      <c r="F104" s="450">
        <v>560.33333333333337</v>
      </c>
      <c r="G104" s="451">
        <v>108</v>
      </c>
      <c r="H104" s="450">
        <v>18</v>
      </c>
      <c r="I104" s="451">
        <v>162</v>
      </c>
      <c r="J104" s="450">
        <v>27</v>
      </c>
      <c r="K104" s="452">
        <v>2502283.3199999998</v>
      </c>
      <c r="L104" s="452">
        <v>417047.22</v>
      </c>
      <c r="M104" s="452">
        <v>357469.04571428569</v>
      </c>
      <c r="N104" s="456">
        <v>97146</v>
      </c>
      <c r="O104" s="448">
        <v>16191</v>
      </c>
      <c r="P104" s="456">
        <v>230</v>
      </c>
      <c r="Q104" s="448">
        <v>38.333333333333336</v>
      </c>
      <c r="R104" s="453">
        <v>1012</v>
      </c>
      <c r="S104" s="448">
        <v>168.66666666666666</v>
      </c>
      <c r="T104" s="453">
        <v>46</v>
      </c>
      <c r="U104" s="448">
        <v>7.666666666666667</v>
      </c>
      <c r="V104" s="453">
        <v>19</v>
      </c>
      <c r="W104" s="448">
        <v>3.1666666666666665</v>
      </c>
      <c r="X104" s="453">
        <v>124</v>
      </c>
      <c r="Y104" s="448">
        <v>20.666666666666668</v>
      </c>
      <c r="Z104" s="453">
        <v>185</v>
      </c>
      <c r="AA104" s="448">
        <v>30.833333333333332</v>
      </c>
      <c r="AB104" s="453">
        <v>162</v>
      </c>
      <c r="AC104" s="448">
        <v>27</v>
      </c>
      <c r="AD104" s="454">
        <v>12</v>
      </c>
      <c r="AE104" s="448">
        <v>2</v>
      </c>
      <c r="AF104" s="453">
        <v>35</v>
      </c>
      <c r="AG104" s="448">
        <v>5.833333333333333</v>
      </c>
      <c r="AH104" s="453">
        <v>79</v>
      </c>
      <c r="AI104" s="448">
        <v>13.166666666666666</v>
      </c>
      <c r="AJ104" s="453">
        <v>18</v>
      </c>
      <c r="AK104" s="448">
        <v>3</v>
      </c>
      <c r="AL104" s="453">
        <v>766</v>
      </c>
      <c r="AM104" s="448">
        <v>127.66666666666667</v>
      </c>
      <c r="AN104" s="453">
        <v>1477</v>
      </c>
      <c r="AO104" s="448">
        <v>246.16666666666666</v>
      </c>
      <c r="AP104" s="453">
        <v>1628</v>
      </c>
      <c r="AQ104" s="448">
        <v>271.33333333333331</v>
      </c>
      <c r="AR104" s="453">
        <v>715</v>
      </c>
      <c r="AS104" s="448">
        <v>119.16666666666667</v>
      </c>
    </row>
    <row r="105" spans="1:45" ht="13.5" customHeight="1">
      <c r="A105" s="446" t="s">
        <v>171</v>
      </c>
      <c r="B105" s="447" t="s">
        <v>115</v>
      </c>
      <c r="C105" s="448">
        <v>13.5</v>
      </c>
      <c r="D105" s="448">
        <v>19</v>
      </c>
      <c r="E105" s="449">
        <v>5337</v>
      </c>
      <c r="F105" s="450">
        <v>395.33333333333331</v>
      </c>
      <c r="G105" s="451">
        <v>380</v>
      </c>
      <c r="H105" s="450">
        <v>28.148148148148149</v>
      </c>
      <c r="I105" s="451">
        <v>277</v>
      </c>
      <c r="J105" s="450">
        <v>20.518518518518519</v>
      </c>
      <c r="K105" s="452">
        <v>6272936.7199999997</v>
      </c>
      <c r="L105" s="452">
        <v>464661.97925925924</v>
      </c>
      <c r="M105" s="452">
        <v>330154.5642105263</v>
      </c>
      <c r="N105" s="456">
        <v>190540</v>
      </c>
      <c r="O105" s="448">
        <v>14114.074074074075</v>
      </c>
      <c r="P105" s="456">
        <v>788</v>
      </c>
      <c r="Q105" s="448">
        <v>58.370370370370374</v>
      </c>
      <c r="R105" s="453">
        <v>4618</v>
      </c>
      <c r="S105" s="448">
        <v>342.07407407407408</v>
      </c>
      <c r="T105" s="453">
        <v>280</v>
      </c>
      <c r="U105" s="448">
        <v>20.74074074074074</v>
      </c>
      <c r="V105" s="453">
        <v>247</v>
      </c>
      <c r="W105" s="448">
        <v>18.296296296296298</v>
      </c>
      <c r="X105" s="453">
        <v>396</v>
      </c>
      <c r="Y105" s="448">
        <v>29.333333333333332</v>
      </c>
      <c r="Z105" s="453">
        <v>697</v>
      </c>
      <c r="AA105" s="448">
        <v>51.629629629629626</v>
      </c>
      <c r="AB105" s="453">
        <v>203</v>
      </c>
      <c r="AC105" s="448">
        <v>15.037037037037036</v>
      </c>
      <c r="AD105" s="454">
        <v>331</v>
      </c>
      <c r="AE105" s="448">
        <v>24.518518518518519</v>
      </c>
      <c r="AF105" s="453">
        <v>259</v>
      </c>
      <c r="AG105" s="448">
        <v>19.185185185185187</v>
      </c>
      <c r="AH105" s="453">
        <v>171</v>
      </c>
      <c r="AI105" s="448">
        <v>12.666666666666666</v>
      </c>
      <c r="AJ105" s="453">
        <v>78</v>
      </c>
      <c r="AK105" s="448">
        <v>5.7777777777777777</v>
      </c>
      <c r="AL105" s="453">
        <v>2566</v>
      </c>
      <c r="AM105" s="448">
        <v>190.07407407407408</v>
      </c>
      <c r="AN105" s="453">
        <v>2938</v>
      </c>
      <c r="AO105" s="448">
        <v>217.62962962962962</v>
      </c>
      <c r="AP105" s="453">
        <v>6744</v>
      </c>
      <c r="AQ105" s="448">
        <v>499.55555555555554</v>
      </c>
      <c r="AR105" s="453">
        <v>2151</v>
      </c>
      <c r="AS105" s="448">
        <v>159.33333333333334</v>
      </c>
    </row>
    <row r="106" spans="1:45" ht="13.5" customHeight="1">
      <c r="A106" s="446" t="s">
        <v>166</v>
      </c>
      <c r="B106" s="447" t="s">
        <v>116</v>
      </c>
      <c r="C106" s="448">
        <v>3.8</v>
      </c>
      <c r="D106" s="448">
        <v>3.8</v>
      </c>
      <c r="E106" s="449">
        <v>1332</v>
      </c>
      <c r="F106" s="450">
        <v>350.5263157894737</v>
      </c>
      <c r="G106" s="451">
        <v>51</v>
      </c>
      <c r="H106" s="450">
        <v>13.421052631578949</v>
      </c>
      <c r="I106" s="451">
        <v>78</v>
      </c>
      <c r="J106" s="450">
        <v>20.526315789473685</v>
      </c>
      <c r="K106" s="452">
        <v>1696342.33</v>
      </c>
      <c r="L106" s="452">
        <v>446405.87631578953</v>
      </c>
      <c r="M106" s="452">
        <v>446405.87631578953</v>
      </c>
      <c r="N106" s="456">
        <v>35932</v>
      </c>
      <c r="O106" s="448">
        <v>9455.7894736842118</v>
      </c>
      <c r="P106" s="456">
        <v>91</v>
      </c>
      <c r="Q106" s="448">
        <v>23.947368421052634</v>
      </c>
      <c r="R106" s="453">
        <v>451</v>
      </c>
      <c r="S106" s="448">
        <v>118.68421052631579</v>
      </c>
      <c r="T106" s="453">
        <v>10</v>
      </c>
      <c r="U106" s="448">
        <v>2.6315789473684212</v>
      </c>
      <c r="V106" s="453">
        <v>32</v>
      </c>
      <c r="W106" s="448">
        <v>8.4210526315789469</v>
      </c>
      <c r="X106" s="453">
        <v>50</v>
      </c>
      <c r="Y106" s="448">
        <v>13.157894736842106</v>
      </c>
      <c r="Z106" s="453">
        <v>142</v>
      </c>
      <c r="AA106" s="448">
        <v>37.368421052631582</v>
      </c>
      <c r="AB106" s="453">
        <v>81</v>
      </c>
      <c r="AC106" s="448">
        <v>21.315789473684212</v>
      </c>
      <c r="AD106" s="454">
        <v>3</v>
      </c>
      <c r="AE106" s="448">
        <v>0.78947368421052633</v>
      </c>
      <c r="AF106" s="453">
        <v>40</v>
      </c>
      <c r="AG106" s="448">
        <v>10.526315789473685</v>
      </c>
      <c r="AH106" s="453">
        <v>43</v>
      </c>
      <c r="AI106" s="448">
        <v>11.315789473684211</v>
      </c>
      <c r="AJ106" s="453">
        <v>8</v>
      </c>
      <c r="AK106" s="448">
        <v>2.1052631578947367</v>
      </c>
      <c r="AL106" s="453">
        <v>516</v>
      </c>
      <c r="AM106" s="448">
        <v>135.78947368421052</v>
      </c>
      <c r="AN106" s="453">
        <v>641</v>
      </c>
      <c r="AO106" s="448">
        <v>168.68421052631581</v>
      </c>
      <c r="AP106" s="453">
        <v>704</v>
      </c>
      <c r="AQ106" s="448">
        <v>185.26315789473685</v>
      </c>
      <c r="AR106" s="453">
        <v>387</v>
      </c>
      <c r="AS106" s="448">
        <v>101.8421052631579</v>
      </c>
    </row>
    <row r="107" spans="1:45" ht="13.5" customHeight="1">
      <c r="A107" s="446" t="s">
        <v>170</v>
      </c>
      <c r="B107" s="447" t="s">
        <v>117</v>
      </c>
      <c r="C107" s="448">
        <v>0.75</v>
      </c>
      <c r="D107" s="448">
        <v>1</v>
      </c>
      <c r="E107" s="449">
        <v>426</v>
      </c>
      <c r="F107" s="450">
        <v>568</v>
      </c>
      <c r="G107" s="451">
        <v>2</v>
      </c>
      <c r="H107" s="450">
        <v>2.6666666666666665</v>
      </c>
      <c r="I107" s="451">
        <v>21</v>
      </c>
      <c r="J107" s="450">
        <v>28</v>
      </c>
      <c r="K107" s="452">
        <v>509415.5</v>
      </c>
      <c r="L107" s="452">
        <v>679220.66666666663</v>
      </c>
      <c r="M107" s="452">
        <v>509415.5</v>
      </c>
      <c r="N107" s="456">
        <v>13136</v>
      </c>
      <c r="O107" s="448">
        <v>17514.666666666668</v>
      </c>
      <c r="P107" s="456">
        <v>80</v>
      </c>
      <c r="Q107" s="448">
        <v>106.66666666666667</v>
      </c>
      <c r="R107" s="453">
        <v>67</v>
      </c>
      <c r="S107" s="448">
        <v>89.333333333333329</v>
      </c>
      <c r="T107" s="453">
        <v>8</v>
      </c>
      <c r="U107" s="448">
        <v>10.666666666666666</v>
      </c>
      <c r="V107" s="453">
        <v>1</v>
      </c>
      <c r="W107" s="448">
        <v>1.3333333333333333</v>
      </c>
      <c r="X107" s="453">
        <v>2</v>
      </c>
      <c r="Y107" s="448">
        <v>2.6666666666666665</v>
      </c>
      <c r="Z107" s="453">
        <v>23</v>
      </c>
      <c r="AA107" s="448">
        <v>30.666666666666668</v>
      </c>
      <c r="AB107" s="453">
        <v>18</v>
      </c>
      <c r="AC107" s="448">
        <v>24</v>
      </c>
      <c r="AD107" s="454">
        <v>0</v>
      </c>
      <c r="AE107" s="448">
        <v>0</v>
      </c>
      <c r="AF107" s="453">
        <v>19</v>
      </c>
      <c r="AG107" s="448">
        <v>25.333333333333332</v>
      </c>
      <c r="AH107" s="453">
        <v>20</v>
      </c>
      <c r="AI107" s="448">
        <v>26.666666666666668</v>
      </c>
      <c r="AJ107" s="453">
        <v>11</v>
      </c>
      <c r="AK107" s="448">
        <v>14.666666666666666</v>
      </c>
      <c r="AL107" s="453">
        <v>93</v>
      </c>
      <c r="AM107" s="448">
        <v>124</v>
      </c>
      <c r="AN107" s="453">
        <v>107</v>
      </c>
      <c r="AO107" s="448">
        <v>142.66666666666666</v>
      </c>
      <c r="AP107" s="453">
        <v>62</v>
      </c>
      <c r="AQ107" s="448">
        <v>82.666666666666671</v>
      </c>
      <c r="AR107" s="453">
        <v>117</v>
      </c>
      <c r="AS107" s="448">
        <v>156</v>
      </c>
    </row>
    <row r="108" spans="1:45" ht="17.45" customHeight="1">
      <c r="A108" s="458"/>
      <c r="B108" s="459"/>
      <c r="C108" s="448">
        <v>694.375</v>
      </c>
      <c r="D108" s="448">
        <v>971.58500000000004</v>
      </c>
      <c r="E108" s="449"/>
      <c r="F108" s="450"/>
      <c r="G108" s="449"/>
      <c r="H108" s="450"/>
      <c r="I108" s="451"/>
      <c r="J108" s="450"/>
      <c r="K108" s="452"/>
      <c r="L108" s="452"/>
      <c r="M108" s="452"/>
      <c r="N108" s="460"/>
      <c r="O108" s="448"/>
      <c r="P108" s="460"/>
      <c r="Q108" s="448"/>
      <c r="R108" s="453"/>
      <c r="S108" s="448"/>
      <c r="T108" s="453"/>
      <c r="U108" s="448"/>
      <c r="V108" s="453"/>
      <c r="W108" s="448"/>
      <c r="X108" s="453"/>
      <c r="Y108" s="448"/>
      <c r="Z108" s="453"/>
      <c r="AA108" s="448"/>
      <c r="AB108" s="453"/>
      <c r="AC108" s="448"/>
      <c r="AD108" s="448"/>
      <c r="AE108" s="448"/>
      <c r="AF108" s="453"/>
      <c r="AG108" s="448"/>
      <c r="AH108" s="453"/>
      <c r="AI108" s="448"/>
      <c r="AJ108" s="453"/>
      <c r="AK108" s="448"/>
      <c r="AL108" s="453"/>
      <c r="AM108" s="448"/>
      <c r="AN108" s="453"/>
      <c r="AO108" s="448"/>
      <c r="AP108" s="453"/>
      <c r="AQ108" s="448"/>
      <c r="AR108" s="453"/>
      <c r="AS108" s="448"/>
    </row>
    <row r="109" spans="1:45" ht="13.9">
      <c r="A109" s="446"/>
      <c r="B109" s="446" t="s">
        <v>220</v>
      </c>
      <c r="C109" s="461">
        <v>941.57499999999993</v>
      </c>
      <c r="D109" s="461">
        <v>1344.865</v>
      </c>
      <c r="E109" s="462">
        <v>406610</v>
      </c>
      <c r="F109" s="463">
        <v>585.57695769576958</v>
      </c>
      <c r="G109" s="462">
        <v>21617</v>
      </c>
      <c r="H109" s="463">
        <v>22.958341077450019</v>
      </c>
      <c r="I109" s="462">
        <v>21445</v>
      </c>
      <c r="J109" s="463">
        <v>22.775668427900062</v>
      </c>
      <c r="K109" s="464">
        <v>516618784.76000005</v>
      </c>
      <c r="L109" s="464">
        <v>548675.12918248691</v>
      </c>
      <c r="M109" s="464">
        <v>384141.74267305643</v>
      </c>
      <c r="N109" s="465">
        <v>13266522</v>
      </c>
      <c r="O109" s="461">
        <v>14089.713511934791</v>
      </c>
      <c r="P109" s="465">
        <v>42747</v>
      </c>
      <c r="Q109" s="461">
        <v>45.399463664604525</v>
      </c>
      <c r="R109" s="465">
        <v>448217</v>
      </c>
      <c r="S109" s="461">
        <v>476.02899397286467</v>
      </c>
      <c r="T109" s="465">
        <v>51557</v>
      </c>
      <c r="U109" s="461">
        <v>54.756126702599374</v>
      </c>
      <c r="V109" s="465">
        <v>10350</v>
      </c>
      <c r="W109" s="461">
        <v>10.992220481639807</v>
      </c>
      <c r="X109" s="465">
        <v>22344</v>
      </c>
      <c r="Y109" s="461">
        <v>23.730451636885007</v>
      </c>
      <c r="Z109" s="465">
        <v>29169</v>
      </c>
      <c r="AA109" s="461">
        <v>30.978944853038794</v>
      </c>
      <c r="AB109" s="465">
        <v>20081</v>
      </c>
      <c r="AC109" s="461">
        <v>21.327031834957388</v>
      </c>
      <c r="AD109" s="465">
        <v>10234</v>
      </c>
      <c r="AE109" s="461">
        <v>10.869022648222394</v>
      </c>
      <c r="AF109" s="465">
        <v>14380</v>
      </c>
      <c r="AG109" s="461">
        <v>15.272283142606804</v>
      </c>
      <c r="AH109" s="465">
        <v>20847</v>
      </c>
      <c r="AI109" s="461">
        <v>22.140562355627541</v>
      </c>
      <c r="AJ109" s="465">
        <v>4484</v>
      </c>
      <c r="AK109" s="461">
        <v>4.7622334917558353</v>
      </c>
      <c r="AL109" s="465">
        <v>159368</v>
      </c>
      <c r="AM109" s="461">
        <v>169.25683031091523</v>
      </c>
      <c r="AN109" s="465">
        <v>189870</v>
      </c>
      <c r="AO109" s="461">
        <v>201.65148819796619</v>
      </c>
      <c r="AP109" s="465">
        <v>323923</v>
      </c>
      <c r="AQ109" s="461">
        <v>344.02251546610734</v>
      </c>
      <c r="AR109" s="465">
        <v>103651</v>
      </c>
      <c r="AS109" s="461">
        <v>110.08257440989831</v>
      </c>
    </row>
    <row r="110" spans="1:45" ht="13.9">
      <c r="A110" s="458"/>
      <c r="B110" s="458"/>
      <c r="C110" s="466"/>
      <c r="D110" s="466"/>
      <c r="E110" s="465"/>
      <c r="F110" s="461"/>
      <c r="G110" s="465"/>
      <c r="H110" s="461"/>
      <c r="I110" s="465"/>
      <c r="J110" s="461"/>
      <c r="K110" s="464"/>
      <c r="L110" s="464"/>
      <c r="M110" s="464"/>
      <c r="N110" s="465"/>
      <c r="O110" s="461"/>
      <c r="P110" s="465"/>
      <c r="Q110" s="461"/>
      <c r="R110" s="465"/>
      <c r="S110" s="461"/>
      <c r="T110" s="465"/>
      <c r="U110" s="461"/>
      <c r="V110" s="465"/>
      <c r="W110" s="461"/>
      <c r="X110" s="465"/>
      <c r="Y110" s="461"/>
      <c r="Z110" s="465"/>
      <c r="AA110" s="461"/>
      <c r="AB110" s="465"/>
      <c r="AC110" s="461"/>
      <c r="AD110" s="465"/>
      <c r="AE110" s="461"/>
      <c r="AF110" s="465"/>
      <c r="AG110" s="461"/>
      <c r="AH110" s="465"/>
      <c r="AI110" s="461"/>
      <c r="AJ110" s="465"/>
      <c r="AK110" s="461"/>
      <c r="AL110" s="465"/>
      <c r="AM110" s="461"/>
      <c r="AN110" s="465"/>
      <c r="AO110" s="461"/>
      <c r="AP110" s="465"/>
      <c r="AQ110" s="461"/>
      <c r="AR110" s="465"/>
      <c r="AS110" s="461"/>
    </row>
    <row r="111" spans="1:45" s="36" customFormat="1" ht="13.9">
      <c r="A111" s="354" t="s">
        <v>118</v>
      </c>
      <c r="B111" s="355"/>
      <c r="C111" s="220">
        <v>941.57499999999993</v>
      </c>
      <c r="D111" s="221">
        <v>1344.865</v>
      </c>
      <c r="E111" s="222">
        <v>406610</v>
      </c>
      <c r="F111" s="221">
        <v>585.57695769576958</v>
      </c>
      <c r="G111" s="222">
        <v>21472</v>
      </c>
      <c r="H111" s="220">
        <v>22.804343785678252</v>
      </c>
      <c r="I111" s="222">
        <v>21445</v>
      </c>
      <c r="J111" s="221">
        <v>22.775668427900062</v>
      </c>
      <c r="K111" s="223">
        <v>516618784.76000005</v>
      </c>
      <c r="L111" s="224">
        <v>548675.12918248691</v>
      </c>
      <c r="M111" s="225">
        <v>384141.74267305643</v>
      </c>
      <c r="N111" s="222">
        <v>13266522</v>
      </c>
      <c r="O111" s="226">
        <v>14089.713511934791</v>
      </c>
      <c r="P111" s="222">
        <v>42747</v>
      </c>
      <c r="Q111" s="221">
        <v>45.399463664604525</v>
      </c>
      <c r="R111" s="222">
        <v>448217</v>
      </c>
      <c r="S111" s="226">
        <v>476.02899397286467</v>
      </c>
      <c r="T111" s="222">
        <v>51557</v>
      </c>
      <c r="U111" s="221">
        <v>54.756126702599374</v>
      </c>
      <c r="V111" s="222">
        <v>10350</v>
      </c>
      <c r="W111" s="226">
        <v>10.992220481639807</v>
      </c>
      <c r="X111" s="222">
        <v>22344</v>
      </c>
      <c r="Y111" s="221">
        <v>23.730451636885007</v>
      </c>
      <c r="Z111" s="222">
        <v>29169</v>
      </c>
      <c r="AA111" s="226">
        <v>30.978944853038794</v>
      </c>
      <c r="AB111" s="222">
        <v>20081</v>
      </c>
      <c r="AC111" s="221">
        <v>21.327031834957388</v>
      </c>
      <c r="AD111" s="222">
        <v>10234</v>
      </c>
      <c r="AE111" s="220">
        <v>10.869022648222394</v>
      </c>
      <c r="AF111" s="222">
        <v>14380</v>
      </c>
      <c r="AG111" s="221">
        <v>15.272283142606804</v>
      </c>
      <c r="AH111" s="222">
        <v>20847</v>
      </c>
      <c r="AI111" s="221">
        <v>22.140562355627541</v>
      </c>
      <c r="AJ111" s="222">
        <v>4484</v>
      </c>
      <c r="AK111" s="221">
        <v>4.7622334917558353</v>
      </c>
      <c r="AL111" s="222">
        <v>159368</v>
      </c>
      <c r="AM111" s="221">
        <v>169.25683031091523</v>
      </c>
      <c r="AN111" s="222">
        <v>189870</v>
      </c>
      <c r="AO111" s="226">
        <v>201.65148819796619</v>
      </c>
      <c r="AP111" s="222">
        <v>323923</v>
      </c>
      <c r="AQ111" s="221">
        <v>344.02251546610734</v>
      </c>
      <c r="AR111" s="222">
        <v>103651</v>
      </c>
      <c r="AS111" s="221">
        <v>110.08257440989831</v>
      </c>
    </row>
    <row r="112" spans="1:45" s="8" customFormat="1" ht="13.9">
      <c r="A112" s="467"/>
      <c r="B112" s="446" t="s">
        <v>221</v>
      </c>
      <c r="C112" s="461">
        <v>16</v>
      </c>
      <c r="D112" s="461">
        <v>21</v>
      </c>
      <c r="E112" s="462">
        <v>4826</v>
      </c>
      <c r="F112" s="463">
        <v>301.625</v>
      </c>
      <c r="G112" s="462">
        <v>89</v>
      </c>
      <c r="H112" s="463">
        <v>5.5625</v>
      </c>
      <c r="I112" s="462">
        <v>92</v>
      </c>
      <c r="J112" s="463">
        <v>5.75</v>
      </c>
      <c r="K112" s="464">
        <v>4507996.1899999995</v>
      </c>
      <c r="L112" s="452">
        <v>281749.76187499997</v>
      </c>
      <c r="M112" s="452">
        <v>214666.48523809522</v>
      </c>
      <c r="N112" s="465">
        <v>167006</v>
      </c>
      <c r="O112" s="461">
        <v>10437.875</v>
      </c>
      <c r="P112" s="465">
        <v>527</v>
      </c>
      <c r="Q112" s="461">
        <v>32.9375</v>
      </c>
      <c r="R112" s="465">
        <v>8628</v>
      </c>
      <c r="S112" s="461">
        <v>539.25</v>
      </c>
      <c r="T112" s="465">
        <v>1546</v>
      </c>
      <c r="U112" s="461">
        <v>96.625</v>
      </c>
      <c r="V112" s="465">
        <v>112</v>
      </c>
      <c r="W112" s="461">
        <v>7</v>
      </c>
      <c r="X112" s="465">
        <v>86</v>
      </c>
      <c r="Y112" s="461">
        <v>5.375</v>
      </c>
      <c r="Z112" s="465">
        <v>225</v>
      </c>
      <c r="AA112" s="461">
        <v>14.0625</v>
      </c>
      <c r="AB112" s="465">
        <v>95</v>
      </c>
      <c r="AC112" s="461">
        <v>5.9375</v>
      </c>
      <c r="AD112" s="465">
        <v>37</v>
      </c>
      <c r="AE112" s="461">
        <v>2.3125</v>
      </c>
      <c r="AF112" s="465">
        <v>254</v>
      </c>
      <c r="AG112" s="461">
        <v>15.875</v>
      </c>
      <c r="AH112" s="465">
        <v>191</v>
      </c>
      <c r="AI112" s="461">
        <v>11.9375</v>
      </c>
      <c r="AJ112" s="465">
        <v>47</v>
      </c>
      <c r="AK112" s="461">
        <v>2.9375</v>
      </c>
      <c r="AL112" s="465">
        <v>1511</v>
      </c>
      <c r="AM112" s="461">
        <v>94.4375</v>
      </c>
      <c r="AN112" s="465">
        <v>2729</v>
      </c>
      <c r="AO112" s="461">
        <v>170.5625</v>
      </c>
      <c r="AP112" s="465">
        <v>2180</v>
      </c>
      <c r="AQ112" s="461">
        <v>136.25</v>
      </c>
      <c r="AR112" s="465">
        <v>750</v>
      </c>
      <c r="AS112" s="461">
        <v>46.875</v>
      </c>
    </row>
    <row r="113" spans="1:45" s="8" customFormat="1" ht="13.9">
      <c r="A113" s="467"/>
      <c r="B113" s="446" t="s">
        <v>222</v>
      </c>
      <c r="C113" s="461">
        <v>47</v>
      </c>
      <c r="D113" s="461">
        <v>92</v>
      </c>
      <c r="E113" s="462">
        <v>20860</v>
      </c>
      <c r="F113" s="463">
        <v>443.82978723404256</v>
      </c>
      <c r="G113" s="462">
        <v>1059</v>
      </c>
      <c r="H113" s="463">
        <v>22.531914893617021</v>
      </c>
      <c r="I113" s="462">
        <v>1016</v>
      </c>
      <c r="J113" s="463">
        <v>21.617021276595743</v>
      </c>
      <c r="K113" s="464">
        <v>25264470.579999998</v>
      </c>
      <c r="L113" s="452">
        <v>537541.92723404255</v>
      </c>
      <c r="M113" s="452">
        <v>274613.81065217388</v>
      </c>
      <c r="N113" s="465">
        <v>656997</v>
      </c>
      <c r="O113" s="461">
        <v>13978.659574468085</v>
      </c>
      <c r="P113" s="465">
        <v>2600</v>
      </c>
      <c r="Q113" s="461">
        <v>55.319148936170215</v>
      </c>
      <c r="R113" s="465">
        <v>7016</v>
      </c>
      <c r="S113" s="461">
        <v>149.27659574468086</v>
      </c>
      <c r="T113" s="465">
        <v>480</v>
      </c>
      <c r="U113" s="461">
        <v>10.212765957446809</v>
      </c>
      <c r="V113" s="465">
        <v>441</v>
      </c>
      <c r="W113" s="461">
        <v>9.3829787234042552</v>
      </c>
      <c r="X113" s="465">
        <v>1082</v>
      </c>
      <c r="Y113" s="461">
        <v>23.021276595744681</v>
      </c>
      <c r="Z113" s="465">
        <v>1254</v>
      </c>
      <c r="AA113" s="461">
        <v>26.680851063829788</v>
      </c>
      <c r="AB113" s="465">
        <v>963</v>
      </c>
      <c r="AC113" s="461">
        <v>20.48936170212766</v>
      </c>
      <c r="AD113" s="465">
        <v>1307</v>
      </c>
      <c r="AE113" s="461">
        <v>27.808510638297872</v>
      </c>
      <c r="AF113" s="465">
        <v>733</v>
      </c>
      <c r="AG113" s="461">
        <v>15.595744680851064</v>
      </c>
      <c r="AH113" s="465">
        <v>767</v>
      </c>
      <c r="AI113" s="461">
        <v>16.319148936170212</v>
      </c>
      <c r="AJ113" s="465">
        <v>263</v>
      </c>
      <c r="AK113" s="461">
        <v>5.5957446808510642</v>
      </c>
      <c r="AL113" s="465">
        <v>9241</v>
      </c>
      <c r="AM113" s="461">
        <v>196.61702127659575</v>
      </c>
      <c r="AN113" s="465">
        <v>6664</v>
      </c>
      <c r="AO113" s="461">
        <v>141.78723404255319</v>
      </c>
      <c r="AP113" s="465">
        <v>25817</v>
      </c>
      <c r="AQ113" s="461">
        <v>549.29787234042556</v>
      </c>
      <c r="AR113" s="465">
        <v>1864</v>
      </c>
      <c r="AS113" s="461">
        <v>39.659574468085104</v>
      </c>
    </row>
    <row r="114" spans="1:45" ht="18" customHeight="1">
      <c r="A114" s="227" t="s">
        <v>223</v>
      </c>
      <c r="B114" s="216"/>
      <c r="C114" s="218"/>
      <c r="D114" s="217"/>
      <c r="E114" s="343"/>
      <c r="F114" s="345"/>
      <c r="G114" s="343"/>
      <c r="H114" s="344"/>
      <c r="I114" s="343"/>
      <c r="J114" s="345"/>
      <c r="K114" s="346"/>
      <c r="L114" s="347"/>
      <c r="M114" s="348"/>
      <c r="N114" s="344"/>
      <c r="O114" s="219"/>
      <c r="P114" s="344"/>
      <c r="Q114" s="345"/>
      <c r="R114" s="343"/>
      <c r="S114" s="219"/>
      <c r="T114" s="344"/>
      <c r="U114" s="345"/>
      <c r="V114" s="343"/>
      <c r="W114" s="219"/>
      <c r="X114" s="344"/>
      <c r="Y114" s="345"/>
      <c r="Z114" s="343"/>
      <c r="AA114" s="219"/>
      <c r="AB114" s="344"/>
      <c r="AC114" s="345"/>
      <c r="AD114" s="344"/>
      <c r="AE114" s="344"/>
      <c r="AF114" s="343"/>
      <c r="AG114" s="345"/>
      <c r="AH114" s="344"/>
      <c r="AI114" s="345"/>
      <c r="AJ114" s="343"/>
      <c r="AK114" s="345"/>
      <c r="AL114" s="343"/>
      <c r="AM114" s="345"/>
      <c r="AN114" s="343"/>
      <c r="AO114" s="219"/>
      <c r="AP114" s="344"/>
      <c r="AQ114" s="345"/>
      <c r="AR114" s="343"/>
      <c r="AS114" s="345"/>
    </row>
    <row r="115" spans="1:45" ht="18" customHeight="1"/>
    <row r="117" spans="1:45">
      <c r="N117" s="7"/>
    </row>
    <row r="118" spans="1:45">
      <c r="N118" s="7"/>
    </row>
    <row r="119" spans="1:45">
      <c r="N119" s="7"/>
    </row>
  </sheetData>
  <sheetProtection formatCells="0" formatColumns="0" formatRows="0" insertColumns="0" insertRows="0" insertHyperlinks="0" deleteColumns="0" deleteRows="0" sort="0" autoFilter="0" pivotTables="0"/>
  <mergeCells count="34">
    <mergeCell ref="AF2:AG2"/>
    <mergeCell ref="AH2:AI2"/>
    <mergeCell ref="V1:Y1"/>
    <mergeCell ref="Z1:AC1"/>
    <mergeCell ref="AH1:AI1"/>
    <mergeCell ref="AD1:AE1"/>
    <mergeCell ref="AF1:AG1"/>
    <mergeCell ref="V2:Y2"/>
    <mergeCell ref="Z2:AC2"/>
    <mergeCell ref="AD2:AE2"/>
    <mergeCell ref="AR1:AS1"/>
    <mergeCell ref="AJ1:AK1"/>
    <mergeCell ref="AR2:AS2"/>
    <mergeCell ref="AJ2:AK2"/>
    <mergeCell ref="AL1:AM1"/>
    <mergeCell ref="AL2:AM2"/>
    <mergeCell ref="AN2:AQ2"/>
    <mergeCell ref="AN1:AQ1"/>
    <mergeCell ref="A111:B111"/>
    <mergeCell ref="N2:Q2"/>
    <mergeCell ref="R2:U2"/>
    <mergeCell ref="A1:B2"/>
    <mergeCell ref="C1:D1"/>
    <mergeCell ref="E1:F1"/>
    <mergeCell ref="G1:H1"/>
    <mergeCell ref="R1:U1"/>
    <mergeCell ref="I1:J1"/>
    <mergeCell ref="K1:M1"/>
    <mergeCell ref="N1:Q1"/>
    <mergeCell ref="C2:D2"/>
    <mergeCell ref="E2:F2"/>
    <mergeCell ref="G2:H2"/>
    <mergeCell ref="I2:J2"/>
    <mergeCell ref="K2:M2"/>
  </mergeCells>
  <phoneticPr fontId="7" type="noConversion"/>
  <pageMargins left="0.75" right="0.75" top="0.77" bottom="0.56000000000000005" header="0.5" footer="0.5"/>
  <pageSetup scale="61" orientation="landscape" r:id="rId1"/>
  <headerFooter alignWithMargins="0">
    <oddHeader xml:space="preserve">&amp;L&amp;"Arial,Bold"&amp;9COUNTY QUARTERLY REPORT&amp;C&amp;"Arial,Bold"&amp;9
AGENT ACTIVITY REPORT&amp;R&amp;"Arial,Bold"&amp;9SFY2018
MAR 2018
</oddHeader>
    <oddFooter xml:space="preserve">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16"/>
  <sheetViews>
    <sheetView topLeftCell="B1" workbookViewId="0">
      <pane ySplit="1" topLeftCell="A92" activePane="bottomLeft" state="frozen"/>
      <selection pane="bottomLeft" activeCell="T120" sqref="T120"/>
    </sheetView>
  </sheetViews>
  <sheetFormatPr defaultColWidth="9.140625" defaultRowHeight="13.15"/>
  <cols>
    <col min="1" max="1" width="15.7109375" style="15" bestFit="1" customWidth="1"/>
    <col min="2" max="2" width="25.42578125" style="15" customWidth="1"/>
    <col min="3" max="3" width="10.28515625" style="267" customWidth="1"/>
    <col min="4" max="4" width="12" style="16" customWidth="1"/>
    <col min="5" max="5" width="13.140625" style="15" customWidth="1"/>
    <col min="6" max="6" width="11.42578125" style="16" customWidth="1"/>
    <col min="7" max="7" width="11.28515625" style="15" customWidth="1"/>
    <col min="8" max="8" width="9.7109375" style="16" customWidth="1"/>
    <col min="9" max="9" width="8.28515625" style="15" customWidth="1"/>
    <col min="10" max="10" width="13.28515625" style="16" customWidth="1"/>
    <col min="11" max="11" width="11.7109375" style="15" customWidth="1"/>
    <col min="12" max="16384" width="9.140625" style="15"/>
  </cols>
  <sheetData>
    <row r="1" spans="1:11" s="12" customFormat="1" ht="55.15">
      <c r="A1" s="385" t="s">
        <v>224</v>
      </c>
      <c r="B1" s="386"/>
      <c r="C1" s="289" t="s">
        <v>225</v>
      </c>
      <c r="D1" s="290" t="s">
        <v>226</v>
      </c>
      <c r="E1" s="290" t="s">
        <v>227</v>
      </c>
      <c r="F1" s="290" t="s">
        <v>228</v>
      </c>
      <c r="G1" s="290" t="s">
        <v>229</v>
      </c>
      <c r="H1" s="290" t="s">
        <v>230</v>
      </c>
      <c r="I1" s="290" t="s">
        <v>231</v>
      </c>
      <c r="J1" s="290" t="s">
        <v>232</v>
      </c>
      <c r="K1" s="290" t="s">
        <v>233</v>
      </c>
    </row>
    <row r="2" spans="1:11" s="12" customFormat="1" ht="17.25" customHeight="1">
      <c r="A2" s="291"/>
      <c r="B2" s="292" t="s">
        <v>234</v>
      </c>
      <c r="C2" s="293">
        <v>90</v>
      </c>
      <c r="D2" s="294">
        <v>75</v>
      </c>
      <c r="E2" s="294">
        <v>75</v>
      </c>
      <c r="F2" s="294">
        <v>90</v>
      </c>
      <c r="G2" s="294">
        <v>75</v>
      </c>
      <c r="H2" s="294">
        <v>75</v>
      </c>
      <c r="I2" s="294">
        <v>75</v>
      </c>
      <c r="J2" s="295">
        <v>75</v>
      </c>
      <c r="K2" s="296">
        <v>75</v>
      </c>
    </row>
    <row r="3" spans="1:11" s="13" customFormat="1" ht="17.25" customHeight="1">
      <c r="A3" s="286" t="s">
        <v>235</v>
      </c>
      <c r="B3" s="288" t="s">
        <v>236</v>
      </c>
      <c r="C3" s="283">
        <v>98.851339364899999</v>
      </c>
      <c r="D3" s="284">
        <v>78.900968487083006</v>
      </c>
      <c r="E3" s="284">
        <v>71.081397753109997</v>
      </c>
      <c r="F3" s="284">
        <v>94.456492274319999</v>
      </c>
      <c r="G3" s="284">
        <v>88.508037730829997</v>
      </c>
      <c r="H3" s="284">
        <v>79.029539607900006</v>
      </c>
      <c r="I3" s="284">
        <v>84.018483392717997</v>
      </c>
      <c r="J3" s="284">
        <v>98.016867522390001</v>
      </c>
      <c r="K3" s="284">
        <v>87.835850822080005</v>
      </c>
    </row>
    <row r="4" spans="1:11" s="12" customFormat="1" ht="17.25" customHeight="1">
      <c r="A4" s="285" t="s">
        <v>164</v>
      </c>
      <c r="B4" s="287" t="s">
        <v>18</v>
      </c>
      <c r="C4" s="280">
        <v>97.682119205297994</v>
      </c>
      <c r="D4" s="281">
        <v>75.357975357975405</v>
      </c>
      <c r="E4" s="282">
        <v>76.447264076130097</v>
      </c>
      <c r="F4" s="281">
        <v>93.379790940766597</v>
      </c>
      <c r="G4" s="282">
        <v>85.808580858085804</v>
      </c>
      <c r="H4" s="281">
        <v>87.096774193548399</v>
      </c>
      <c r="I4" s="282">
        <v>82.627450980392197</v>
      </c>
      <c r="J4" s="281">
        <v>98.513011152416396</v>
      </c>
      <c r="K4" s="282">
        <v>92.105263157894697</v>
      </c>
    </row>
    <row r="5" spans="1:11" s="12" customFormat="1" ht="17.25" customHeight="1">
      <c r="A5" s="270" t="s">
        <v>165</v>
      </c>
      <c r="B5" s="271" t="s">
        <v>19</v>
      </c>
      <c r="C5" s="268">
        <v>97.727272727272705</v>
      </c>
      <c r="D5" s="272">
        <v>74.313408723747997</v>
      </c>
      <c r="E5" s="269">
        <v>82.901554404145102</v>
      </c>
      <c r="F5" s="272">
        <v>98.148148148148195</v>
      </c>
      <c r="G5" s="269">
        <v>94.642857142857096</v>
      </c>
      <c r="H5" s="272">
        <v>82.456140350877206</v>
      </c>
      <c r="I5" s="269">
        <v>91.065292096219906</v>
      </c>
      <c r="J5" s="272">
        <v>96.103896103896105</v>
      </c>
      <c r="K5" s="269">
        <v>76</v>
      </c>
    </row>
    <row r="6" spans="1:11" s="12" customFormat="1" ht="17.25" customHeight="1">
      <c r="A6" s="270" t="s">
        <v>166</v>
      </c>
      <c r="B6" s="271" t="s">
        <v>20</v>
      </c>
      <c r="C6" s="268">
        <v>96.153846153846203</v>
      </c>
      <c r="D6" s="272">
        <v>77.647058823529406</v>
      </c>
      <c r="E6" s="269">
        <v>89.7959183673469</v>
      </c>
      <c r="F6" s="272"/>
      <c r="G6" s="269"/>
      <c r="H6" s="272">
        <v>73.684210526315795</v>
      </c>
      <c r="I6" s="269">
        <v>79.545454545454604</v>
      </c>
      <c r="J6" s="272">
        <v>100</v>
      </c>
      <c r="K6" s="269">
        <v>100</v>
      </c>
    </row>
    <row r="7" spans="1:11" s="12" customFormat="1" ht="17.25" customHeight="1">
      <c r="A7" s="270" t="s">
        <v>167</v>
      </c>
      <c r="B7" s="271" t="s">
        <v>21</v>
      </c>
      <c r="C7" s="268">
        <v>98.484848484848499</v>
      </c>
      <c r="D7" s="272">
        <v>88.755364806866993</v>
      </c>
      <c r="E7" s="269">
        <v>71.100917431192698</v>
      </c>
      <c r="F7" s="272">
        <v>93.478260869565204</v>
      </c>
      <c r="G7" s="269">
        <v>86.956521739130395</v>
      </c>
      <c r="H7" s="272">
        <v>68.181818181818201</v>
      </c>
      <c r="I7" s="269">
        <v>86.960431654676299</v>
      </c>
      <c r="J7" s="272">
        <v>97.7777777777778</v>
      </c>
      <c r="K7" s="269">
        <v>88.235294117647101</v>
      </c>
    </row>
    <row r="8" spans="1:11" s="12" customFormat="1" ht="17.25" customHeight="1">
      <c r="A8" s="270" t="s">
        <v>165</v>
      </c>
      <c r="B8" s="271" t="s">
        <v>22</v>
      </c>
      <c r="C8" s="268">
        <v>100</v>
      </c>
      <c r="D8" s="272">
        <v>82.790697674418595</v>
      </c>
      <c r="E8" s="269">
        <v>80.606060606060595</v>
      </c>
      <c r="F8" s="272">
        <v>98.571428571428598</v>
      </c>
      <c r="G8" s="269">
        <v>87.671232876712295</v>
      </c>
      <c r="H8" s="272">
        <v>96.428571428571402</v>
      </c>
      <c r="I8" s="269">
        <v>88.299817184643501</v>
      </c>
      <c r="J8" s="272">
        <v>97.272727272727295</v>
      </c>
      <c r="K8" s="269">
        <v>78.571428571428598</v>
      </c>
    </row>
    <row r="9" spans="1:11" s="12" customFormat="1" ht="17.25" customHeight="1">
      <c r="A9" s="270" t="s">
        <v>165</v>
      </c>
      <c r="B9" s="271" t="s">
        <v>23</v>
      </c>
      <c r="C9" s="268">
        <v>100</v>
      </c>
      <c r="D9" s="272">
        <v>70.063694267515899</v>
      </c>
      <c r="E9" s="269">
        <v>70.3125</v>
      </c>
      <c r="F9" s="272">
        <v>94.117647058823493</v>
      </c>
      <c r="G9" s="269">
        <v>88.235294117647101</v>
      </c>
      <c r="H9" s="272">
        <v>47.058823529411796</v>
      </c>
      <c r="I9" s="269">
        <v>70.866141732283495</v>
      </c>
      <c r="J9" s="272">
        <v>100</v>
      </c>
      <c r="K9" s="269">
        <v>100</v>
      </c>
    </row>
    <row r="10" spans="1:11" s="12" customFormat="1" ht="17.25" customHeight="1">
      <c r="A10" s="270" t="s">
        <v>168</v>
      </c>
      <c r="B10" s="271" t="s">
        <v>24</v>
      </c>
      <c r="C10" s="268">
        <v>96.052631578947398</v>
      </c>
      <c r="D10" s="272">
        <v>76.928471248246794</v>
      </c>
      <c r="E10" s="269">
        <v>43.283582089552198</v>
      </c>
      <c r="F10" s="272">
        <v>92.727272727272705</v>
      </c>
      <c r="G10" s="269">
        <v>84.745762711864401</v>
      </c>
      <c r="H10" s="272">
        <v>73.3333333333333</v>
      </c>
      <c r="I10" s="269">
        <v>82.568093385213999</v>
      </c>
      <c r="J10" s="272">
        <v>97.264437689969597</v>
      </c>
      <c r="K10" s="269">
        <v>83.928571428571402</v>
      </c>
    </row>
    <row r="11" spans="1:11" s="12" customFormat="1" ht="17.25" customHeight="1">
      <c r="A11" s="270" t="s">
        <v>168</v>
      </c>
      <c r="B11" s="271" t="s">
        <v>25</v>
      </c>
      <c r="C11" s="268">
        <v>98.214285714285694</v>
      </c>
      <c r="D11" s="272">
        <v>82.482598607888605</v>
      </c>
      <c r="E11" s="269">
        <v>78.125</v>
      </c>
      <c r="F11" s="272">
        <v>100</v>
      </c>
      <c r="G11" s="269">
        <v>100</v>
      </c>
      <c r="H11" s="272">
        <v>93.75</v>
      </c>
      <c r="I11" s="269">
        <v>84.135667396061294</v>
      </c>
      <c r="J11" s="272">
        <v>99.530516431924895</v>
      </c>
      <c r="K11" s="269">
        <v>97.826086956521706</v>
      </c>
    </row>
    <row r="12" spans="1:11" s="12" customFormat="1" ht="17.25" customHeight="1">
      <c r="A12" s="270" t="s">
        <v>169</v>
      </c>
      <c r="B12" s="271" t="s">
        <v>26</v>
      </c>
      <c r="C12" s="268">
        <v>100</v>
      </c>
      <c r="D12" s="272">
        <v>86.286286286286298</v>
      </c>
      <c r="E12" s="269">
        <v>93.526785714285694</v>
      </c>
      <c r="F12" s="272">
        <v>97.945205479452099</v>
      </c>
      <c r="G12" s="269">
        <v>88.513513513513502</v>
      </c>
      <c r="H12" s="272">
        <v>87.671232876712295</v>
      </c>
      <c r="I12" s="269">
        <v>96</v>
      </c>
      <c r="J12" s="272">
        <v>99.6515679442509</v>
      </c>
      <c r="K12" s="269">
        <v>98.6666666666667</v>
      </c>
    </row>
    <row r="13" spans="1:11" s="12" customFormat="1" ht="17.25" customHeight="1">
      <c r="A13" s="270" t="s">
        <v>169</v>
      </c>
      <c r="B13" s="271" t="s">
        <v>27</v>
      </c>
      <c r="C13" s="268">
        <v>100</v>
      </c>
      <c r="D13" s="272">
        <v>82.426127527216195</v>
      </c>
      <c r="E13" s="269">
        <v>93.767313019390599</v>
      </c>
      <c r="F13" s="272">
        <v>97.402597402597394</v>
      </c>
      <c r="G13" s="269">
        <v>91.025641025640994</v>
      </c>
      <c r="H13" s="272">
        <v>87.730061349693301</v>
      </c>
      <c r="I13" s="269">
        <v>86.031560490941004</v>
      </c>
      <c r="J13" s="272">
        <v>99.701492537313399</v>
      </c>
      <c r="K13" s="269">
        <v>98</v>
      </c>
    </row>
    <row r="14" spans="1:11" s="12" customFormat="1" ht="17.25" customHeight="1">
      <c r="A14" s="270" t="s">
        <v>170</v>
      </c>
      <c r="B14" s="271" t="s">
        <v>28</v>
      </c>
      <c r="C14" s="268">
        <v>100</v>
      </c>
      <c r="D14" s="272">
        <v>86.955168119551701</v>
      </c>
      <c r="E14" s="269">
        <v>98.263193052772195</v>
      </c>
      <c r="F14" s="272">
        <v>99.800796812748999</v>
      </c>
      <c r="G14" s="269">
        <v>98.4158415841584</v>
      </c>
      <c r="H14" s="272">
        <v>74.122807017543906</v>
      </c>
      <c r="I14" s="269">
        <v>92.536475869809195</v>
      </c>
      <c r="J14" s="272">
        <v>99.216710182767599</v>
      </c>
      <c r="K14" s="269">
        <v>94.285714285714306</v>
      </c>
    </row>
    <row r="15" spans="1:11" s="12" customFormat="1" ht="17.25" customHeight="1">
      <c r="A15" s="270" t="s">
        <v>165</v>
      </c>
      <c r="B15" s="271" t="s">
        <v>29</v>
      </c>
      <c r="C15" s="268">
        <v>98.054474708171199</v>
      </c>
      <c r="D15" s="272">
        <v>64.090079123554503</v>
      </c>
      <c r="E15" s="269">
        <v>43.734842360549699</v>
      </c>
      <c r="F15" s="272">
        <v>76.923076923076906</v>
      </c>
      <c r="G15" s="269">
        <v>75</v>
      </c>
      <c r="H15" s="272">
        <v>75.925925925925895</v>
      </c>
      <c r="I15" s="269">
        <v>77.664974619289296</v>
      </c>
      <c r="J15" s="272">
        <v>97.727272727272705</v>
      </c>
      <c r="K15" s="269">
        <v>70.370370370370395</v>
      </c>
    </row>
    <row r="16" spans="1:11" s="12" customFormat="1" ht="17.25" customHeight="1">
      <c r="A16" s="270" t="s">
        <v>167</v>
      </c>
      <c r="B16" s="271" t="s">
        <v>30</v>
      </c>
      <c r="C16" s="268">
        <v>100</v>
      </c>
      <c r="D16" s="272">
        <v>92.006188757091294</v>
      </c>
      <c r="E16" s="269">
        <v>95.603367633302199</v>
      </c>
      <c r="F16" s="272">
        <v>99.431818181818201</v>
      </c>
      <c r="G16" s="269">
        <v>96.875</v>
      </c>
      <c r="H16" s="272">
        <v>90</v>
      </c>
      <c r="I16" s="269">
        <v>97.642364889372502</v>
      </c>
      <c r="J16" s="272">
        <v>99.580419580419601</v>
      </c>
      <c r="K16" s="269">
        <v>98.765432098765402</v>
      </c>
    </row>
    <row r="17" spans="1:11" s="12" customFormat="1" ht="17.25" customHeight="1">
      <c r="A17" s="270" t="s">
        <v>165</v>
      </c>
      <c r="B17" s="271" t="s">
        <v>31</v>
      </c>
      <c r="C17" s="268">
        <v>100</v>
      </c>
      <c r="D17" s="272">
        <v>80.124653739612199</v>
      </c>
      <c r="E17" s="269">
        <v>87.453874538745396</v>
      </c>
      <c r="F17" s="272">
        <v>100</v>
      </c>
      <c r="G17" s="269">
        <v>98.876404494382001</v>
      </c>
      <c r="H17" s="272">
        <v>70.408163265306101</v>
      </c>
      <c r="I17" s="269">
        <v>89.740877842411393</v>
      </c>
      <c r="J17" s="272">
        <v>100</v>
      </c>
      <c r="K17" s="269">
        <v>100</v>
      </c>
    </row>
    <row r="18" spans="1:11" s="12" customFormat="1" ht="17.25" customHeight="1">
      <c r="A18" s="270" t="s">
        <v>171</v>
      </c>
      <c r="B18" s="271" t="s">
        <v>32</v>
      </c>
      <c r="C18" s="268">
        <v>100</v>
      </c>
      <c r="D18" s="272">
        <v>81.578947368421098</v>
      </c>
      <c r="E18" s="269">
        <v>82.857142857142904</v>
      </c>
      <c r="F18" s="272">
        <v>75</v>
      </c>
      <c r="G18" s="269">
        <v>75</v>
      </c>
      <c r="H18" s="272">
        <v>72.2222222222222</v>
      </c>
      <c r="I18" s="269">
        <v>85.714285714285694</v>
      </c>
      <c r="J18" s="272">
        <v>96.969696969696997</v>
      </c>
      <c r="K18" s="269">
        <v>85.714285714285694</v>
      </c>
    </row>
    <row r="19" spans="1:11" s="12" customFormat="1" ht="17.25" customHeight="1">
      <c r="A19" s="270" t="s">
        <v>168</v>
      </c>
      <c r="B19" s="271" t="s">
        <v>33</v>
      </c>
      <c r="C19" s="268">
        <v>99.404761904761898</v>
      </c>
      <c r="D19" s="272">
        <v>75.533108866442205</v>
      </c>
      <c r="E19" s="269">
        <v>96.521739130434796</v>
      </c>
      <c r="F19" s="272">
        <v>92.682926829268297</v>
      </c>
      <c r="G19" s="269">
        <v>92.682926829268297</v>
      </c>
      <c r="H19" s="272">
        <v>81.521739130434796</v>
      </c>
      <c r="I19" s="269">
        <v>93.078512396694194</v>
      </c>
      <c r="J19" s="272">
        <v>99.688473520249204</v>
      </c>
      <c r="K19" s="269">
        <v>97.297297297297305</v>
      </c>
    </row>
    <row r="20" spans="1:11" s="12" customFormat="1" ht="17.25" customHeight="1">
      <c r="A20" s="273" t="s">
        <v>166</v>
      </c>
      <c r="B20" s="271" t="s">
        <v>34</v>
      </c>
      <c r="C20" s="268">
        <v>100</v>
      </c>
      <c r="D20" s="272">
        <v>80.542986425339393</v>
      </c>
      <c r="E20" s="269">
        <v>50.4587155963303</v>
      </c>
      <c r="F20" s="272">
        <v>87.5</v>
      </c>
      <c r="G20" s="269">
        <v>87.5</v>
      </c>
      <c r="H20" s="272">
        <v>73.4375</v>
      </c>
      <c r="I20" s="269">
        <v>77.849462365591407</v>
      </c>
      <c r="J20" s="272">
        <v>97.727272727272705</v>
      </c>
      <c r="K20" s="269">
        <v>90.476190476190496</v>
      </c>
    </row>
    <row r="21" spans="1:11" s="12" customFormat="1" ht="17.25" customHeight="1">
      <c r="A21" s="273" t="s">
        <v>165</v>
      </c>
      <c r="B21" s="271" t="s">
        <v>35</v>
      </c>
      <c r="C21" s="268">
        <v>98.594847775175595</v>
      </c>
      <c r="D21" s="272">
        <v>81.621813031161494</v>
      </c>
      <c r="E21" s="269">
        <v>78.453038674033195</v>
      </c>
      <c r="F21" s="272">
        <v>91.189427312775294</v>
      </c>
      <c r="G21" s="269">
        <v>79.617834394904506</v>
      </c>
      <c r="H21" s="272">
        <v>77.386934673366795</v>
      </c>
      <c r="I21" s="269">
        <v>92.4039580908033</v>
      </c>
      <c r="J21" s="272">
        <v>99.135802469135797</v>
      </c>
      <c r="K21" s="269">
        <v>94.615384615384599</v>
      </c>
    </row>
    <row r="22" spans="1:11" s="12" customFormat="1" ht="17.25" customHeight="1">
      <c r="A22" s="270" t="s">
        <v>164</v>
      </c>
      <c r="B22" s="271" t="s">
        <v>36</v>
      </c>
      <c r="C22" s="268">
        <v>97.402597402597394</v>
      </c>
      <c r="D22" s="272">
        <v>79.824561403508795</v>
      </c>
      <c r="E22" s="269">
        <v>88.185654008438803</v>
      </c>
      <c r="F22" s="272">
        <v>85.964912280701796</v>
      </c>
      <c r="G22" s="269">
        <v>73.3333333333333</v>
      </c>
      <c r="H22" s="272">
        <v>75.609756097561004</v>
      </c>
      <c r="I22" s="269">
        <v>88.8888888888889</v>
      </c>
      <c r="J22" s="272">
        <v>98.717948717948701</v>
      </c>
      <c r="K22" s="269">
        <v>90.476190476190496</v>
      </c>
    </row>
    <row r="23" spans="1:11" s="12" customFormat="1" ht="17.25" customHeight="1">
      <c r="A23" s="270" t="s">
        <v>170</v>
      </c>
      <c r="B23" s="271" t="s">
        <v>37</v>
      </c>
      <c r="C23" s="268">
        <v>100</v>
      </c>
      <c r="D23" s="272">
        <v>95.167286245353196</v>
      </c>
      <c r="E23" s="269">
        <v>90.229885057471293</v>
      </c>
      <c r="F23" s="272">
        <v>97.058823529411796</v>
      </c>
      <c r="G23" s="269">
        <v>91.428571428571402</v>
      </c>
      <c r="H23" s="272">
        <v>97.872340425531902</v>
      </c>
      <c r="I23" s="269">
        <v>97.701149425287397</v>
      </c>
      <c r="J23" s="272">
        <v>100</v>
      </c>
      <c r="K23" s="269">
        <v>100</v>
      </c>
    </row>
    <row r="24" spans="1:11" s="12" customFormat="1" ht="17.25" customHeight="1">
      <c r="A24" s="270" t="s">
        <v>171</v>
      </c>
      <c r="B24" s="271" t="s">
        <v>38</v>
      </c>
      <c r="C24" s="268">
        <v>100</v>
      </c>
      <c r="D24" s="272">
        <v>78.823529411764696</v>
      </c>
      <c r="E24" s="269">
        <v>72.602739726027394</v>
      </c>
      <c r="F24" s="272">
        <v>94.117647058823493</v>
      </c>
      <c r="G24" s="269">
        <v>83.3333333333333</v>
      </c>
      <c r="H24" s="272">
        <v>76.923076923076906</v>
      </c>
      <c r="I24" s="269">
        <v>87.945205479452099</v>
      </c>
      <c r="J24" s="272">
        <v>95.757575757575793</v>
      </c>
      <c r="K24" s="269">
        <v>82.5</v>
      </c>
    </row>
    <row r="25" spans="1:11" s="12" customFormat="1" ht="17.25" customHeight="1">
      <c r="A25" s="270" t="s">
        <v>170</v>
      </c>
      <c r="B25" s="271" t="s">
        <v>39</v>
      </c>
      <c r="C25" s="268">
        <v>100</v>
      </c>
      <c r="D25" s="272">
        <v>91.6666666666667</v>
      </c>
      <c r="E25" s="269">
        <v>96.923076923076906</v>
      </c>
      <c r="F25" s="272">
        <v>100</v>
      </c>
      <c r="G25" s="269">
        <v>100</v>
      </c>
      <c r="H25" s="272">
        <v>97.435897435897402</v>
      </c>
      <c r="I25" s="269">
        <v>100</v>
      </c>
      <c r="J25" s="272">
        <v>100</v>
      </c>
      <c r="K25" s="269">
        <v>100</v>
      </c>
    </row>
    <row r="26" spans="1:11" s="12" customFormat="1" ht="17.25" customHeight="1">
      <c r="A26" s="270" t="s">
        <v>165</v>
      </c>
      <c r="B26" s="271" t="s">
        <v>40</v>
      </c>
      <c r="C26" s="268">
        <v>99.212598425196902</v>
      </c>
      <c r="D26" s="272">
        <v>79.656419529837294</v>
      </c>
      <c r="E26" s="269">
        <v>59.895052473763101</v>
      </c>
      <c r="F26" s="272">
        <v>91.186440677966104</v>
      </c>
      <c r="G26" s="269">
        <v>85.197368421052602</v>
      </c>
      <c r="H26" s="272">
        <v>73.737373737373701</v>
      </c>
      <c r="I26" s="269">
        <v>76.451349141455395</v>
      </c>
      <c r="J26" s="272">
        <v>94.950911640953706</v>
      </c>
      <c r="K26" s="269">
        <v>64.356435643564396</v>
      </c>
    </row>
    <row r="27" spans="1:11" s="12" customFormat="1" ht="17.25" customHeight="1">
      <c r="A27" s="270" t="s">
        <v>164</v>
      </c>
      <c r="B27" s="271" t="s">
        <v>41</v>
      </c>
      <c r="C27" s="268">
        <v>99.431818181818201</v>
      </c>
      <c r="D27" s="272">
        <v>84.452736318408</v>
      </c>
      <c r="E27" s="269">
        <v>77.637130801687803</v>
      </c>
      <c r="F27" s="272">
        <v>93.75</v>
      </c>
      <c r="G27" s="269">
        <v>86.6666666666667</v>
      </c>
      <c r="H27" s="272">
        <v>57.522123893805301</v>
      </c>
      <c r="I27" s="269">
        <v>82.060864922584102</v>
      </c>
      <c r="J27" s="272">
        <v>98.578199052132703</v>
      </c>
      <c r="K27" s="269">
        <v>93.023255813953497</v>
      </c>
    </row>
    <row r="28" spans="1:11" s="12" customFormat="1" ht="17.25" customHeight="1">
      <c r="A28" s="270" t="s">
        <v>168</v>
      </c>
      <c r="B28" s="271" t="s">
        <v>42</v>
      </c>
      <c r="C28" s="268">
        <v>97.826086956521706</v>
      </c>
      <c r="D28" s="272">
        <v>83.052688756110797</v>
      </c>
      <c r="E28" s="269">
        <v>81.017369727047196</v>
      </c>
      <c r="F28" s="272">
        <v>92.366412213740503</v>
      </c>
      <c r="G28" s="269">
        <v>89.393939393939405</v>
      </c>
      <c r="H28" s="272">
        <v>76.878612716763001</v>
      </c>
      <c r="I28" s="269">
        <v>78.659370725034194</v>
      </c>
      <c r="J28" s="272">
        <v>97.486535008976702</v>
      </c>
      <c r="K28" s="269">
        <v>85.4166666666667</v>
      </c>
    </row>
    <row r="29" spans="1:11" s="12" customFormat="1" ht="17.25" customHeight="1">
      <c r="A29" s="270" t="s">
        <v>164</v>
      </c>
      <c r="B29" s="271" t="s">
        <v>43</v>
      </c>
      <c r="C29" s="268">
        <v>98.353909465020607</v>
      </c>
      <c r="D29" s="272">
        <v>79.189583567179298</v>
      </c>
      <c r="E29" s="269">
        <v>87.527566772849795</v>
      </c>
      <c r="F29" s="272">
        <v>97.547380156075803</v>
      </c>
      <c r="G29" s="269">
        <v>91.960352422907505</v>
      </c>
      <c r="H29" s="272">
        <v>87.977369165488</v>
      </c>
      <c r="I29" s="269">
        <v>84.989241868118</v>
      </c>
      <c r="J29" s="272">
        <v>98.552522746071105</v>
      </c>
      <c r="K29" s="269">
        <v>92.374727668845296</v>
      </c>
    </row>
    <row r="30" spans="1:11" s="12" customFormat="1" ht="17.25" customHeight="1">
      <c r="A30" s="270" t="s">
        <v>168</v>
      </c>
      <c r="B30" s="271" t="s">
        <v>44</v>
      </c>
      <c r="C30" s="268">
        <v>100</v>
      </c>
      <c r="D30" s="272">
        <v>86.737400530504004</v>
      </c>
      <c r="E30" s="269">
        <v>86.792452830188694</v>
      </c>
      <c r="F30" s="272">
        <v>97.826086956521706</v>
      </c>
      <c r="G30" s="269">
        <v>97.826086956521706</v>
      </c>
      <c r="H30" s="272">
        <v>83.928571428571402</v>
      </c>
      <c r="I30" s="269">
        <v>90.692124105011899</v>
      </c>
      <c r="J30" s="272">
        <v>100</v>
      </c>
      <c r="K30" s="269">
        <v>100</v>
      </c>
    </row>
    <row r="31" spans="1:11" s="12" customFormat="1" ht="17.25" customHeight="1">
      <c r="A31" s="270" t="s">
        <v>168</v>
      </c>
      <c r="B31" s="271" t="s">
        <v>45</v>
      </c>
      <c r="C31" s="268">
        <v>100</v>
      </c>
      <c r="D31" s="272">
        <v>87.865168539325893</v>
      </c>
      <c r="E31" s="269">
        <v>94.214876033057905</v>
      </c>
      <c r="F31" s="272">
        <v>95.744680851063805</v>
      </c>
      <c r="G31" s="269">
        <v>93.617021276595807</v>
      </c>
      <c r="H31" s="272">
        <v>88.135593220339004</v>
      </c>
      <c r="I31" s="269">
        <v>87.021276595744695</v>
      </c>
      <c r="J31" s="272">
        <v>99.180327868852501</v>
      </c>
      <c r="K31" s="269">
        <v>96.296296296296305</v>
      </c>
    </row>
    <row r="32" spans="1:11" s="12" customFormat="1" ht="17.25" customHeight="1">
      <c r="A32" s="270" t="s">
        <v>167</v>
      </c>
      <c r="B32" s="271" t="s">
        <v>46</v>
      </c>
      <c r="C32" s="268">
        <v>98.734177215189902</v>
      </c>
      <c r="D32" s="272">
        <v>81.132075471698101</v>
      </c>
      <c r="E32" s="269">
        <v>77.206512425021401</v>
      </c>
      <c r="F32" s="272">
        <v>94.910179640718596</v>
      </c>
      <c r="G32" s="269">
        <v>84.883720930232599</v>
      </c>
      <c r="H32" s="272">
        <v>73.456790123456798</v>
      </c>
      <c r="I32" s="269">
        <v>82.891061452513995</v>
      </c>
      <c r="J32" s="272">
        <v>96.556671449067395</v>
      </c>
      <c r="K32" s="269">
        <v>83.216783216783199</v>
      </c>
    </row>
    <row r="33" spans="1:11" s="12" customFormat="1" ht="17.25" customHeight="1">
      <c r="A33" s="270" t="s">
        <v>167</v>
      </c>
      <c r="B33" s="271" t="s">
        <v>47</v>
      </c>
      <c r="C33" s="268">
        <v>98.717948717948701</v>
      </c>
      <c r="D33" s="272">
        <v>76.183844011142099</v>
      </c>
      <c r="E33" s="269">
        <v>86.387434554973794</v>
      </c>
      <c r="F33" s="272">
        <v>98.113207547169793</v>
      </c>
      <c r="G33" s="269">
        <v>92.727272727272705</v>
      </c>
      <c r="H33" s="272">
        <v>59.090909090909101</v>
      </c>
      <c r="I33" s="269">
        <v>89.134125636672294</v>
      </c>
      <c r="J33" s="272">
        <v>97.619047619047606</v>
      </c>
      <c r="K33" s="269">
        <v>86.2068965517241</v>
      </c>
    </row>
    <row r="34" spans="1:11" s="12" customFormat="1" ht="17.25" customHeight="1">
      <c r="A34" s="270" t="s">
        <v>169</v>
      </c>
      <c r="B34" s="271" t="s">
        <v>48</v>
      </c>
      <c r="C34" s="268">
        <v>100</v>
      </c>
      <c r="D34" s="272">
        <v>78.478260869565204</v>
      </c>
      <c r="E34" s="269">
        <v>77.453580901856796</v>
      </c>
      <c r="F34" s="272">
        <v>94.186046511627893</v>
      </c>
      <c r="G34" s="269">
        <v>86.931818181818201</v>
      </c>
      <c r="H34" s="272">
        <v>88.8888888888889</v>
      </c>
      <c r="I34" s="269">
        <v>82.799013563501802</v>
      </c>
      <c r="J34" s="272">
        <v>97.604790419161702</v>
      </c>
      <c r="K34" s="269">
        <v>85.714285714285694</v>
      </c>
    </row>
    <row r="35" spans="1:11" s="12" customFormat="1" ht="17.25" customHeight="1">
      <c r="A35" s="273" t="s">
        <v>164</v>
      </c>
      <c r="B35" s="271" t="s">
        <v>49</v>
      </c>
      <c r="C35" s="268">
        <v>98.504273504273499</v>
      </c>
      <c r="D35" s="272">
        <v>76.740610586426499</v>
      </c>
      <c r="E35" s="269">
        <v>82.601254991443298</v>
      </c>
      <c r="F35" s="272">
        <v>96.9924812030075</v>
      </c>
      <c r="G35" s="269">
        <v>94.423791821561295</v>
      </c>
      <c r="H35" s="272">
        <v>82.242990654205599</v>
      </c>
      <c r="I35" s="269">
        <v>85.482529118136398</v>
      </c>
      <c r="J35" s="272">
        <v>97.680198840099393</v>
      </c>
      <c r="K35" s="269">
        <v>88.477366255144005</v>
      </c>
    </row>
    <row r="36" spans="1:11" s="12" customFormat="1" ht="17.25" customHeight="1">
      <c r="A36" s="270" t="s">
        <v>171</v>
      </c>
      <c r="B36" s="271" t="s">
        <v>237</v>
      </c>
      <c r="C36" s="268">
        <v>96.610169491525397</v>
      </c>
      <c r="D36" s="272">
        <v>69.850039463299098</v>
      </c>
      <c r="E36" s="269">
        <v>31.1864406779661</v>
      </c>
      <c r="F36" s="272">
        <v>89.361702127659598</v>
      </c>
      <c r="G36" s="269">
        <v>83.3333333333333</v>
      </c>
      <c r="H36" s="272">
        <v>78.947368421052602</v>
      </c>
      <c r="I36" s="269">
        <v>79.248826291079794</v>
      </c>
      <c r="J36" s="272">
        <v>92.642140468227396</v>
      </c>
      <c r="K36" s="269">
        <v>40.540540540540498</v>
      </c>
    </row>
    <row r="37" spans="1:11" s="12" customFormat="1" ht="17.25" customHeight="1">
      <c r="A37" s="270" t="s">
        <v>171</v>
      </c>
      <c r="B37" s="271" t="s">
        <v>238</v>
      </c>
      <c r="C37" s="268">
        <v>100</v>
      </c>
      <c r="D37" s="272">
        <v>79.000846740050804</v>
      </c>
      <c r="E37" s="269">
        <v>34.381551362683403</v>
      </c>
      <c r="F37" s="272">
        <v>90.566037735849093</v>
      </c>
      <c r="G37" s="269">
        <v>81.481481481481495</v>
      </c>
      <c r="H37" s="272">
        <v>93.75</v>
      </c>
      <c r="I37" s="269">
        <v>80.784313725490193</v>
      </c>
      <c r="J37" s="272">
        <v>98.965517241379303</v>
      </c>
      <c r="K37" s="269">
        <v>86.956521739130395</v>
      </c>
    </row>
    <row r="38" spans="1:11" s="12" customFormat="1" ht="17.25" customHeight="1">
      <c r="A38" s="270" t="s">
        <v>165</v>
      </c>
      <c r="B38" s="271" t="s">
        <v>51</v>
      </c>
      <c r="C38" s="268">
        <v>98.773841961852895</v>
      </c>
      <c r="D38" s="272">
        <v>80.400628436763597</v>
      </c>
      <c r="E38" s="269">
        <v>86.468790920995204</v>
      </c>
      <c r="F38" s="272">
        <v>96.820809248554895</v>
      </c>
      <c r="G38" s="269">
        <v>91.452991452991498</v>
      </c>
      <c r="H38" s="272">
        <v>85.765124555160099</v>
      </c>
      <c r="I38" s="269">
        <v>95.958527295810399</v>
      </c>
      <c r="J38" s="272">
        <v>99.585277345774998</v>
      </c>
      <c r="K38" s="269">
        <v>96.899224806201602</v>
      </c>
    </row>
    <row r="39" spans="1:11" s="12" customFormat="1" ht="17.25" customHeight="1">
      <c r="A39" s="270" t="s">
        <v>174</v>
      </c>
      <c r="B39" s="271" t="s">
        <v>52</v>
      </c>
      <c r="C39" s="268">
        <v>99.290780141843996</v>
      </c>
      <c r="D39" s="272">
        <v>81.893572909467906</v>
      </c>
      <c r="E39" s="269">
        <v>64.066852367688</v>
      </c>
      <c r="F39" s="272">
        <v>97.169811320754704</v>
      </c>
      <c r="G39" s="269">
        <v>89.719626168224295</v>
      </c>
      <c r="H39" s="272">
        <v>77.7777777777778</v>
      </c>
      <c r="I39" s="269">
        <v>74.391988555078697</v>
      </c>
      <c r="J39" s="272">
        <v>97.577854671280306</v>
      </c>
      <c r="K39" s="269">
        <v>79.411764705882405</v>
      </c>
    </row>
    <row r="40" spans="1:11" s="12" customFormat="1" ht="17.25" customHeight="1">
      <c r="A40" s="270" t="s">
        <v>167</v>
      </c>
      <c r="B40" s="271" t="s">
        <v>53</v>
      </c>
      <c r="C40" s="268">
        <v>99.560922063666297</v>
      </c>
      <c r="D40" s="272">
        <v>76.724667349027598</v>
      </c>
      <c r="E40" s="269">
        <v>85.164319248826303</v>
      </c>
      <c r="F40" s="272">
        <v>98.355263157894697</v>
      </c>
      <c r="G40" s="269">
        <v>96.381578947368396</v>
      </c>
      <c r="H40" s="272">
        <v>78.8</v>
      </c>
      <c r="I40" s="269">
        <v>75.459837019790498</v>
      </c>
      <c r="J40" s="272">
        <v>99.488926746166996</v>
      </c>
      <c r="K40" s="269">
        <v>96.273291925465799</v>
      </c>
    </row>
    <row r="41" spans="1:11" s="12" customFormat="1" ht="17.25" customHeight="1">
      <c r="A41" s="270" t="s">
        <v>171</v>
      </c>
      <c r="B41" s="271" t="s">
        <v>54</v>
      </c>
      <c r="C41" s="268">
        <v>100</v>
      </c>
      <c r="D41" s="272">
        <v>80.608365019011401</v>
      </c>
      <c r="E41" s="269">
        <v>70.6666666666667</v>
      </c>
      <c r="F41" s="272">
        <v>87.5</v>
      </c>
      <c r="G41" s="269">
        <v>87.5</v>
      </c>
      <c r="H41" s="272">
        <v>80</v>
      </c>
      <c r="I41" s="269">
        <v>91.160220994475097</v>
      </c>
      <c r="J41" s="272">
        <v>100</v>
      </c>
      <c r="K41" s="269">
        <v>100</v>
      </c>
    </row>
    <row r="42" spans="1:11" s="12" customFormat="1" ht="17.25" customHeight="1">
      <c r="A42" s="270" t="s">
        <v>170</v>
      </c>
      <c r="B42" s="271" t="s">
        <v>55</v>
      </c>
      <c r="C42" s="268">
        <v>100</v>
      </c>
      <c r="D42" s="272">
        <v>92.546583850931697</v>
      </c>
      <c r="E42" s="269">
        <v>100</v>
      </c>
      <c r="F42" s="272">
        <v>100</v>
      </c>
      <c r="G42" s="269">
        <v>100</v>
      </c>
      <c r="H42" s="272">
        <v>68.421052631578902</v>
      </c>
      <c r="I42" s="269">
        <v>93.661971830985905</v>
      </c>
      <c r="J42" s="272">
        <v>100</v>
      </c>
      <c r="K42" s="269">
        <v>100</v>
      </c>
    </row>
    <row r="43" spans="1:11" s="12" customFormat="1" ht="17.25" customHeight="1">
      <c r="A43" s="270" t="s">
        <v>174</v>
      </c>
      <c r="B43" s="271" t="s">
        <v>56</v>
      </c>
      <c r="C43" s="268">
        <v>99.4444444444444</v>
      </c>
      <c r="D43" s="272">
        <v>78.761755485893403</v>
      </c>
      <c r="E43" s="269">
        <v>73.0555555555556</v>
      </c>
      <c r="F43" s="272">
        <v>93.617021276595807</v>
      </c>
      <c r="G43" s="269">
        <v>86.301369863013704</v>
      </c>
      <c r="H43" s="272">
        <v>77.5</v>
      </c>
      <c r="I43" s="269">
        <v>80.828516377649294</v>
      </c>
      <c r="J43" s="272">
        <v>99.590163934426201</v>
      </c>
      <c r="K43" s="269">
        <v>97.674418604651194</v>
      </c>
    </row>
    <row r="44" spans="1:11" s="12" customFormat="1" ht="17.25" customHeight="1">
      <c r="A44" s="270" t="s">
        <v>171</v>
      </c>
      <c r="B44" s="271" t="s">
        <v>57</v>
      </c>
      <c r="C44" s="268">
        <v>100</v>
      </c>
      <c r="D44" s="272">
        <v>83.588957055214706</v>
      </c>
      <c r="E44" s="269">
        <v>88.489208633093497</v>
      </c>
      <c r="F44" s="272">
        <v>98.387096774193594</v>
      </c>
      <c r="G44" s="269">
        <v>93.548387096774206</v>
      </c>
      <c r="H44" s="272">
        <v>83.3333333333333</v>
      </c>
      <c r="I44" s="269">
        <v>83.1967213114754</v>
      </c>
      <c r="J44" s="272">
        <v>97.810218978102199</v>
      </c>
      <c r="K44" s="269">
        <v>89.655172413793096</v>
      </c>
    </row>
    <row r="45" spans="1:11" s="12" customFormat="1" ht="17.25" customHeight="1">
      <c r="A45" s="270" t="s">
        <v>166</v>
      </c>
      <c r="B45" s="271" t="s">
        <v>239</v>
      </c>
      <c r="C45" s="268">
        <v>98.720930232558104</v>
      </c>
      <c r="D45" s="272">
        <v>79.145457349992299</v>
      </c>
      <c r="E45" s="269">
        <v>72.298270893371793</v>
      </c>
      <c r="F45" s="272">
        <v>92.431192660550494</v>
      </c>
      <c r="G45" s="269">
        <v>81.506849315068493</v>
      </c>
      <c r="H45" s="272">
        <v>78.019323671497602</v>
      </c>
      <c r="I45" s="269">
        <v>88.139499155016097</v>
      </c>
      <c r="J45" s="272">
        <v>99.298245614035096</v>
      </c>
      <c r="K45" s="269">
        <v>95.020746887966794</v>
      </c>
    </row>
    <row r="46" spans="1:11" s="12" customFormat="1" ht="17.25" customHeight="1">
      <c r="A46" s="270" t="s">
        <v>166</v>
      </c>
      <c r="B46" s="271" t="s">
        <v>240</v>
      </c>
      <c r="C46" s="268">
        <v>98.467432950191593</v>
      </c>
      <c r="D46" s="272">
        <v>78.072727272727306</v>
      </c>
      <c r="E46" s="269">
        <v>77.862595419847295</v>
      </c>
      <c r="F46" s="272">
        <v>95.575221238938099</v>
      </c>
      <c r="G46" s="269">
        <v>89.130434782608702</v>
      </c>
      <c r="H46" s="272">
        <v>83.636363636363598</v>
      </c>
      <c r="I46" s="269">
        <v>94.914089347078999</v>
      </c>
      <c r="J46" s="272">
        <v>99.023709902370996</v>
      </c>
      <c r="K46" s="269">
        <v>92.783505154639201</v>
      </c>
    </row>
    <row r="47" spans="1:11" s="12" customFormat="1" ht="17.25" customHeight="1">
      <c r="A47" s="270" t="s">
        <v>174</v>
      </c>
      <c r="B47" s="271" t="s">
        <v>59</v>
      </c>
      <c r="C47" s="268">
        <v>97.247706422018396</v>
      </c>
      <c r="D47" s="272">
        <v>77.844311377245504</v>
      </c>
      <c r="E47" s="269">
        <v>60.75</v>
      </c>
      <c r="F47" s="272">
        <v>93.137254901960802</v>
      </c>
      <c r="G47" s="269">
        <v>85.046728971962594</v>
      </c>
      <c r="H47" s="272">
        <v>57.692307692307701</v>
      </c>
      <c r="I47" s="269">
        <v>76.454545454545496</v>
      </c>
      <c r="J47" s="272">
        <v>94.412331406551104</v>
      </c>
      <c r="K47" s="269">
        <v>64.197530864197503</v>
      </c>
    </row>
    <row r="48" spans="1:11" s="12" customFormat="1" ht="17.25" customHeight="1">
      <c r="A48" s="270" t="s">
        <v>164</v>
      </c>
      <c r="B48" s="271" t="s">
        <v>60</v>
      </c>
      <c r="C48" s="268">
        <v>96.363636363636402</v>
      </c>
      <c r="D48" s="272">
        <v>82.596153846153797</v>
      </c>
      <c r="E48" s="269">
        <v>82.735723771580396</v>
      </c>
      <c r="F48" s="272">
        <v>97.872340425531902</v>
      </c>
      <c r="G48" s="269">
        <v>94.4055944055944</v>
      </c>
      <c r="H48" s="272">
        <v>85.046728971962594</v>
      </c>
      <c r="I48" s="269">
        <v>82.567901234567898</v>
      </c>
      <c r="J48" s="272">
        <v>98.316498316498297</v>
      </c>
      <c r="K48" s="269">
        <v>88.3720930232558</v>
      </c>
    </row>
    <row r="49" spans="1:11" s="12" customFormat="1" ht="17.25" customHeight="1">
      <c r="A49" s="270" t="s">
        <v>170</v>
      </c>
      <c r="B49" s="271" t="s">
        <v>61</v>
      </c>
      <c r="C49" s="268">
        <v>99.047619047619094</v>
      </c>
      <c r="D49" s="272">
        <v>81.2332439678284</v>
      </c>
      <c r="E49" s="269">
        <v>96.798029556650306</v>
      </c>
      <c r="F49" s="272">
        <v>100</v>
      </c>
      <c r="G49" s="269">
        <v>100</v>
      </c>
      <c r="H49" s="272">
        <v>92.592592592592595</v>
      </c>
      <c r="I49" s="269">
        <v>96.465517241379303</v>
      </c>
      <c r="J49" s="272">
        <v>100</v>
      </c>
      <c r="K49" s="269">
        <v>100</v>
      </c>
    </row>
    <row r="50" spans="1:11" s="12" customFormat="1" ht="17.25" customHeight="1">
      <c r="A50" s="270" t="s">
        <v>165</v>
      </c>
      <c r="B50" s="271" t="s">
        <v>62</v>
      </c>
      <c r="C50" s="268">
        <v>100</v>
      </c>
      <c r="D50" s="272">
        <v>82.306163021868798</v>
      </c>
      <c r="E50" s="269">
        <v>84.4606946983547</v>
      </c>
      <c r="F50" s="272">
        <v>98.843930635838106</v>
      </c>
      <c r="G50" s="269">
        <v>94.2196531791908</v>
      </c>
      <c r="H50" s="272">
        <v>87.951807228915698</v>
      </c>
      <c r="I50" s="269">
        <v>91.644444444444403</v>
      </c>
      <c r="J50" s="272">
        <v>96.0992907801418</v>
      </c>
      <c r="K50" s="269">
        <v>83.582089552238799</v>
      </c>
    </row>
    <row r="51" spans="1:11" s="12" customFormat="1" ht="17.25" customHeight="1">
      <c r="A51" s="270" t="s">
        <v>168</v>
      </c>
      <c r="B51" s="271" t="s">
        <v>63</v>
      </c>
      <c r="C51" s="268">
        <v>97.959183673469397</v>
      </c>
      <c r="D51" s="272">
        <v>84.903381642512102</v>
      </c>
      <c r="E51" s="269">
        <v>75.789473684210506</v>
      </c>
      <c r="F51" s="272">
        <v>93.548387096774206</v>
      </c>
      <c r="G51" s="269">
        <v>90.322580645161295</v>
      </c>
      <c r="H51" s="272">
        <v>97.674418604651194</v>
      </c>
      <c r="I51" s="269">
        <v>85.778781038374703</v>
      </c>
      <c r="J51" s="272">
        <v>99.595141700404895</v>
      </c>
      <c r="K51" s="269">
        <v>98.148148148148195</v>
      </c>
    </row>
    <row r="52" spans="1:11" s="12" customFormat="1" ht="17.25" customHeight="1">
      <c r="A52" s="270" t="s">
        <v>174</v>
      </c>
      <c r="B52" s="271" t="s">
        <v>64</v>
      </c>
      <c r="C52" s="268">
        <v>94.382022471910105</v>
      </c>
      <c r="D52" s="272">
        <v>79.403202328966501</v>
      </c>
      <c r="E52" s="269">
        <v>54.494382022471903</v>
      </c>
      <c r="F52" s="272">
        <v>81.707317073170699</v>
      </c>
      <c r="G52" s="269">
        <v>58.241758241758298</v>
      </c>
      <c r="H52" s="272">
        <v>85.585585585585605</v>
      </c>
      <c r="I52" s="269">
        <v>87.556357078449096</v>
      </c>
      <c r="J52" s="272">
        <v>99.390243902438996</v>
      </c>
      <c r="K52" s="269">
        <v>97.297297297297305</v>
      </c>
    </row>
    <row r="53" spans="1:11" s="12" customFormat="1" ht="17.25" customHeight="1">
      <c r="A53" s="270" t="s">
        <v>168</v>
      </c>
      <c r="B53" s="271" t="s">
        <v>65</v>
      </c>
      <c r="C53" s="268">
        <v>100</v>
      </c>
      <c r="D53" s="272">
        <v>68.478260869565204</v>
      </c>
      <c r="E53" s="269">
        <v>66.6666666666667</v>
      </c>
      <c r="F53" s="272">
        <v>100</v>
      </c>
      <c r="G53" s="269">
        <v>75</v>
      </c>
      <c r="H53" s="272">
        <v>100</v>
      </c>
      <c r="I53" s="269">
        <v>78.688524590163894</v>
      </c>
      <c r="J53" s="272">
        <v>100</v>
      </c>
      <c r="K53" s="269">
        <v>100</v>
      </c>
    </row>
    <row r="54" spans="1:11" s="12" customFormat="1" ht="17.25" customHeight="1">
      <c r="A54" s="270" t="s">
        <v>167</v>
      </c>
      <c r="B54" s="271" t="s">
        <v>66</v>
      </c>
      <c r="C54" s="268">
        <v>98.663101604278097</v>
      </c>
      <c r="D54" s="272">
        <v>75.096697411484698</v>
      </c>
      <c r="E54" s="269">
        <v>76.3106796116505</v>
      </c>
      <c r="F54" s="272">
        <v>93.442622950819697</v>
      </c>
      <c r="G54" s="269">
        <v>91.304347826086996</v>
      </c>
      <c r="H54" s="272">
        <v>71.782178217821794</v>
      </c>
      <c r="I54" s="269">
        <v>83.653136531365305</v>
      </c>
      <c r="J54" s="272">
        <v>99.604743083003996</v>
      </c>
      <c r="K54" s="269">
        <v>95.3125</v>
      </c>
    </row>
    <row r="55" spans="1:11" s="12" customFormat="1" ht="17.25" customHeight="1">
      <c r="A55" s="270" t="s">
        <v>170</v>
      </c>
      <c r="B55" s="271" t="s">
        <v>67</v>
      </c>
      <c r="C55" s="268">
        <v>96.153846153846203</v>
      </c>
      <c r="D55" s="272">
        <v>81.967213114754102</v>
      </c>
      <c r="E55" s="269">
        <v>85.294117647058798</v>
      </c>
      <c r="F55" s="272">
        <v>96.774193548387103</v>
      </c>
      <c r="G55" s="269">
        <v>84.375</v>
      </c>
      <c r="H55" s="272">
        <v>78.260869565217405</v>
      </c>
      <c r="I55" s="269">
        <v>90.106951871657799</v>
      </c>
      <c r="J55" s="272">
        <v>93.617021276595807</v>
      </c>
      <c r="K55" s="269">
        <v>84.745762711864401</v>
      </c>
    </row>
    <row r="56" spans="1:11" s="12" customFormat="1" ht="17.25" customHeight="1">
      <c r="A56" s="270" t="s">
        <v>174</v>
      </c>
      <c r="B56" s="271" t="s">
        <v>68</v>
      </c>
      <c r="C56" s="268">
        <v>98.373983739837399</v>
      </c>
      <c r="D56" s="272">
        <v>87.504662439388298</v>
      </c>
      <c r="E56" s="269">
        <v>92.494136043784195</v>
      </c>
      <c r="F56" s="272">
        <v>98.3827493261456</v>
      </c>
      <c r="G56" s="269">
        <v>96.524064171123001</v>
      </c>
      <c r="H56" s="272">
        <v>90</v>
      </c>
      <c r="I56" s="269">
        <v>88.746268656716396</v>
      </c>
      <c r="J56" s="272">
        <v>96.124031007751896</v>
      </c>
      <c r="K56" s="269">
        <v>83.425414364640901</v>
      </c>
    </row>
    <row r="57" spans="1:11" s="12" customFormat="1" ht="17.25" customHeight="1">
      <c r="A57" s="270" t="s">
        <v>168</v>
      </c>
      <c r="B57" s="271" t="s">
        <v>69</v>
      </c>
      <c r="C57" s="268">
        <v>96</v>
      </c>
      <c r="D57" s="272">
        <v>71.947194719471995</v>
      </c>
      <c r="E57" s="269">
        <v>56.578947368421098</v>
      </c>
      <c r="F57" s="272">
        <v>84.615384615384599</v>
      </c>
      <c r="G57" s="269">
        <v>77.7777777777778</v>
      </c>
      <c r="H57" s="272">
        <v>66.6666666666667</v>
      </c>
      <c r="I57" s="269">
        <v>79.770992366412202</v>
      </c>
      <c r="J57" s="272">
        <v>98.529411764705898</v>
      </c>
      <c r="K57" s="269">
        <v>91.6666666666667</v>
      </c>
    </row>
    <row r="58" spans="1:11" s="12" customFormat="1" ht="17.25" customHeight="1">
      <c r="A58" s="270" t="s">
        <v>174</v>
      </c>
      <c r="B58" s="271" t="s">
        <v>70</v>
      </c>
      <c r="C58" s="268">
        <v>100</v>
      </c>
      <c r="D58" s="272">
        <v>80.542635658914705</v>
      </c>
      <c r="E58" s="269">
        <v>93.137254901960802</v>
      </c>
      <c r="F58" s="272">
        <v>99.206349206349202</v>
      </c>
      <c r="G58" s="269">
        <v>94.488188976377998</v>
      </c>
      <c r="H58" s="272">
        <v>78.787878787878796</v>
      </c>
      <c r="I58" s="269">
        <v>86.178184845961695</v>
      </c>
      <c r="J58" s="272">
        <v>95.890410958904098</v>
      </c>
      <c r="K58" s="269">
        <v>81.927710843373504</v>
      </c>
    </row>
    <row r="59" spans="1:11" s="12" customFormat="1" ht="17.25" customHeight="1">
      <c r="A59" s="270" t="s">
        <v>171</v>
      </c>
      <c r="B59" s="271" t="s">
        <v>71</v>
      </c>
      <c r="C59" s="268">
        <v>96.124031007751896</v>
      </c>
      <c r="D59" s="272">
        <v>72.992181947405797</v>
      </c>
      <c r="E59" s="269">
        <v>75.5</v>
      </c>
      <c r="F59" s="272">
        <v>90.551181102362193</v>
      </c>
      <c r="G59" s="269">
        <v>83.582089552238799</v>
      </c>
      <c r="H59" s="272">
        <v>67.857142857142904</v>
      </c>
      <c r="I59" s="269">
        <v>74.241146711635807</v>
      </c>
      <c r="J59" s="272">
        <v>98.129496402877706</v>
      </c>
      <c r="K59" s="269">
        <v>84.337349397590401</v>
      </c>
    </row>
    <row r="60" spans="1:11" s="12" customFormat="1" ht="17.25" customHeight="1">
      <c r="A60" s="270" t="s">
        <v>167</v>
      </c>
      <c r="B60" s="271" t="s">
        <v>72</v>
      </c>
      <c r="C60" s="268">
        <v>98.930481283422495</v>
      </c>
      <c r="D60" s="272">
        <v>89.247311827957006</v>
      </c>
      <c r="E60" s="269">
        <v>92.027729636048505</v>
      </c>
      <c r="F60" s="272">
        <v>98.8826815642458</v>
      </c>
      <c r="G60" s="269">
        <v>96.1111111111111</v>
      </c>
      <c r="H60" s="272">
        <v>97.058823529411796</v>
      </c>
      <c r="I60" s="269">
        <v>92.232055063913506</v>
      </c>
      <c r="J60" s="272">
        <v>100</v>
      </c>
      <c r="K60" s="269">
        <v>100</v>
      </c>
    </row>
    <row r="61" spans="1:11" s="12" customFormat="1" ht="17.25" customHeight="1">
      <c r="A61" s="270" t="s">
        <v>170</v>
      </c>
      <c r="B61" s="271" t="s">
        <v>73</v>
      </c>
      <c r="C61" s="268">
        <v>98.387096774193594</v>
      </c>
      <c r="D61" s="272">
        <v>88.471177944862205</v>
      </c>
      <c r="E61" s="269">
        <v>99.090909090909093</v>
      </c>
      <c r="F61" s="272">
        <v>98.795180722891601</v>
      </c>
      <c r="G61" s="269">
        <v>98.795180722891601</v>
      </c>
      <c r="H61" s="272">
        <v>97.560975609756099</v>
      </c>
      <c r="I61" s="269">
        <v>94.921875</v>
      </c>
      <c r="J61" s="272">
        <v>98.113207547169793</v>
      </c>
      <c r="K61" s="269">
        <v>85.714285714285694</v>
      </c>
    </row>
    <row r="62" spans="1:11" s="12" customFormat="1" ht="17.25" customHeight="1">
      <c r="A62" s="270" t="s">
        <v>170</v>
      </c>
      <c r="B62" s="271" t="s">
        <v>74</v>
      </c>
      <c r="C62" s="268">
        <v>100</v>
      </c>
      <c r="D62" s="272">
        <v>82.3333333333333</v>
      </c>
      <c r="E62" s="269">
        <v>85.882352941176507</v>
      </c>
      <c r="F62" s="272">
        <v>100</v>
      </c>
      <c r="G62" s="269">
        <v>98.148148148148195</v>
      </c>
      <c r="H62" s="272">
        <v>75</v>
      </c>
      <c r="I62" s="269">
        <v>89.010989010988993</v>
      </c>
      <c r="J62" s="272">
        <v>98.360655737704903</v>
      </c>
      <c r="K62" s="269">
        <v>87.5</v>
      </c>
    </row>
    <row r="63" spans="1:11" s="12" customFormat="1" ht="17.25" customHeight="1">
      <c r="A63" s="270" t="s">
        <v>168</v>
      </c>
      <c r="B63" s="271" t="s">
        <v>75</v>
      </c>
      <c r="C63" s="268">
        <v>100</v>
      </c>
      <c r="D63" s="272">
        <v>69.52</v>
      </c>
      <c r="E63" s="269">
        <v>39.207048458149799</v>
      </c>
      <c r="F63" s="272">
        <v>94.285714285714306</v>
      </c>
      <c r="G63" s="269">
        <v>94.285714285714306</v>
      </c>
      <c r="H63" s="272">
        <v>78.260869565217405</v>
      </c>
      <c r="I63" s="269">
        <v>83.136412459720702</v>
      </c>
      <c r="J63" s="272">
        <v>94.795539033457302</v>
      </c>
      <c r="K63" s="269">
        <v>69.565217391304301</v>
      </c>
    </row>
    <row r="64" spans="1:11" s="12" customFormat="1" ht="17.25" customHeight="1">
      <c r="A64" s="270" t="s">
        <v>170</v>
      </c>
      <c r="B64" s="271" t="s">
        <v>76</v>
      </c>
      <c r="C64" s="268">
        <v>97.029702970296995</v>
      </c>
      <c r="D64" s="272">
        <v>66.331096196868003</v>
      </c>
      <c r="E64" s="269">
        <v>83.409090909090907</v>
      </c>
      <c r="F64" s="272">
        <v>98.901098901098905</v>
      </c>
      <c r="G64" s="269">
        <v>97.7777777777778</v>
      </c>
      <c r="H64" s="272">
        <v>73.3333333333333</v>
      </c>
      <c r="I64" s="269">
        <v>81.452404317958795</v>
      </c>
      <c r="J64" s="272">
        <v>95.762711864406796</v>
      </c>
      <c r="K64" s="269">
        <v>81.481481481481495</v>
      </c>
    </row>
    <row r="65" spans="1:11" s="12" customFormat="1" ht="17.25" customHeight="1">
      <c r="A65" s="270" t="s">
        <v>169</v>
      </c>
      <c r="B65" s="271" t="s">
        <v>77</v>
      </c>
      <c r="C65" s="268">
        <v>98.569482288828297</v>
      </c>
      <c r="D65" s="272">
        <v>70.870037407988406</v>
      </c>
      <c r="E65" s="269">
        <v>27.9312089023773</v>
      </c>
      <c r="F65" s="272">
        <v>74.708818635607301</v>
      </c>
      <c r="G65" s="269">
        <v>67.4050632911392</v>
      </c>
      <c r="H65" s="272">
        <v>71.851851851851904</v>
      </c>
      <c r="I65" s="269">
        <v>70.878057364068297</v>
      </c>
      <c r="J65" s="272">
        <v>97.779229261920307</v>
      </c>
      <c r="K65" s="269">
        <v>85.921325051759794</v>
      </c>
    </row>
    <row r="66" spans="1:11" s="12" customFormat="1" ht="17.25" customHeight="1">
      <c r="A66" s="270" t="s">
        <v>165</v>
      </c>
      <c r="B66" s="271" t="s">
        <v>78</v>
      </c>
      <c r="C66" s="268">
        <v>100</v>
      </c>
      <c r="D66" s="272">
        <v>87.412587412587399</v>
      </c>
      <c r="E66" s="269">
        <v>98.305084745762699</v>
      </c>
      <c r="F66" s="272">
        <v>100</v>
      </c>
      <c r="G66" s="269">
        <v>94.736842105263193</v>
      </c>
      <c r="H66" s="272">
        <v>75</v>
      </c>
      <c r="I66" s="269">
        <v>86.559139784946197</v>
      </c>
      <c r="J66" s="272">
        <v>97.368421052631604</v>
      </c>
      <c r="K66" s="269">
        <v>66.6666666666667</v>
      </c>
    </row>
    <row r="67" spans="1:11" s="12" customFormat="1" ht="17.25" customHeight="1">
      <c r="A67" s="270" t="s">
        <v>167</v>
      </c>
      <c r="B67" s="271" t="s">
        <v>79</v>
      </c>
      <c r="C67" s="268">
        <v>100</v>
      </c>
      <c r="D67" s="272">
        <v>89.568845618915205</v>
      </c>
      <c r="E67" s="269">
        <v>95.035460992907801</v>
      </c>
      <c r="F67" s="272">
        <v>94.594594594594597</v>
      </c>
      <c r="G67" s="269">
        <v>94.594594594594597</v>
      </c>
      <c r="H67" s="272">
        <v>83.3333333333333</v>
      </c>
      <c r="I67" s="269">
        <v>99.152542372881399</v>
      </c>
      <c r="J67" s="272">
        <v>100</v>
      </c>
      <c r="K67" s="269">
        <v>100</v>
      </c>
    </row>
    <row r="68" spans="1:11" s="12" customFormat="1" ht="17.25" customHeight="1">
      <c r="A68" s="270" t="s">
        <v>164</v>
      </c>
      <c r="B68" s="271" t="s">
        <v>80</v>
      </c>
      <c r="C68" s="268">
        <v>100</v>
      </c>
      <c r="D68" s="272">
        <v>91.069676153091294</v>
      </c>
      <c r="E68" s="269">
        <v>91.081081081081095</v>
      </c>
      <c r="F68" s="272">
        <v>99.065420560747697</v>
      </c>
      <c r="G68" s="269">
        <v>96.2264150943396</v>
      </c>
      <c r="H68" s="272">
        <v>88.135593220339004</v>
      </c>
      <c r="I68" s="269">
        <v>99.533799533799495</v>
      </c>
      <c r="J68" s="272">
        <v>100</v>
      </c>
      <c r="K68" s="269">
        <v>100</v>
      </c>
    </row>
    <row r="69" spans="1:11" s="12" customFormat="1" ht="17.25" customHeight="1">
      <c r="A69" s="270" t="s">
        <v>171</v>
      </c>
      <c r="B69" s="271" t="s">
        <v>81</v>
      </c>
      <c r="C69" s="268">
        <v>98.9690721649485</v>
      </c>
      <c r="D69" s="272">
        <v>87.786960514233201</v>
      </c>
      <c r="E69" s="269">
        <v>87.541345093715606</v>
      </c>
      <c r="F69" s="272">
        <v>93.506493506493499</v>
      </c>
      <c r="G69" s="269">
        <v>86.25</v>
      </c>
      <c r="H69" s="272">
        <v>85.8333333333333</v>
      </c>
      <c r="I69" s="269">
        <v>88.437839797027905</v>
      </c>
      <c r="J69" s="272">
        <v>98.673300165837503</v>
      </c>
      <c r="K69" s="269">
        <v>89.610389610389603</v>
      </c>
    </row>
    <row r="70" spans="1:11" s="12" customFormat="1" ht="17.25" customHeight="1">
      <c r="A70" s="270" t="s">
        <v>169</v>
      </c>
      <c r="B70" s="271" t="s">
        <v>82</v>
      </c>
      <c r="C70" s="268">
        <v>100</v>
      </c>
      <c r="D70" s="272">
        <v>79.403466344216099</v>
      </c>
      <c r="E70" s="269">
        <v>58.815331010453001</v>
      </c>
      <c r="F70" s="272">
        <v>95.5555555555556</v>
      </c>
      <c r="G70" s="269">
        <v>93.013100436681199</v>
      </c>
      <c r="H70" s="272">
        <v>80.568720379146896</v>
      </c>
      <c r="I70" s="269">
        <v>77.829560585885503</v>
      </c>
      <c r="J70" s="272">
        <v>98.947368421052602</v>
      </c>
      <c r="K70" s="269">
        <v>94.262295081967196</v>
      </c>
    </row>
    <row r="71" spans="1:11" s="12" customFormat="1" ht="17.25" customHeight="1">
      <c r="A71" s="270" t="s">
        <v>177</v>
      </c>
      <c r="B71" s="271" t="s">
        <v>83</v>
      </c>
      <c r="C71" s="268">
        <v>92.156862745097996</v>
      </c>
      <c r="D71" s="272">
        <v>64.935064935064901</v>
      </c>
      <c r="E71" s="269">
        <v>23.684210526315798</v>
      </c>
      <c r="F71" s="272">
        <v>96.774193548387103</v>
      </c>
      <c r="G71" s="269">
        <v>87.878787878787904</v>
      </c>
      <c r="H71" s="272">
        <v>47.058823529411796</v>
      </c>
      <c r="I71" s="269">
        <v>78.389830508474603</v>
      </c>
      <c r="J71" s="272">
        <v>87.745098039215705</v>
      </c>
      <c r="K71" s="269">
        <v>26.470588235294102</v>
      </c>
    </row>
    <row r="72" spans="1:11" s="12" customFormat="1" ht="17.25" customHeight="1">
      <c r="A72" s="270" t="s">
        <v>174</v>
      </c>
      <c r="B72" s="271" t="s">
        <v>178</v>
      </c>
      <c r="C72" s="268">
        <v>100</v>
      </c>
      <c r="D72" s="272">
        <v>25</v>
      </c>
      <c r="E72" s="269">
        <v>50</v>
      </c>
      <c r="F72" s="272"/>
      <c r="G72" s="269"/>
      <c r="H72" s="272">
        <v>25</v>
      </c>
      <c r="I72" s="269"/>
      <c r="J72" s="272"/>
      <c r="K72" s="269"/>
    </row>
    <row r="73" spans="1:11" s="12" customFormat="1" ht="17.25" customHeight="1">
      <c r="A73" s="270" t="s">
        <v>171</v>
      </c>
      <c r="B73" s="271" t="s">
        <v>84</v>
      </c>
      <c r="C73" s="268">
        <v>98.924731182795696</v>
      </c>
      <c r="D73" s="272">
        <v>81.637779452398902</v>
      </c>
      <c r="E73" s="269">
        <v>86.25</v>
      </c>
      <c r="F73" s="272">
        <v>93.835616438356197</v>
      </c>
      <c r="G73" s="269">
        <v>88.427947598253297</v>
      </c>
      <c r="H73" s="272">
        <v>78.074866310160402</v>
      </c>
      <c r="I73" s="269">
        <v>86.094939543215403</v>
      </c>
      <c r="J73" s="272">
        <v>97.219251336898395</v>
      </c>
      <c r="K73" s="269">
        <v>86.243386243386198</v>
      </c>
    </row>
    <row r="74" spans="1:11" s="12" customFormat="1" ht="17.25" customHeight="1">
      <c r="A74" s="270" t="s">
        <v>164</v>
      </c>
      <c r="B74" s="271" t="s">
        <v>85</v>
      </c>
      <c r="C74" s="268">
        <v>99.285714285714306</v>
      </c>
      <c r="D74" s="272">
        <v>83.686274509803894</v>
      </c>
      <c r="E74" s="269">
        <v>85.511363636363598</v>
      </c>
      <c r="F74" s="272">
        <v>98.734177215189902</v>
      </c>
      <c r="G74" s="269">
        <v>96.25</v>
      </c>
      <c r="H74" s="272">
        <v>75.925925925925895</v>
      </c>
      <c r="I74" s="269">
        <v>81.896551724137893</v>
      </c>
      <c r="J74" s="272">
        <v>98.076923076923094</v>
      </c>
      <c r="K74" s="269">
        <v>91.071428571428598</v>
      </c>
    </row>
    <row r="75" spans="1:11" s="12" customFormat="1" ht="17.25" customHeight="1">
      <c r="A75" s="270" t="s">
        <v>168</v>
      </c>
      <c r="B75" s="271" t="s">
        <v>86</v>
      </c>
      <c r="C75" s="268">
        <v>100</v>
      </c>
      <c r="D75" s="272">
        <v>78.245614035087698</v>
      </c>
      <c r="E75" s="269">
        <v>47.7777777777778</v>
      </c>
      <c r="F75" s="272">
        <v>100</v>
      </c>
      <c r="G75" s="269">
        <v>84.615384615384599</v>
      </c>
      <c r="H75" s="272">
        <v>74.074074074074105</v>
      </c>
      <c r="I75" s="269">
        <v>75.257731958762903</v>
      </c>
      <c r="J75" s="272">
        <v>98.550724637681199</v>
      </c>
      <c r="K75" s="269">
        <v>92.307692307692307</v>
      </c>
    </row>
    <row r="76" spans="1:11" s="12" customFormat="1" ht="17.25" customHeight="1">
      <c r="A76" s="270" t="s">
        <v>171</v>
      </c>
      <c r="B76" s="271" t="s">
        <v>87</v>
      </c>
      <c r="C76" s="268">
        <v>96.116504854368898</v>
      </c>
      <c r="D76" s="272">
        <v>73.037790697674396</v>
      </c>
      <c r="E76" s="269">
        <v>76.3888888888889</v>
      </c>
      <c r="F76" s="272">
        <v>98.412698412698404</v>
      </c>
      <c r="G76" s="269">
        <v>90.769230769230802</v>
      </c>
      <c r="H76" s="272">
        <v>76.744186046511601</v>
      </c>
      <c r="I76" s="269">
        <v>82.365826944140196</v>
      </c>
      <c r="J76" s="272">
        <v>96.187683284457506</v>
      </c>
      <c r="K76" s="269">
        <v>81.159420289855106</v>
      </c>
    </row>
    <row r="77" spans="1:11" s="12" customFormat="1" ht="17.25" customHeight="1">
      <c r="A77" s="270" t="s">
        <v>169</v>
      </c>
      <c r="B77" s="271" t="s">
        <v>88</v>
      </c>
      <c r="C77" s="268">
        <v>96.396396396396398</v>
      </c>
      <c r="D77" s="272">
        <v>85.424588086185096</v>
      </c>
      <c r="E77" s="269">
        <v>94.943820224719104</v>
      </c>
      <c r="F77" s="272">
        <v>98.765432098765402</v>
      </c>
      <c r="G77" s="269">
        <v>96.296296296296305</v>
      </c>
      <c r="H77" s="272">
        <v>86.486486486486498</v>
      </c>
      <c r="I77" s="269">
        <v>83.6244541484716</v>
      </c>
      <c r="J77" s="272">
        <v>100</v>
      </c>
      <c r="K77" s="269">
        <v>100</v>
      </c>
    </row>
    <row r="78" spans="1:11" s="12" customFormat="1" ht="17.25" customHeight="1">
      <c r="A78" s="270" t="s">
        <v>171</v>
      </c>
      <c r="B78" s="271" t="s">
        <v>89</v>
      </c>
      <c r="C78" s="268">
        <v>100</v>
      </c>
      <c r="D78" s="272">
        <v>81.617647058823493</v>
      </c>
      <c r="E78" s="269">
        <v>76.363636363636402</v>
      </c>
      <c r="F78" s="272">
        <v>100</v>
      </c>
      <c r="G78" s="269">
        <v>93.3333333333333</v>
      </c>
      <c r="H78" s="272">
        <v>65</v>
      </c>
      <c r="I78" s="269">
        <v>87.394957983193294</v>
      </c>
      <c r="J78" s="272">
        <v>98.529411764705898</v>
      </c>
      <c r="K78" s="269">
        <v>50</v>
      </c>
    </row>
    <row r="79" spans="1:11" s="12" customFormat="1" ht="17.25" customHeight="1">
      <c r="A79" s="270" t="s">
        <v>166</v>
      </c>
      <c r="B79" s="271" t="s">
        <v>90</v>
      </c>
      <c r="C79" s="268">
        <v>97.826086956521706</v>
      </c>
      <c r="D79" s="272">
        <v>84.834968777876895</v>
      </c>
      <c r="E79" s="269">
        <v>78.231292517006807</v>
      </c>
      <c r="F79" s="272">
        <v>100</v>
      </c>
      <c r="G79" s="269">
        <v>98</v>
      </c>
      <c r="H79" s="272">
        <v>75</v>
      </c>
      <c r="I79" s="269">
        <v>81.290322580645196</v>
      </c>
      <c r="J79" s="272">
        <v>97.454545454545496</v>
      </c>
      <c r="K79" s="269">
        <v>87.5</v>
      </c>
    </row>
    <row r="80" spans="1:11" s="12" customFormat="1" ht="17.25" customHeight="1">
      <c r="A80" s="270" t="s">
        <v>168</v>
      </c>
      <c r="B80" s="271" t="s">
        <v>91</v>
      </c>
      <c r="C80" s="268">
        <v>99.4296577946768</v>
      </c>
      <c r="D80" s="272">
        <v>82.683896620278304</v>
      </c>
      <c r="E80" s="269">
        <v>74.679308421639703</v>
      </c>
      <c r="F80" s="272">
        <v>95.953757225433506</v>
      </c>
      <c r="G80" s="269">
        <v>90.839694656488504</v>
      </c>
      <c r="H80" s="272">
        <v>79.761904761904802</v>
      </c>
      <c r="I80" s="269">
        <v>92.456479690522201</v>
      </c>
      <c r="J80" s="272">
        <v>99.041811846689896</v>
      </c>
      <c r="K80" s="269">
        <v>91.851851851851805</v>
      </c>
    </row>
    <row r="81" spans="1:11" s="12" customFormat="1" ht="17.25" customHeight="1">
      <c r="A81" s="270" t="s">
        <v>170</v>
      </c>
      <c r="B81" s="271" t="s">
        <v>92</v>
      </c>
      <c r="C81" s="268">
        <v>100</v>
      </c>
      <c r="D81" s="272">
        <v>90.322580645161295</v>
      </c>
      <c r="E81" s="269">
        <v>79.069767441860506</v>
      </c>
      <c r="F81" s="272">
        <v>100</v>
      </c>
      <c r="G81" s="269">
        <v>88.571428571428598</v>
      </c>
      <c r="H81" s="272">
        <v>90.909090909090907</v>
      </c>
      <c r="I81" s="269">
        <v>88.122605363984704</v>
      </c>
      <c r="J81" s="272">
        <v>96.825396825396794</v>
      </c>
      <c r="K81" s="269">
        <v>88.235294117647101</v>
      </c>
    </row>
    <row r="82" spans="1:11" s="12" customFormat="1" ht="17.25" customHeight="1">
      <c r="A82" s="270" t="s">
        <v>166</v>
      </c>
      <c r="B82" s="271" t="s">
        <v>93</v>
      </c>
      <c r="C82" s="268">
        <v>97.448979591836704</v>
      </c>
      <c r="D82" s="272">
        <v>71.364819635552294</v>
      </c>
      <c r="E82" s="269">
        <v>65.349887133182904</v>
      </c>
      <c r="F82" s="272">
        <v>95.390070921985796</v>
      </c>
      <c r="G82" s="269">
        <v>87.676056338028204</v>
      </c>
      <c r="H82" s="272">
        <v>52.713178294573702</v>
      </c>
      <c r="I82" s="269">
        <v>81.125961927906005</v>
      </c>
      <c r="J82" s="272">
        <v>97.044334975369495</v>
      </c>
      <c r="K82" s="269">
        <v>85</v>
      </c>
    </row>
    <row r="83" spans="1:11" s="12" customFormat="1" ht="17.25" customHeight="1">
      <c r="A83" s="270" t="s">
        <v>164</v>
      </c>
      <c r="B83" s="271" t="s">
        <v>94</v>
      </c>
      <c r="C83" s="268">
        <v>99.319727891156504</v>
      </c>
      <c r="D83" s="272">
        <v>92.607260726072596</v>
      </c>
      <c r="E83" s="269">
        <v>94.610778443113801</v>
      </c>
      <c r="F83" s="272">
        <v>96.575342465753394</v>
      </c>
      <c r="G83" s="269">
        <v>91.608391608391599</v>
      </c>
      <c r="H83" s="272">
        <v>87.951807228915698</v>
      </c>
      <c r="I83" s="269">
        <v>97.745420385157402</v>
      </c>
      <c r="J83" s="272">
        <v>99.7772828507795</v>
      </c>
      <c r="K83" s="269">
        <v>98.412698412698404</v>
      </c>
    </row>
    <row r="84" spans="1:11" s="12" customFormat="1" ht="17.25" customHeight="1">
      <c r="A84" s="270" t="s">
        <v>169</v>
      </c>
      <c r="B84" s="271" t="s">
        <v>95</v>
      </c>
      <c r="C84" s="268">
        <v>98.327137546468407</v>
      </c>
      <c r="D84" s="272">
        <v>84.625728372926901</v>
      </c>
      <c r="E84" s="269">
        <v>85.040530582166497</v>
      </c>
      <c r="F84" s="272">
        <v>98.060941828254798</v>
      </c>
      <c r="G84" s="269">
        <v>94.246575342465803</v>
      </c>
      <c r="H84" s="272">
        <v>85.714285714285694</v>
      </c>
      <c r="I84" s="269">
        <v>79.691730889398002</v>
      </c>
      <c r="J84" s="272">
        <v>97.607655502392404</v>
      </c>
      <c r="K84" s="269">
        <v>85.632183908046002</v>
      </c>
    </row>
    <row r="85" spans="1:11" s="12" customFormat="1" ht="17.25" customHeight="1">
      <c r="A85" s="270" t="s">
        <v>166</v>
      </c>
      <c r="B85" s="271" t="s">
        <v>96</v>
      </c>
      <c r="C85" s="268">
        <v>96.534653465346494</v>
      </c>
      <c r="D85" s="272">
        <v>78.503264691110004</v>
      </c>
      <c r="E85" s="269">
        <v>56.728232189973603</v>
      </c>
      <c r="F85" s="272">
        <v>96.460176991150405</v>
      </c>
      <c r="G85" s="269">
        <v>93.421052631578902</v>
      </c>
      <c r="H85" s="272">
        <v>74</v>
      </c>
      <c r="I85" s="269">
        <v>81.698973774230296</v>
      </c>
      <c r="J85" s="272">
        <v>98.873873873873904</v>
      </c>
      <c r="K85" s="269">
        <v>95.283018867924497</v>
      </c>
    </row>
    <row r="86" spans="1:11" s="12" customFormat="1" ht="17.25" customHeight="1">
      <c r="A86" s="270" t="s">
        <v>166</v>
      </c>
      <c r="B86" s="271" t="s">
        <v>97</v>
      </c>
      <c r="C86" s="268">
        <v>99.523809523809504</v>
      </c>
      <c r="D86" s="272">
        <v>100</v>
      </c>
      <c r="E86" s="269">
        <v>86.1111111111111</v>
      </c>
      <c r="F86" s="272">
        <v>95.112781954887197</v>
      </c>
      <c r="G86" s="269">
        <v>92.988929889298902</v>
      </c>
      <c r="H86" s="272">
        <v>82.706766917293194</v>
      </c>
      <c r="I86" s="269">
        <v>87.493486190724298</v>
      </c>
      <c r="J86" s="272">
        <v>99.867197875165999</v>
      </c>
      <c r="K86" s="269">
        <v>99.107142857142904</v>
      </c>
    </row>
    <row r="87" spans="1:11" s="12" customFormat="1" ht="17.25" customHeight="1">
      <c r="A87" s="270" t="s">
        <v>165</v>
      </c>
      <c r="B87" s="271" t="s">
        <v>98</v>
      </c>
      <c r="C87" s="268">
        <v>98.895027624309407</v>
      </c>
      <c r="D87" s="272">
        <v>69.342672413793096</v>
      </c>
      <c r="E87" s="269">
        <v>71.219512195121993</v>
      </c>
      <c r="F87" s="272">
        <v>89.473684210526301</v>
      </c>
      <c r="G87" s="269">
        <v>76.991150442477903</v>
      </c>
      <c r="H87" s="272">
        <v>81.818181818181799</v>
      </c>
      <c r="I87" s="269">
        <v>83.171912832929806</v>
      </c>
      <c r="J87" s="272">
        <v>91.193181818181799</v>
      </c>
      <c r="K87" s="269">
        <v>51.5625</v>
      </c>
    </row>
    <row r="88" spans="1:11" s="12" customFormat="1" ht="17.25" customHeight="1">
      <c r="A88" s="270" t="s">
        <v>169</v>
      </c>
      <c r="B88" s="271" t="s">
        <v>99</v>
      </c>
      <c r="C88" s="268">
        <v>98.816568047337299</v>
      </c>
      <c r="D88" s="272">
        <v>79.397993311036799</v>
      </c>
      <c r="E88" s="269">
        <v>73.257698541329006</v>
      </c>
      <c r="F88" s="272">
        <v>94.705882352941202</v>
      </c>
      <c r="G88" s="269">
        <v>90.751445086705203</v>
      </c>
      <c r="H88" s="272">
        <v>88</v>
      </c>
      <c r="I88" s="269">
        <v>78.228141285466094</v>
      </c>
      <c r="J88" s="272">
        <v>97.482837528604094</v>
      </c>
      <c r="K88" s="269">
        <v>78.431372549019599</v>
      </c>
    </row>
    <row r="89" spans="1:11" s="12" customFormat="1" ht="17.25" customHeight="1">
      <c r="A89" s="270" t="s">
        <v>164</v>
      </c>
      <c r="B89" s="271" t="s">
        <v>100</v>
      </c>
      <c r="C89" s="268">
        <v>96.969696969696997</v>
      </c>
      <c r="D89" s="272">
        <v>72.554257095158604</v>
      </c>
      <c r="E89" s="269">
        <v>78.553615960099805</v>
      </c>
      <c r="F89" s="272">
        <v>92.6174496644295</v>
      </c>
      <c r="G89" s="269">
        <v>83.766233766233796</v>
      </c>
      <c r="H89" s="272">
        <v>72.131147540983605</v>
      </c>
      <c r="I89" s="269">
        <v>80.976602238046794</v>
      </c>
      <c r="J89" s="272">
        <v>93.707482993197303</v>
      </c>
      <c r="K89" s="269">
        <v>62.244897959183703</v>
      </c>
    </row>
    <row r="90" spans="1:11" s="12" customFormat="1" ht="17.25" customHeight="1">
      <c r="A90" s="270" t="s">
        <v>167</v>
      </c>
      <c r="B90" s="271" t="s">
        <v>101</v>
      </c>
      <c r="C90" s="268">
        <v>95.098039215686299</v>
      </c>
      <c r="D90" s="272">
        <v>83.955223880597003</v>
      </c>
      <c r="E90" s="269">
        <v>89.315068493150704</v>
      </c>
      <c r="F90" s="272">
        <v>92.682926829268297</v>
      </c>
      <c r="G90" s="269">
        <v>90.243902439024396</v>
      </c>
      <c r="H90" s="272">
        <v>88.3720930232558</v>
      </c>
      <c r="I90" s="269">
        <v>90.956749672346007</v>
      </c>
      <c r="J90" s="272">
        <v>97.849462365591407</v>
      </c>
      <c r="K90" s="269">
        <v>88.679245283018901</v>
      </c>
    </row>
    <row r="91" spans="1:11" s="12" customFormat="1" ht="17.25" customHeight="1">
      <c r="A91" s="270" t="s">
        <v>166</v>
      </c>
      <c r="B91" s="271" t="s">
        <v>102</v>
      </c>
      <c r="C91" s="268">
        <v>100</v>
      </c>
      <c r="D91" s="272">
        <v>73.363774733637698</v>
      </c>
      <c r="E91" s="269">
        <v>68</v>
      </c>
      <c r="F91" s="272">
        <v>88.095238095238102</v>
      </c>
      <c r="G91" s="269">
        <v>72.093023255814003</v>
      </c>
      <c r="H91" s="272">
        <v>73.3333333333333</v>
      </c>
      <c r="I91" s="269">
        <v>82.287822878228795</v>
      </c>
      <c r="J91" s="272">
        <v>97.575757575757606</v>
      </c>
      <c r="K91" s="269">
        <v>85.185185185185205</v>
      </c>
    </row>
    <row r="92" spans="1:11" s="12" customFormat="1" ht="17.25" customHeight="1">
      <c r="A92" s="270" t="s">
        <v>166</v>
      </c>
      <c r="B92" s="271" t="s">
        <v>103</v>
      </c>
      <c r="C92" s="268">
        <v>99.438202247191001</v>
      </c>
      <c r="D92" s="272">
        <v>76.940382452193504</v>
      </c>
      <c r="E92" s="269">
        <v>82.226980728051402</v>
      </c>
      <c r="F92" s="272">
        <v>97.368421052631604</v>
      </c>
      <c r="G92" s="269">
        <v>93.043478260869605</v>
      </c>
      <c r="H92" s="272">
        <v>89.0625</v>
      </c>
      <c r="I92" s="269">
        <v>81.286549707602404</v>
      </c>
      <c r="J92" s="272">
        <v>98.3333333333333</v>
      </c>
      <c r="K92" s="269">
        <v>83.3333333333333</v>
      </c>
    </row>
    <row r="93" spans="1:11" s="12" customFormat="1" ht="17.25" customHeight="1">
      <c r="A93" s="270" t="s">
        <v>170</v>
      </c>
      <c r="B93" s="271" t="s">
        <v>104</v>
      </c>
      <c r="C93" s="268">
        <v>93.3333333333333</v>
      </c>
      <c r="D93" s="272">
        <v>81.632653061224502</v>
      </c>
      <c r="E93" s="269">
        <v>84.158415841584201</v>
      </c>
      <c r="F93" s="272">
        <v>86.956521739130395</v>
      </c>
      <c r="G93" s="269">
        <v>79.1666666666667</v>
      </c>
      <c r="H93" s="272">
        <v>90.322580645161295</v>
      </c>
      <c r="I93" s="269">
        <v>83.173076923076906</v>
      </c>
      <c r="J93" s="272">
        <v>97.959183673469397</v>
      </c>
      <c r="K93" s="269">
        <v>87.5</v>
      </c>
    </row>
    <row r="94" spans="1:11" s="12" customFormat="1" ht="17.25" customHeight="1">
      <c r="A94" s="270" t="s">
        <v>170</v>
      </c>
      <c r="B94" s="271" t="s">
        <v>105</v>
      </c>
      <c r="C94" s="268">
        <v>100</v>
      </c>
      <c r="D94" s="272">
        <v>88.101265822784796</v>
      </c>
      <c r="E94" s="269">
        <v>95.172413793103402</v>
      </c>
      <c r="F94" s="272">
        <v>98</v>
      </c>
      <c r="G94" s="269">
        <v>92.156862745097996</v>
      </c>
      <c r="H94" s="272">
        <v>93.023255813953497</v>
      </c>
      <c r="I94" s="269">
        <v>93.186813186813197</v>
      </c>
      <c r="J94" s="272">
        <v>97.297297297297305</v>
      </c>
      <c r="K94" s="269">
        <v>80</v>
      </c>
    </row>
    <row r="95" spans="1:11" s="12" customFormat="1" ht="17.25" customHeight="1">
      <c r="A95" s="270" t="s">
        <v>219</v>
      </c>
      <c r="B95" s="271" t="s">
        <v>241</v>
      </c>
      <c r="C95" s="268"/>
      <c r="D95" s="272"/>
      <c r="E95" s="269"/>
      <c r="F95" s="272"/>
      <c r="G95" s="269"/>
      <c r="H95" s="272"/>
      <c r="I95" s="269"/>
      <c r="J95" s="272"/>
      <c r="K95" s="269"/>
    </row>
    <row r="96" spans="1:11" s="12" customFormat="1" ht="17.25" customHeight="1">
      <c r="A96" s="270" t="s">
        <v>168</v>
      </c>
      <c r="B96" s="271" t="s">
        <v>106</v>
      </c>
      <c r="C96" s="268">
        <v>100</v>
      </c>
      <c r="D96" s="272">
        <v>78.5123966942149</v>
      </c>
      <c r="E96" s="269">
        <v>60</v>
      </c>
      <c r="F96" s="272">
        <v>100</v>
      </c>
      <c r="G96" s="269">
        <v>100</v>
      </c>
      <c r="H96" s="272">
        <v>100</v>
      </c>
      <c r="I96" s="269">
        <v>71.559633027522906</v>
      </c>
      <c r="J96" s="272">
        <v>91.304347826086996</v>
      </c>
      <c r="K96" s="269">
        <v>66.6666666666667</v>
      </c>
    </row>
    <row r="97" spans="1:11" s="12" customFormat="1" ht="17.25" customHeight="1">
      <c r="A97" s="270" t="s">
        <v>167</v>
      </c>
      <c r="B97" s="271" t="s">
        <v>107</v>
      </c>
      <c r="C97" s="268">
        <v>99.043062200956896</v>
      </c>
      <c r="D97" s="272">
        <v>74.437869822485197</v>
      </c>
      <c r="E97" s="269">
        <v>81.077147016011594</v>
      </c>
      <c r="F97" s="272">
        <v>94.186046511627893</v>
      </c>
      <c r="G97" s="269">
        <v>82.0610687022901</v>
      </c>
      <c r="H97" s="272">
        <v>77.235772357723604</v>
      </c>
      <c r="I97" s="269">
        <v>80.5555555555556</v>
      </c>
      <c r="J97" s="272">
        <v>97.272727272727295</v>
      </c>
      <c r="K97" s="269">
        <v>85.4368932038835</v>
      </c>
    </row>
    <row r="98" spans="1:11" s="12" customFormat="1" ht="17.25" customHeight="1">
      <c r="A98" s="270" t="s">
        <v>174</v>
      </c>
      <c r="B98" s="271" t="s">
        <v>108</v>
      </c>
      <c r="C98" s="268">
        <v>97.7777777777778</v>
      </c>
      <c r="D98" s="272">
        <v>81.209850107066401</v>
      </c>
      <c r="E98" s="269">
        <v>75.149700598802397</v>
      </c>
      <c r="F98" s="272">
        <v>98.657718120805399</v>
      </c>
      <c r="G98" s="269">
        <v>95.973154362416096</v>
      </c>
      <c r="H98" s="272">
        <v>66.6666666666667</v>
      </c>
      <c r="I98" s="269">
        <v>82.1517931609675</v>
      </c>
      <c r="J98" s="272">
        <v>98.529411764705898</v>
      </c>
      <c r="K98" s="269">
        <v>80.645161290322605</v>
      </c>
    </row>
    <row r="99" spans="1:11" s="12" customFormat="1" ht="17.25" customHeight="1">
      <c r="A99" s="270" t="s">
        <v>174</v>
      </c>
      <c r="B99" s="271" t="s">
        <v>109</v>
      </c>
      <c r="C99" s="268">
        <v>98.415492957746494</v>
      </c>
      <c r="D99" s="272">
        <v>76.9647696476965</v>
      </c>
      <c r="E99" s="269">
        <v>88.503366131538101</v>
      </c>
      <c r="F99" s="272">
        <v>90.257352941176507</v>
      </c>
      <c r="G99" s="269">
        <v>76.963350785340296</v>
      </c>
      <c r="H99" s="272">
        <v>76.441102756892207</v>
      </c>
      <c r="I99" s="269">
        <v>77.585972543156203</v>
      </c>
      <c r="J99" s="272">
        <v>97.767481044650395</v>
      </c>
      <c r="K99" s="269">
        <v>82.565789473684205</v>
      </c>
    </row>
    <row r="100" spans="1:11" s="12" customFormat="1" ht="17.25" customHeight="1">
      <c r="A100" s="270" t="s">
        <v>174</v>
      </c>
      <c r="B100" s="271" t="s">
        <v>110</v>
      </c>
      <c r="C100" s="268">
        <v>98.076923076923094</v>
      </c>
      <c r="D100" s="272">
        <v>88.566552901023897</v>
      </c>
      <c r="E100" s="269">
        <v>94.6666666666667</v>
      </c>
      <c r="F100" s="272">
        <v>100</v>
      </c>
      <c r="G100" s="269">
        <v>100</v>
      </c>
      <c r="H100" s="272">
        <v>89.655172413793096</v>
      </c>
      <c r="I100" s="269">
        <v>92.677824267782398</v>
      </c>
      <c r="J100" s="272">
        <v>98.6013986013986</v>
      </c>
      <c r="K100" s="269">
        <v>90.476190476190496</v>
      </c>
    </row>
    <row r="101" spans="1:11" s="12" customFormat="1" ht="17.25" customHeight="1">
      <c r="A101" s="270" t="s">
        <v>168</v>
      </c>
      <c r="B101" s="271" t="s">
        <v>111</v>
      </c>
      <c r="C101" s="268">
        <v>100</v>
      </c>
      <c r="D101" s="272">
        <v>73.717948717948701</v>
      </c>
      <c r="E101" s="269">
        <v>45.454545454545503</v>
      </c>
      <c r="F101" s="272">
        <v>87.5</v>
      </c>
      <c r="G101" s="269">
        <v>81.25</v>
      </c>
      <c r="H101" s="272">
        <v>66.6666666666667</v>
      </c>
      <c r="I101" s="269">
        <v>68.099173553718998</v>
      </c>
      <c r="J101" s="272">
        <v>96.428571428571402</v>
      </c>
      <c r="K101" s="269">
        <v>64.285714285714306</v>
      </c>
    </row>
    <row r="102" spans="1:11" s="12" customFormat="1" ht="17.25" customHeight="1">
      <c r="A102" s="270" t="s">
        <v>165</v>
      </c>
      <c r="B102" s="271" t="s">
        <v>112</v>
      </c>
      <c r="C102" s="268">
        <v>100</v>
      </c>
      <c r="D102" s="272">
        <v>79.816513761467903</v>
      </c>
      <c r="E102" s="269">
        <v>85.2173913043478</v>
      </c>
      <c r="F102" s="272">
        <v>100</v>
      </c>
      <c r="G102" s="269">
        <v>86.956521739130395</v>
      </c>
      <c r="H102" s="272">
        <v>83.720930232558203</v>
      </c>
      <c r="I102" s="269">
        <v>90.873015873015902</v>
      </c>
      <c r="J102" s="272">
        <v>100</v>
      </c>
      <c r="K102" s="269">
        <v>100</v>
      </c>
    </row>
    <row r="103" spans="1:11" s="12" customFormat="1" ht="17.25" customHeight="1">
      <c r="A103" s="270" t="s">
        <v>174</v>
      </c>
      <c r="B103" s="271" t="s">
        <v>113</v>
      </c>
      <c r="C103" s="268">
        <v>98.850574712643706</v>
      </c>
      <c r="D103" s="272">
        <v>70.266781411359702</v>
      </c>
      <c r="E103" s="269">
        <v>34.6127484578478</v>
      </c>
      <c r="F103" s="272">
        <v>86.708860759493703</v>
      </c>
      <c r="G103" s="269">
        <v>82.926829268292707</v>
      </c>
      <c r="H103" s="272">
        <v>58.653846153846203</v>
      </c>
      <c r="I103" s="269">
        <v>76.1771125662613</v>
      </c>
      <c r="J103" s="272">
        <v>94.8237885462555</v>
      </c>
      <c r="K103" s="269">
        <v>68.456375838926206</v>
      </c>
    </row>
    <row r="104" spans="1:11" s="12" customFormat="1" ht="17.25" customHeight="1">
      <c r="A104" s="270" t="s">
        <v>166</v>
      </c>
      <c r="B104" s="271" t="s">
        <v>114</v>
      </c>
      <c r="C104" s="268">
        <v>96.610169491525397</v>
      </c>
      <c r="D104" s="272">
        <v>67.996742671009798</v>
      </c>
      <c r="E104" s="269">
        <v>31.3981042654028</v>
      </c>
      <c r="F104" s="272">
        <v>73.148148148148195</v>
      </c>
      <c r="G104" s="269">
        <v>67.592592592592595</v>
      </c>
      <c r="H104" s="272">
        <v>58.490566037735903</v>
      </c>
      <c r="I104" s="269">
        <v>96.284062758051206</v>
      </c>
      <c r="J104" s="272">
        <v>99.628252788104106</v>
      </c>
      <c r="K104" s="269">
        <v>97.5</v>
      </c>
    </row>
    <row r="105" spans="1:11" s="12" customFormat="1" ht="17.25" customHeight="1">
      <c r="A105" s="270" t="s">
        <v>171</v>
      </c>
      <c r="B105" s="271" t="s">
        <v>115</v>
      </c>
      <c r="C105" s="268">
        <v>99.310344827586206</v>
      </c>
      <c r="D105" s="272">
        <v>86.712485681557894</v>
      </c>
      <c r="E105" s="269">
        <v>95.037756202804701</v>
      </c>
      <c r="F105" s="272">
        <v>98.283261802575097</v>
      </c>
      <c r="G105" s="269">
        <v>96.566523605150195</v>
      </c>
      <c r="H105" s="272">
        <v>82.5</v>
      </c>
      <c r="I105" s="269">
        <v>97.348220516399195</v>
      </c>
      <c r="J105" s="272">
        <v>100</v>
      </c>
      <c r="K105" s="269">
        <v>100</v>
      </c>
    </row>
    <row r="106" spans="1:11" s="12" customFormat="1" ht="17.25" customHeight="1">
      <c r="A106" s="270" t="s">
        <v>166</v>
      </c>
      <c r="B106" s="271" t="s">
        <v>116</v>
      </c>
      <c r="C106" s="268">
        <v>100</v>
      </c>
      <c r="D106" s="272">
        <v>73.858921161825705</v>
      </c>
      <c r="E106" s="269">
        <v>96.703296703296701</v>
      </c>
      <c r="F106" s="272">
        <v>95.652173913043498</v>
      </c>
      <c r="G106" s="269">
        <v>91.304347826086996</v>
      </c>
      <c r="H106" s="272">
        <v>76.6666666666667</v>
      </c>
      <c r="I106" s="269">
        <v>83.969465648855007</v>
      </c>
      <c r="J106" s="272">
        <v>97.005988023952099</v>
      </c>
      <c r="K106" s="269">
        <v>80</v>
      </c>
    </row>
    <row r="107" spans="1:11" s="12" customFormat="1" ht="17.25" customHeight="1">
      <c r="A107" s="270" t="s">
        <v>170</v>
      </c>
      <c r="B107" s="271" t="s">
        <v>117</v>
      </c>
      <c r="C107" s="268">
        <v>100</v>
      </c>
      <c r="D107" s="272">
        <v>71.126760563380302</v>
      </c>
      <c r="E107" s="269">
        <v>66.019417475728204</v>
      </c>
      <c r="F107" s="272">
        <v>100</v>
      </c>
      <c r="G107" s="269">
        <v>100</v>
      </c>
      <c r="H107" s="272">
        <v>83.3333333333333</v>
      </c>
      <c r="I107" s="269">
        <v>90.697674418604706</v>
      </c>
      <c r="J107" s="272">
        <v>100</v>
      </c>
      <c r="K107" s="269">
        <v>100</v>
      </c>
    </row>
    <row r="108" spans="1:11" ht="6.6" customHeight="1">
      <c r="A108" s="274"/>
      <c r="B108" s="274"/>
      <c r="C108" s="275"/>
      <c r="D108" s="274">
        <v>66.153846153846104</v>
      </c>
      <c r="E108" s="274">
        <v>55.652173913043498</v>
      </c>
      <c r="F108" s="274">
        <v>100</v>
      </c>
      <c r="G108" s="274">
        <v>88.8888888888889</v>
      </c>
      <c r="H108" s="274">
        <v>55.5555555555556</v>
      </c>
      <c r="I108" s="274">
        <v>88.700564971751405</v>
      </c>
      <c r="J108" s="274">
        <v>80.952380952381006</v>
      </c>
      <c r="K108" s="274">
        <v>38.461538461538503</v>
      </c>
    </row>
    <row r="109" spans="1:11" s="14" customFormat="1" ht="13.9">
      <c r="A109" s="276" t="s">
        <v>171</v>
      </c>
      <c r="B109" s="468" t="s">
        <v>242</v>
      </c>
      <c r="C109" s="469">
        <v>98.765432098765402</v>
      </c>
      <c r="D109" s="321">
        <v>74.264705882352899</v>
      </c>
      <c r="E109" s="279">
        <v>33.160621761658</v>
      </c>
      <c r="F109" s="278">
        <v>90</v>
      </c>
      <c r="G109" s="322">
        <v>82.352941176470594</v>
      </c>
      <c r="H109" s="321">
        <v>88.235294117647101</v>
      </c>
      <c r="I109" s="322">
        <v>80</v>
      </c>
      <c r="J109" s="278">
        <v>95.755517826825098</v>
      </c>
      <c r="K109" s="322">
        <v>58.3333333333333</v>
      </c>
    </row>
    <row r="110" spans="1:11" s="14" customFormat="1" ht="13.9">
      <c r="A110" s="297" t="s">
        <v>166</v>
      </c>
      <c r="B110" s="276" t="s">
        <v>243</v>
      </c>
      <c r="C110" s="277">
        <v>98.661909009812703</v>
      </c>
      <c r="D110" s="278">
        <v>78.825950395321101</v>
      </c>
      <c r="E110" s="279">
        <v>73.823221757322202</v>
      </c>
      <c r="F110" s="278">
        <v>93.504531722054395</v>
      </c>
      <c r="G110" s="279">
        <v>84.131736526946099</v>
      </c>
      <c r="H110" s="278">
        <v>79.198473282442805</v>
      </c>
      <c r="I110" s="279">
        <v>89.377197388247097</v>
      </c>
      <c r="J110" s="278">
        <v>99.217140502678205</v>
      </c>
      <c r="K110" s="279">
        <v>94.378698224852101</v>
      </c>
    </row>
    <row r="111" spans="1:11" ht="7.15" customHeight="1">
      <c r="A111" s="310"/>
      <c r="B111" s="298"/>
      <c r="C111" s="299"/>
      <c r="D111" s="298"/>
      <c r="E111" s="298"/>
      <c r="F111" s="298"/>
      <c r="G111" s="298"/>
      <c r="H111" s="298"/>
      <c r="I111" s="298"/>
      <c r="J111" s="298"/>
      <c r="K111" s="298"/>
    </row>
    <row r="112" spans="1:11">
      <c r="A112" s="55"/>
    </row>
    <row r="115" spans="14:22">
      <c r="N115" s="341"/>
      <c r="O115" s="341"/>
      <c r="P115" s="341"/>
      <c r="Q115" s="342"/>
      <c r="R115" s="342"/>
      <c r="S115" s="342"/>
      <c r="T115" s="342"/>
      <c r="U115" s="342"/>
      <c r="V115" s="342"/>
    </row>
    <row r="116" spans="14:22">
      <c r="N116" s="341"/>
      <c r="O116" s="341"/>
      <c r="P116" s="341"/>
      <c r="Q116" s="342"/>
      <c r="R116" s="342"/>
      <c r="S116" s="342"/>
      <c r="T116" s="342"/>
      <c r="U116" s="342"/>
      <c r="V116" s="342"/>
    </row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honeticPr fontId="3" type="noConversion"/>
  <pageMargins left="0.41" right="0.31" top="0.98039215686274495" bottom="0.98039215686274495" header="0.50980392156862797" footer="0.50980392156862797"/>
  <pageSetup scale="63" orientation="landscape" r:id="rId1"/>
  <headerFooter alignWithMargins="0">
    <oddHeader xml:space="preserve">&amp;L&amp;"Arial,Bold"&amp;9COUNTY QUARTERLY REPORT&amp;C&amp;"Arial,Bold"&amp;9 
SELF ASSESSMENT&amp;R&amp;"Arial,Bold"&amp;9SFY2018
MAR 2018
</oddHeader>
    <oddFooter>&amp;R&amp;"Arial,Bold"&amp;9last revised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14"/>
  <sheetViews>
    <sheetView workbookViewId="0">
      <pane xSplit="2" ySplit="3" topLeftCell="C55" activePane="bottomRight" state="frozen"/>
      <selection pane="bottomRight" activeCell="A105" sqref="A105"/>
      <selection pane="bottomLeft" activeCell="A4" sqref="A4"/>
      <selection pane="topRight" activeCell="C1" sqref="C1"/>
    </sheetView>
  </sheetViews>
  <sheetFormatPr defaultColWidth="9.140625" defaultRowHeight="12" customHeight="1"/>
  <cols>
    <col min="1" max="1" width="20.5703125" style="65" customWidth="1"/>
    <col min="2" max="2" width="21.5703125" style="68" customWidth="1"/>
    <col min="3" max="3" width="7.28515625" style="66" customWidth="1"/>
    <col min="4" max="4" width="7" style="66" customWidth="1"/>
    <col min="5" max="5" width="7.7109375" style="66" customWidth="1"/>
    <col min="6" max="6" width="7.28515625" style="66" customWidth="1"/>
    <col min="7" max="7" width="6.7109375" style="66" customWidth="1"/>
    <col min="8" max="8" width="7.140625" style="66" customWidth="1"/>
    <col min="9" max="9" width="8.28515625" style="67" customWidth="1"/>
    <col min="10" max="10" width="7.7109375" style="67" customWidth="1"/>
    <col min="11" max="11" width="9.42578125" style="247" customWidth="1"/>
    <col min="12" max="12" width="8.28515625" style="67" customWidth="1"/>
    <col min="13" max="13" width="6.7109375" style="67" customWidth="1"/>
    <col min="14" max="14" width="8.7109375" style="67" customWidth="1"/>
    <col min="15" max="15" width="10.85546875" style="67" customWidth="1"/>
    <col min="16" max="16" width="9.7109375" style="67" customWidth="1"/>
    <col min="17" max="17" width="73.85546875" style="69" customWidth="1"/>
    <col min="18" max="16384" width="9.140625" style="56"/>
  </cols>
  <sheetData>
    <row r="1" spans="1:23" ht="41.45">
      <c r="A1" s="389" t="s">
        <v>244</v>
      </c>
      <c r="B1" s="390"/>
      <c r="C1" s="230"/>
      <c r="D1" s="231"/>
      <c r="E1" s="232"/>
      <c r="F1" s="61"/>
      <c r="G1" s="62"/>
      <c r="H1" s="63"/>
      <c r="I1" s="230"/>
      <c r="J1" s="231"/>
      <c r="K1" s="232"/>
      <c r="L1" s="233"/>
      <c r="M1" s="234"/>
      <c r="N1" s="235"/>
      <c r="O1" s="349" t="s">
        <v>245</v>
      </c>
      <c r="P1" s="236" t="s">
        <v>246</v>
      </c>
      <c r="Q1" s="265"/>
    </row>
    <row r="2" spans="1:23" ht="15.75" customHeight="1">
      <c r="A2" s="389"/>
      <c r="B2" s="390"/>
      <c r="C2" s="395" t="s">
        <v>247</v>
      </c>
      <c r="D2" s="396"/>
      <c r="E2" s="397"/>
      <c r="F2" s="398" t="s">
        <v>248</v>
      </c>
      <c r="G2" s="399"/>
      <c r="H2" s="400"/>
      <c r="I2" s="395" t="s">
        <v>249</v>
      </c>
      <c r="J2" s="396"/>
      <c r="K2" s="397"/>
      <c r="L2" s="401" t="s">
        <v>250</v>
      </c>
      <c r="M2" s="402"/>
      <c r="N2" s="403"/>
      <c r="O2" s="391" t="s">
        <v>251</v>
      </c>
      <c r="P2" s="393" t="s">
        <v>252</v>
      </c>
      <c r="Q2" s="265"/>
    </row>
    <row r="3" spans="1:23" s="58" customFormat="1" ht="28.15" thickBot="1">
      <c r="A3" s="237" t="s">
        <v>130</v>
      </c>
      <c r="B3" s="470" t="s">
        <v>12</v>
      </c>
      <c r="C3" s="257" t="s">
        <v>253</v>
      </c>
      <c r="D3" s="258" t="s">
        <v>254</v>
      </c>
      <c r="E3" s="259" t="s">
        <v>255</v>
      </c>
      <c r="F3" s="260" t="s">
        <v>256</v>
      </c>
      <c r="G3" s="261" t="s">
        <v>257</v>
      </c>
      <c r="H3" s="263" t="s">
        <v>258</v>
      </c>
      <c r="I3" s="253" t="s">
        <v>259</v>
      </c>
      <c r="J3" s="254" t="s">
        <v>260</v>
      </c>
      <c r="K3" s="251" t="s">
        <v>261</v>
      </c>
      <c r="L3" s="255" t="s">
        <v>262</v>
      </c>
      <c r="M3" s="256" t="s">
        <v>263</v>
      </c>
      <c r="N3" s="252" t="s">
        <v>264</v>
      </c>
      <c r="O3" s="392"/>
      <c r="P3" s="394"/>
      <c r="Q3" s="266" t="s">
        <v>265</v>
      </c>
      <c r="R3" s="57"/>
      <c r="S3" s="57"/>
      <c r="T3" s="57"/>
      <c r="U3" s="57"/>
      <c r="V3" s="57"/>
      <c r="W3" s="57"/>
    </row>
    <row r="4" spans="1:23" s="59" customFormat="1" ht="12" customHeight="1">
      <c r="A4" s="339" t="s">
        <v>164</v>
      </c>
      <c r="B4" s="323" t="s">
        <v>18</v>
      </c>
      <c r="C4" s="244">
        <v>3.5</v>
      </c>
      <c r="D4" s="244">
        <v>0</v>
      </c>
      <c r="E4" s="244">
        <v>3.5</v>
      </c>
      <c r="F4" s="311">
        <v>11</v>
      </c>
      <c r="G4" s="311">
        <v>0</v>
      </c>
      <c r="H4" s="312">
        <v>11</v>
      </c>
      <c r="I4" s="262">
        <v>4</v>
      </c>
      <c r="J4" s="245">
        <v>0</v>
      </c>
      <c r="K4" s="264">
        <v>4</v>
      </c>
      <c r="L4" s="313">
        <v>18.5</v>
      </c>
      <c r="M4" s="318">
        <v>0</v>
      </c>
      <c r="N4" s="312">
        <v>18.5</v>
      </c>
      <c r="O4" s="314">
        <v>19</v>
      </c>
      <c r="P4" s="314">
        <v>2.5</v>
      </c>
      <c r="Q4" s="315" t="s">
        <v>266</v>
      </c>
      <c r="R4" s="56"/>
      <c r="S4" s="56"/>
      <c r="T4" s="56"/>
      <c r="U4" s="56"/>
      <c r="V4" s="56"/>
      <c r="W4" s="56"/>
    </row>
    <row r="5" spans="1:23" s="59" customFormat="1" ht="12" customHeight="1">
      <c r="A5" s="324" t="s">
        <v>165</v>
      </c>
      <c r="B5" s="325" t="s">
        <v>19</v>
      </c>
      <c r="C5" s="326">
        <v>1</v>
      </c>
      <c r="D5" s="326">
        <v>0</v>
      </c>
      <c r="E5" s="326">
        <v>1</v>
      </c>
      <c r="F5" s="327">
        <v>3</v>
      </c>
      <c r="G5" s="327">
        <v>0</v>
      </c>
      <c r="H5" s="328">
        <v>3</v>
      </c>
      <c r="I5" s="471">
        <v>0</v>
      </c>
      <c r="J5" s="329">
        <v>0</v>
      </c>
      <c r="K5" s="330">
        <v>0</v>
      </c>
      <c r="L5" s="472">
        <v>4</v>
      </c>
      <c r="M5" s="331">
        <v>0</v>
      </c>
      <c r="N5" s="328">
        <v>4</v>
      </c>
      <c r="O5" s="473">
        <v>4.24</v>
      </c>
      <c r="P5" s="473">
        <v>0.25</v>
      </c>
      <c r="Q5" s="474" t="s">
        <v>267</v>
      </c>
      <c r="R5" s="56"/>
      <c r="S5" s="56"/>
      <c r="T5" s="56"/>
      <c r="U5" s="56"/>
      <c r="V5" s="56"/>
      <c r="W5" s="56"/>
    </row>
    <row r="6" spans="1:23" s="59" customFormat="1" ht="12" customHeight="1">
      <c r="A6" s="324" t="s">
        <v>166</v>
      </c>
      <c r="B6" s="325" t="s">
        <v>20</v>
      </c>
      <c r="C6" s="326">
        <v>0.25</v>
      </c>
      <c r="D6" s="326">
        <v>0</v>
      </c>
      <c r="E6" s="326">
        <v>0.25</v>
      </c>
      <c r="F6" s="327">
        <v>0.75</v>
      </c>
      <c r="G6" s="327">
        <v>0</v>
      </c>
      <c r="H6" s="328">
        <v>0.75</v>
      </c>
      <c r="I6" s="471">
        <v>1</v>
      </c>
      <c r="J6" s="329">
        <v>0</v>
      </c>
      <c r="K6" s="330">
        <v>1</v>
      </c>
      <c r="L6" s="472">
        <v>2</v>
      </c>
      <c r="M6" s="331">
        <v>0</v>
      </c>
      <c r="N6" s="328">
        <v>2</v>
      </c>
      <c r="O6" s="473">
        <v>2</v>
      </c>
      <c r="P6" s="473">
        <v>0.5</v>
      </c>
      <c r="Q6" s="474" t="s">
        <v>268</v>
      </c>
      <c r="R6" s="56"/>
      <c r="S6" s="56"/>
      <c r="T6" s="56"/>
      <c r="U6" s="56"/>
      <c r="V6" s="56"/>
      <c r="W6" s="56"/>
    </row>
    <row r="7" spans="1:23" s="59" customFormat="1" ht="12" customHeight="1">
      <c r="A7" s="340" t="s">
        <v>167</v>
      </c>
      <c r="B7" s="325" t="s">
        <v>21</v>
      </c>
      <c r="C7" s="326">
        <v>1.25</v>
      </c>
      <c r="D7" s="326">
        <v>0</v>
      </c>
      <c r="E7" s="326">
        <v>1.25</v>
      </c>
      <c r="F7" s="327">
        <v>4.75</v>
      </c>
      <c r="G7" s="327">
        <v>0</v>
      </c>
      <c r="H7" s="328">
        <v>4.75</v>
      </c>
      <c r="I7" s="471">
        <v>1</v>
      </c>
      <c r="J7" s="329">
        <v>0</v>
      </c>
      <c r="K7" s="330">
        <v>1</v>
      </c>
      <c r="L7" s="472">
        <v>7</v>
      </c>
      <c r="M7" s="331">
        <v>0</v>
      </c>
      <c r="N7" s="328">
        <v>7</v>
      </c>
      <c r="O7" s="473">
        <v>7</v>
      </c>
      <c r="P7" s="473">
        <v>2</v>
      </c>
      <c r="Q7" s="474" t="s">
        <v>269</v>
      </c>
      <c r="R7" s="56"/>
      <c r="S7" s="56"/>
      <c r="T7" s="56"/>
      <c r="U7" s="56"/>
      <c r="V7" s="56"/>
      <c r="W7" s="56"/>
    </row>
    <row r="8" spans="1:23" s="59" customFormat="1" ht="12" customHeight="1">
      <c r="A8" s="324" t="s">
        <v>165</v>
      </c>
      <c r="B8" s="325" t="s">
        <v>22</v>
      </c>
      <c r="C8" s="326">
        <v>1</v>
      </c>
      <c r="D8" s="326">
        <v>0</v>
      </c>
      <c r="E8" s="326">
        <v>1</v>
      </c>
      <c r="F8" s="327">
        <v>3</v>
      </c>
      <c r="G8" s="327">
        <v>0</v>
      </c>
      <c r="H8" s="328">
        <v>3</v>
      </c>
      <c r="I8" s="471">
        <v>0</v>
      </c>
      <c r="J8" s="329">
        <v>0</v>
      </c>
      <c r="K8" s="330">
        <v>0</v>
      </c>
      <c r="L8" s="472">
        <v>4</v>
      </c>
      <c r="M8" s="331">
        <v>0</v>
      </c>
      <c r="N8" s="328">
        <v>4</v>
      </c>
      <c r="O8" s="473">
        <v>4</v>
      </c>
      <c r="P8" s="473">
        <v>0.25</v>
      </c>
      <c r="Q8" s="474" t="s">
        <v>267</v>
      </c>
      <c r="R8" s="56"/>
      <c r="S8" s="56"/>
      <c r="T8" s="56"/>
      <c r="U8" s="56"/>
      <c r="V8" s="56"/>
      <c r="W8" s="56"/>
    </row>
    <row r="9" spans="1:23" s="59" customFormat="1" ht="12" customHeight="1">
      <c r="A9" s="324" t="s">
        <v>165</v>
      </c>
      <c r="B9" s="325" t="s">
        <v>23</v>
      </c>
      <c r="C9" s="326">
        <v>0</v>
      </c>
      <c r="D9" s="326">
        <v>0</v>
      </c>
      <c r="E9" s="326">
        <v>0</v>
      </c>
      <c r="F9" s="327">
        <v>1</v>
      </c>
      <c r="G9" s="327">
        <v>0</v>
      </c>
      <c r="H9" s="328">
        <v>1</v>
      </c>
      <c r="I9" s="471">
        <v>0</v>
      </c>
      <c r="J9" s="329">
        <v>0</v>
      </c>
      <c r="K9" s="330">
        <v>0</v>
      </c>
      <c r="L9" s="472">
        <v>1</v>
      </c>
      <c r="M9" s="331">
        <v>0</v>
      </c>
      <c r="N9" s="328">
        <v>1</v>
      </c>
      <c r="O9" s="473">
        <v>1.05</v>
      </c>
      <c r="P9" s="473">
        <v>0.05</v>
      </c>
      <c r="Q9" s="474" t="s">
        <v>270</v>
      </c>
      <c r="R9" s="56"/>
      <c r="S9" s="56"/>
      <c r="T9" s="56"/>
      <c r="U9" s="56"/>
      <c r="V9" s="56"/>
      <c r="W9" s="56"/>
    </row>
    <row r="10" spans="1:23" s="59" customFormat="1" ht="12" customHeight="1">
      <c r="A10" s="340" t="s">
        <v>168</v>
      </c>
      <c r="B10" s="325" t="s">
        <v>24</v>
      </c>
      <c r="C10" s="326">
        <v>2</v>
      </c>
      <c r="D10" s="326">
        <v>0</v>
      </c>
      <c r="E10" s="326">
        <v>2</v>
      </c>
      <c r="F10" s="327">
        <v>8</v>
      </c>
      <c r="G10" s="327">
        <v>0</v>
      </c>
      <c r="H10" s="328">
        <v>8</v>
      </c>
      <c r="I10" s="471">
        <v>1</v>
      </c>
      <c r="J10" s="329">
        <v>0</v>
      </c>
      <c r="K10" s="330">
        <v>1</v>
      </c>
      <c r="L10" s="472">
        <v>11</v>
      </c>
      <c r="M10" s="331">
        <v>0</v>
      </c>
      <c r="N10" s="328">
        <v>11</v>
      </c>
      <c r="O10" s="473">
        <v>12.3</v>
      </c>
      <c r="P10" s="473">
        <v>1.3</v>
      </c>
      <c r="Q10" s="474" t="s">
        <v>271</v>
      </c>
      <c r="R10" s="56"/>
      <c r="S10" s="56"/>
      <c r="T10" s="56"/>
      <c r="U10" s="56"/>
      <c r="V10" s="56"/>
      <c r="W10" s="56"/>
    </row>
    <row r="11" spans="1:23" s="59" customFormat="1" ht="12" customHeight="1">
      <c r="A11" s="340" t="s">
        <v>168</v>
      </c>
      <c r="B11" s="325" t="s">
        <v>25</v>
      </c>
      <c r="C11" s="326">
        <v>0.5</v>
      </c>
      <c r="D11" s="326">
        <v>0</v>
      </c>
      <c r="E11" s="326">
        <v>0.5</v>
      </c>
      <c r="F11" s="327">
        <v>4</v>
      </c>
      <c r="G11" s="327">
        <v>0</v>
      </c>
      <c r="H11" s="328">
        <v>4</v>
      </c>
      <c r="I11" s="471">
        <v>0.5</v>
      </c>
      <c r="J11" s="329">
        <v>0</v>
      </c>
      <c r="K11" s="330">
        <v>0.5</v>
      </c>
      <c r="L11" s="472">
        <v>5</v>
      </c>
      <c r="M11" s="331">
        <v>0</v>
      </c>
      <c r="N11" s="328">
        <v>5</v>
      </c>
      <c r="O11" s="473">
        <v>5.07</v>
      </c>
      <c r="P11" s="473">
        <v>7.0000000000000007E-2</v>
      </c>
      <c r="Q11" s="474" t="s">
        <v>272</v>
      </c>
      <c r="R11" s="56"/>
      <c r="S11" s="56"/>
      <c r="T11" s="56"/>
      <c r="U11" s="56"/>
      <c r="V11" s="56"/>
      <c r="W11" s="56"/>
    </row>
    <row r="12" spans="1:23" s="59" customFormat="1" ht="12" customHeight="1">
      <c r="A12" s="340" t="s">
        <v>169</v>
      </c>
      <c r="B12" s="325" t="s">
        <v>26</v>
      </c>
      <c r="C12" s="326">
        <v>1</v>
      </c>
      <c r="D12" s="326">
        <v>0</v>
      </c>
      <c r="E12" s="326">
        <v>1</v>
      </c>
      <c r="F12" s="327">
        <v>6</v>
      </c>
      <c r="G12" s="327">
        <v>0</v>
      </c>
      <c r="H12" s="328">
        <v>6</v>
      </c>
      <c r="I12" s="471">
        <v>1</v>
      </c>
      <c r="J12" s="329">
        <v>0</v>
      </c>
      <c r="K12" s="330">
        <v>1</v>
      </c>
      <c r="L12" s="472">
        <v>8</v>
      </c>
      <c r="M12" s="331">
        <v>0</v>
      </c>
      <c r="N12" s="328">
        <v>8</v>
      </c>
      <c r="O12" s="473">
        <v>8</v>
      </c>
      <c r="P12" s="473">
        <v>2.6</v>
      </c>
      <c r="Q12" s="474" t="s">
        <v>273</v>
      </c>
      <c r="R12" s="56"/>
      <c r="S12" s="56"/>
      <c r="T12" s="56"/>
      <c r="U12" s="56"/>
      <c r="V12" s="56"/>
      <c r="W12" s="56"/>
    </row>
    <row r="13" spans="1:23" s="59" customFormat="1" ht="12" customHeight="1">
      <c r="A13" s="340" t="s">
        <v>169</v>
      </c>
      <c r="B13" s="325" t="s">
        <v>27</v>
      </c>
      <c r="C13" s="326">
        <v>1.25</v>
      </c>
      <c r="D13" s="326">
        <v>0</v>
      </c>
      <c r="E13" s="326">
        <v>1.25</v>
      </c>
      <c r="F13" s="327">
        <v>10.75</v>
      </c>
      <c r="G13" s="327">
        <v>0</v>
      </c>
      <c r="H13" s="328">
        <v>10.75</v>
      </c>
      <c r="I13" s="471">
        <v>1</v>
      </c>
      <c r="J13" s="329">
        <v>0</v>
      </c>
      <c r="K13" s="330">
        <v>1</v>
      </c>
      <c r="L13" s="472">
        <v>13</v>
      </c>
      <c r="M13" s="331">
        <v>0</v>
      </c>
      <c r="N13" s="328">
        <v>13</v>
      </c>
      <c r="O13" s="473">
        <v>12</v>
      </c>
      <c r="P13" s="473">
        <v>0</v>
      </c>
      <c r="Q13" s="474" t="s">
        <v>274</v>
      </c>
      <c r="R13" s="56"/>
      <c r="S13" s="56"/>
      <c r="T13" s="56"/>
      <c r="U13" s="56"/>
      <c r="V13" s="56"/>
      <c r="W13" s="56"/>
    </row>
    <row r="14" spans="1:23" s="59" customFormat="1" ht="12" customHeight="1">
      <c r="A14" s="324" t="s">
        <v>170</v>
      </c>
      <c r="B14" s="325" t="s">
        <v>28</v>
      </c>
      <c r="C14" s="326">
        <v>3</v>
      </c>
      <c r="D14" s="326">
        <v>0</v>
      </c>
      <c r="E14" s="326">
        <v>3</v>
      </c>
      <c r="F14" s="327">
        <v>9.4</v>
      </c>
      <c r="G14" s="327">
        <v>0</v>
      </c>
      <c r="H14" s="328">
        <v>9.4</v>
      </c>
      <c r="I14" s="471">
        <v>5</v>
      </c>
      <c r="J14" s="329">
        <v>0</v>
      </c>
      <c r="K14" s="330">
        <v>5</v>
      </c>
      <c r="L14" s="472">
        <v>17.399999999999999</v>
      </c>
      <c r="M14" s="331">
        <v>0</v>
      </c>
      <c r="N14" s="328">
        <v>17.399999999999999</v>
      </c>
      <c r="O14" s="473">
        <v>18</v>
      </c>
      <c r="P14" s="473">
        <v>0</v>
      </c>
      <c r="Q14" s="474" t="s">
        <v>275</v>
      </c>
      <c r="R14" s="56"/>
      <c r="S14" s="56"/>
      <c r="T14" s="56"/>
      <c r="U14" s="56"/>
      <c r="V14" s="56"/>
      <c r="W14" s="56"/>
    </row>
    <row r="15" spans="1:23" s="59" customFormat="1" ht="12" customHeight="1">
      <c r="A15" s="324" t="s">
        <v>165</v>
      </c>
      <c r="B15" s="325" t="s">
        <v>29</v>
      </c>
      <c r="C15" s="326">
        <v>1</v>
      </c>
      <c r="D15" s="326">
        <v>0</v>
      </c>
      <c r="E15" s="326">
        <v>1</v>
      </c>
      <c r="F15" s="327">
        <v>8</v>
      </c>
      <c r="G15" s="327">
        <v>0</v>
      </c>
      <c r="H15" s="328">
        <v>8</v>
      </c>
      <c r="I15" s="471">
        <v>1</v>
      </c>
      <c r="J15" s="329">
        <v>0</v>
      </c>
      <c r="K15" s="330">
        <v>1</v>
      </c>
      <c r="L15" s="472">
        <v>10</v>
      </c>
      <c r="M15" s="331">
        <v>0</v>
      </c>
      <c r="N15" s="328">
        <v>10</v>
      </c>
      <c r="O15" s="473">
        <v>10</v>
      </c>
      <c r="P15" s="473">
        <v>0.2</v>
      </c>
      <c r="Q15" s="474" t="s">
        <v>276</v>
      </c>
      <c r="R15" s="56"/>
      <c r="S15" s="56"/>
      <c r="T15" s="56"/>
      <c r="U15" s="56"/>
      <c r="V15" s="56"/>
      <c r="W15" s="56"/>
    </row>
    <row r="16" spans="1:23" s="59" customFormat="1" ht="12" customHeight="1">
      <c r="A16" s="340" t="s">
        <v>167</v>
      </c>
      <c r="B16" s="325" t="s">
        <v>30</v>
      </c>
      <c r="C16" s="326">
        <v>3.25</v>
      </c>
      <c r="D16" s="326">
        <v>0</v>
      </c>
      <c r="E16" s="326">
        <v>3.25</v>
      </c>
      <c r="F16" s="327">
        <v>16.75</v>
      </c>
      <c r="G16" s="327">
        <v>0</v>
      </c>
      <c r="H16" s="328">
        <v>16.75</v>
      </c>
      <c r="I16" s="471">
        <v>2</v>
      </c>
      <c r="J16" s="329">
        <v>0</v>
      </c>
      <c r="K16" s="330">
        <v>2</v>
      </c>
      <c r="L16" s="472">
        <v>22</v>
      </c>
      <c r="M16" s="331">
        <v>0</v>
      </c>
      <c r="N16" s="328">
        <v>22</v>
      </c>
      <c r="O16" s="473">
        <v>22</v>
      </c>
      <c r="P16" s="473">
        <v>3.2</v>
      </c>
      <c r="Q16" s="474" t="s">
        <v>277</v>
      </c>
      <c r="R16" s="56"/>
      <c r="S16" s="56"/>
      <c r="T16" s="56"/>
      <c r="U16" s="56"/>
      <c r="V16" s="56"/>
      <c r="W16" s="56"/>
    </row>
    <row r="17" spans="1:23" s="59" customFormat="1" ht="12" customHeight="1">
      <c r="A17" s="324" t="s">
        <v>165</v>
      </c>
      <c r="B17" s="325" t="s">
        <v>31</v>
      </c>
      <c r="C17" s="326">
        <v>1.25</v>
      </c>
      <c r="D17" s="326">
        <v>0</v>
      </c>
      <c r="E17" s="326">
        <v>1.25</v>
      </c>
      <c r="F17" s="327">
        <v>7.75</v>
      </c>
      <c r="G17" s="327">
        <v>0</v>
      </c>
      <c r="H17" s="328">
        <v>7.75</v>
      </c>
      <c r="I17" s="471">
        <v>1</v>
      </c>
      <c r="J17" s="329">
        <v>0</v>
      </c>
      <c r="K17" s="330">
        <v>1</v>
      </c>
      <c r="L17" s="472">
        <v>10</v>
      </c>
      <c r="M17" s="331">
        <v>0</v>
      </c>
      <c r="N17" s="328">
        <v>10</v>
      </c>
      <c r="O17" s="473">
        <v>10</v>
      </c>
      <c r="P17" s="473">
        <v>1</v>
      </c>
      <c r="Q17" s="474" t="s">
        <v>270</v>
      </c>
      <c r="R17" s="56"/>
      <c r="S17" s="56"/>
      <c r="T17" s="56"/>
      <c r="U17" s="56"/>
      <c r="V17" s="56"/>
      <c r="W17" s="56"/>
    </row>
    <row r="18" spans="1:23" s="59" customFormat="1" ht="12" customHeight="1">
      <c r="A18" s="340" t="s">
        <v>171</v>
      </c>
      <c r="B18" s="325" t="s">
        <v>32</v>
      </c>
      <c r="C18" s="326">
        <v>0.25</v>
      </c>
      <c r="D18" s="326">
        <v>0</v>
      </c>
      <c r="E18" s="326">
        <v>0.25</v>
      </c>
      <c r="F18" s="327">
        <v>1</v>
      </c>
      <c r="G18" s="327">
        <v>0</v>
      </c>
      <c r="H18" s="328">
        <v>1</v>
      </c>
      <c r="I18" s="471">
        <v>0.5</v>
      </c>
      <c r="J18" s="329">
        <v>0</v>
      </c>
      <c r="K18" s="330">
        <v>0.5</v>
      </c>
      <c r="L18" s="472">
        <v>1.75</v>
      </c>
      <c r="M18" s="331">
        <v>0</v>
      </c>
      <c r="N18" s="328">
        <v>1.75</v>
      </c>
      <c r="O18" s="473">
        <v>1.75</v>
      </c>
      <c r="P18" s="473">
        <v>0.03</v>
      </c>
      <c r="Q18" s="474" t="s">
        <v>278</v>
      </c>
      <c r="R18" s="56"/>
      <c r="S18" s="56"/>
      <c r="T18" s="56"/>
      <c r="U18" s="56"/>
      <c r="V18" s="56"/>
      <c r="W18" s="56"/>
    </row>
    <row r="19" spans="1:23" s="59" customFormat="1" ht="12" customHeight="1">
      <c r="A19" s="340" t="s">
        <v>168</v>
      </c>
      <c r="B19" s="325" t="s">
        <v>33</v>
      </c>
      <c r="C19" s="326">
        <v>1</v>
      </c>
      <c r="D19" s="326">
        <v>0</v>
      </c>
      <c r="E19" s="326">
        <v>1</v>
      </c>
      <c r="F19" s="327">
        <v>4</v>
      </c>
      <c r="G19" s="327">
        <v>0</v>
      </c>
      <c r="H19" s="328">
        <v>4</v>
      </c>
      <c r="I19" s="471">
        <v>0.25</v>
      </c>
      <c r="J19" s="329">
        <v>0</v>
      </c>
      <c r="K19" s="330">
        <v>0.25</v>
      </c>
      <c r="L19" s="472">
        <v>5.25</v>
      </c>
      <c r="M19" s="331">
        <v>0</v>
      </c>
      <c r="N19" s="328">
        <v>5.25</v>
      </c>
      <c r="O19" s="473">
        <v>5.75</v>
      </c>
      <c r="P19" s="473">
        <v>0.5</v>
      </c>
      <c r="Q19" s="474" t="s">
        <v>279</v>
      </c>
      <c r="R19" s="56"/>
      <c r="S19" s="56"/>
      <c r="T19" s="56"/>
      <c r="U19" s="56"/>
      <c r="V19" s="56"/>
      <c r="W19" s="56"/>
    </row>
    <row r="20" spans="1:23" s="59" customFormat="1" ht="12" customHeight="1">
      <c r="A20" s="324" t="s">
        <v>166</v>
      </c>
      <c r="B20" s="325" t="s">
        <v>34</v>
      </c>
      <c r="C20" s="326">
        <v>0.33</v>
      </c>
      <c r="D20" s="326">
        <v>0</v>
      </c>
      <c r="E20" s="326">
        <v>0.33</v>
      </c>
      <c r="F20" s="327">
        <v>3</v>
      </c>
      <c r="G20" s="327">
        <v>0</v>
      </c>
      <c r="H20" s="328">
        <v>3</v>
      </c>
      <c r="I20" s="471">
        <v>1</v>
      </c>
      <c r="J20" s="329">
        <v>0</v>
      </c>
      <c r="K20" s="330">
        <v>1</v>
      </c>
      <c r="L20" s="472">
        <v>4.33</v>
      </c>
      <c r="M20" s="331">
        <v>0</v>
      </c>
      <c r="N20" s="328">
        <v>4.33</v>
      </c>
      <c r="O20" s="473">
        <v>4.33</v>
      </c>
      <c r="P20" s="473">
        <v>1</v>
      </c>
      <c r="Q20" s="474" t="s">
        <v>280</v>
      </c>
      <c r="R20" s="56"/>
      <c r="S20" s="56"/>
      <c r="T20" s="56"/>
      <c r="U20" s="56"/>
      <c r="V20" s="56"/>
      <c r="W20" s="56"/>
    </row>
    <row r="21" spans="1:23" s="59" customFormat="1" ht="12" customHeight="1">
      <c r="A21" s="324" t="s">
        <v>165</v>
      </c>
      <c r="B21" s="325" t="s">
        <v>35</v>
      </c>
      <c r="C21" s="326">
        <v>1.5</v>
      </c>
      <c r="D21" s="326">
        <v>0</v>
      </c>
      <c r="E21" s="326">
        <v>1.5</v>
      </c>
      <c r="F21" s="327">
        <v>16.5</v>
      </c>
      <c r="G21" s="327">
        <v>0</v>
      </c>
      <c r="H21" s="328">
        <v>16.5</v>
      </c>
      <c r="I21" s="471">
        <v>3</v>
      </c>
      <c r="J21" s="329">
        <v>0</v>
      </c>
      <c r="K21" s="330">
        <v>3</v>
      </c>
      <c r="L21" s="472">
        <v>21</v>
      </c>
      <c r="M21" s="331">
        <v>0</v>
      </c>
      <c r="N21" s="328">
        <v>21</v>
      </c>
      <c r="O21" s="473">
        <v>21.5</v>
      </c>
      <c r="P21" s="473">
        <v>1</v>
      </c>
      <c r="Q21" s="474" t="s">
        <v>281</v>
      </c>
      <c r="R21" s="56"/>
      <c r="S21" s="56"/>
      <c r="T21" s="56"/>
      <c r="U21" s="56"/>
      <c r="V21" s="56"/>
      <c r="W21" s="56"/>
    </row>
    <row r="22" spans="1:23" s="59" customFormat="1" ht="12" customHeight="1">
      <c r="A22" s="340" t="s">
        <v>164</v>
      </c>
      <c r="B22" s="325" t="s">
        <v>36</v>
      </c>
      <c r="C22" s="326">
        <v>1</v>
      </c>
      <c r="D22" s="326">
        <v>0</v>
      </c>
      <c r="E22" s="326">
        <v>1</v>
      </c>
      <c r="F22" s="327">
        <v>4</v>
      </c>
      <c r="G22" s="327">
        <v>0</v>
      </c>
      <c r="H22" s="328">
        <v>4</v>
      </c>
      <c r="I22" s="471">
        <v>0</v>
      </c>
      <c r="J22" s="329">
        <v>0</v>
      </c>
      <c r="K22" s="330">
        <v>0</v>
      </c>
      <c r="L22" s="472">
        <v>5</v>
      </c>
      <c r="M22" s="331">
        <v>0</v>
      </c>
      <c r="N22" s="328">
        <v>5</v>
      </c>
      <c r="O22" s="473">
        <v>5</v>
      </c>
      <c r="P22" s="473">
        <v>0.5</v>
      </c>
      <c r="Q22" s="474" t="s">
        <v>282</v>
      </c>
      <c r="R22" s="56"/>
      <c r="S22" s="56"/>
      <c r="T22" s="56"/>
      <c r="U22" s="56"/>
      <c r="V22" s="56"/>
      <c r="W22" s="56"/>
    </row>
    <row r="23" spans="1:23" s="59" customFormat="1" ht="12" customHeight="1">
      <c r="A23" s="324" t="s">
        <v>170</v>
      </c>
      <c r="B23" s="325" t="s">
        <v>37</v>
      </c>
      <c r="C23" s="326">
        <v>1</v>
      </c>
      <c r="D23" s="326">
        <v>0</v>
      </c>
      <c r="E23" s="326">
        <v>1</v>
      </c>
      <c r="F23" s="327">
        <v>2</v>
      </c>
      <c r="G23" s="327">
        <v>0</v>
      </c>
      <c r="H23" s="328">
        <v>2</v>
      </c>
      <c r="I23" s="471">
        <v>1</v>
      </c>
      <c r="J23" s="329">
        <v>0</v>
      </c>
      <c r="K23" s="330">
        <v>1</v>
      </c>
      <c r="L23" s="472">
        <v>4</v>
      </c>
      <c r="M23" s="331">
        <v>0</v>
      </c>
      <c r="N23" s="328">
        <v>4</v>
      </c>
      <c r="O23" s="473">
        <v>4</v>
      </c>
      <c r="P23" s="473">
        <v>0.1</v>
      </c>
      <c r="Q23" s="474" t="s">
        <v>283</v>
      </c>
      <c r="R23" s="56"/>
      <c r="S23" s="56"/>
      <c r="T23" s="56"/>
      <c r="U23" s="56"/>
      <c r="V23" s="56"/>
      <c r="W23" s="56"/>
    </row>
    <row r="24" spans="1:23" s="59" customFormat="1" ht="12" customHeight="1">
      <c r="A24" s="340" t="s">
        <v>171</v>
      </c>
      <c r="B24" s="325" t="s">
        <v>38</v>
      </c>
      <c r="C24" s="326">
        <v>1</v>
      </c>
      <c r="D24" s="326">
        <v>0</v>
      </c>
      <c r="E24" s="326">
        <v>1</v>
      </c>
      <c r="F24" s="327">
        <v>2</v>
      </c>
      <c r="G24" s="327">
        <v>0</v>
      </c>
      <c r="H24" s="328">
        <v>2</v>
      </c>
      <c r="I24" s="471">
        <v>1</v>
      </c>
      <c r="J24" s="329">
        <v>0</v>
      </c>
      <c r="K24" s="330">
        <v>1</v>
      </c>
      <c r="L24" s="472">
        <v>4</v>
      </c>
      <c r="M24" s="331">
        <v>0</v>
      </c>
      <c r="N24" s="328">
        <v>4</v>
      </c>
      <c r="O24" s="473">
        <v>4</v>
      </c>
      <c r="P24" s="473">
        <v>0.04</v>
      </c>
      <c r="Q24" s="474" t="s">
        <v>284</v>
      </c>
      <c r="R24" s="56"/>
      <c r="S24" s="56"/>
      <c r="T24" s="56"/>
      <c r="U24" s="56"/>
      <c r="V24" s="56"/>
      <c r="W24" s="56"/>
    </row>
    <row r="25" spans="1:23" s="59" customFormat="1" ht="12" customHeight="1">
      <c r="A25" s="324" t="s">
        <v>170</v>
      </c>
      <c r="B25" s="325" t="s">
        <v>39</v>
      </c>
      <c r="C25" s="326">
        <v>0.25</v>
      </c>
      <c r="D25" s="326">
        <v>0</v>
      </c>
      <c r="E25" s="326">
        <v>0.25</v>
      </c>
      <c r="F25" s="327">
        <v>1</v>
      </c>
      <c r="G25" s="327">
        <v>0</v>
      </c>
      <c r="H25" s="328">
        <v>1</v>
      </c>
      <c r="I25" s="471">
        <v>0</v>
      </c>
      <c r="J25" s="329">
        <v>0</v>
      </c>
      <c r="K25" s="330">
        <v>0</v>
      </c>
      <c r="L25" s="472">
        <v>1.25</v>
      </c>
      <c r="M25" s="331">
        <v>0</v>
      </c>
      <c r="N25" s="328">
        <v>1.25</v>
      </c>
      <c r="O25" s="473">
        <v>1.25</v>
      </c>
      <c r="P25" s="473">
        <v>0.1</v>
      </c>
      <c r="Q25" s="474" t="s">
        <v>283</v>
      </c>
      <c r="R25" s="56"/>
      <c r="S25" s="56"/>
      <c r="T25" s="56"/>
      <c r="U25" s="56"/>
      <c r="V25" s="56"/>
      <c r="W25" s="56"/>
    </row>
    <row r="26" spans="1:23" s="59" customFormat="1" ht="12" customHeight="1">
      <c r="A26" s="324" t="s">
        <v>165</v>
      </c>
      <c r="B26" s="325" t="s">
        <v>40</v>
      </c>
      <c r="C26" s="326">
        <v>4</v>
      </c>
      <c r="D26" s="326">
        <v>0</v>
      </c>
      <c r="E26" s="326">
        <v>4</v>
      </c>
      <c r="F26" s="327">
        <v>17</v>
      </c>
      <c r="G26" s="327">
        <v>0</v>
      </c>
      <c r="H26" s="328">
        <v>17</v>
      </c>
      <c r="I26" s="471">
        <v>3</v>
      </c>
      <c r="J26" s="329">
        <v>0</v>
      </c>
      <c r="K26" s="330">
        <v>3</v>
      </c>
      <c r="L26" s="472">
        <v>24</v>
      </c>
      <c r="M26" s="331">
        <v>0</v>
      </c>
      <c r="N26" s="328">
        <v>24</v>
      </c>
      <c r="O26" s="473">
        <v>24</v>
      </c>
      <c r="P26" s="473">
        <v>1</v>
      </c>
      <c r="Q26" s="474" t="s">
        <v>267</v>
      </c>
      <c r="R26" s="56"/>
      <c r="S26" s="56"/>
      <c r="T26" s="56"/>
      <c r="U26" s="56"/>
      <c r="V26" s="56"/>
      <c r="W26" s="56"/>
    </row>
    <row r="27" spans="1:23" s="59" customFormat="1" ht="12" customHeight="1">
      <c r="A27" s="340" t="s">
        <v>164</v>
      </c>
      <c r="B27" s="325" t="s">
        <v>41</v>
      </c>
      <c r="C27" s="326">
        <v>3</v>
      </c>
      <c r="D27" s="326">
        <v>0</v>
      </c>
      <c r="E27" s="326">
        <v>3</v>
      </c>
      <c r="F27" s="327">
        <v>11</v>
      </c>
      <c r="G27" s="327">
        <v>0</v>
      </c>
      <c r="H27" s="328">
        <v>11</v>
      </c>
      <c r="I27" s="471">
        <v>1</v>
      </c>
      <c r="J27" s="329">
        <v>0</v>
      </c>
      <c r="K27" s="330">
        <v>1</v>
      </c>
      <c r="L27" s="472">
        <v>15</v>
      </c>
      <c r="M27" s="331">
        <v>0</v>
      </c>
      <c r="N27" s="328">
        <v>15</v>
      </c>
      <c r="O27" s="473">
        <v>15</v>
      </c>
      <c r="P27" s="473">
        <v>2</v>
      </c>
      <c r="Q27" s="474" t="s">
        <v>285</v>
      </c>
      <c r="R27" s="56"/>
      <c r="S27" s="56"/>
      <c r="T27" s="56"/>
      <c r="U27" s="56"/>
      <c r="V27" s="56"/>
      <c r="W27" s="56"/>
    </row>
    <row r="28" spans="1:23" s="59" customFormat="1" ht="12" customHeight="1">
      <c r="A28" s="340" t="s">
        <v>168</v>
      </c>
      <c r="B28" s="325" t="s">
        <v>42</v>
      </c>
      <c r="C28" s="326">
        <v>2</v>
      </c>
      <c r="D28" s="326">
        <v>0</v>
      </c>
      <c r="E28" s="326">
        <v>2</v>
      </c>
      <c r="F28" s="327">
        <v>8</v>
      </c>
      <c r="G28" s="327">
        <v>0</v>
      </c>
      <c r="H28" s="328">
        <v>8</v>
      </c>
      <c r="I28" s="471">
        <v>2</v>
      </c>
      <c r="J28" s="329">
        <v>0</v>
      </c>
      <c r="K28" s="330">
        <v>2</v>
      </c>
      <c r="L28" s="472">
        <v>12</v>
      </c>
      <c r="M28" s="331">
        <v>0</v>
      </c>
      <c r="N28" s="328">
        <v>12</v>
      </c>
      <c r="O28" s="473">
        <v>12.28</v>
      </c>
      <c r="P28" s="473">
        <v>0.28000000000000003</v>
      </c>
      <c r="Q28" s="474" t="s">
        <v>286</v>
      </c>
      <c r="R28" s="56"/>
      <c r="S28" s="56"/>
      <c r="T28" s="56"/>
      <c r="U28" s="56"/>
      <c r="V28" s="56"/>
      <c r="W28" s="56"/>
    </row>
    <row r="29" spans="1:23" s="59" customFormat="1" ht="12" customHeight="1">
      <c r="A29" s="340" t="s">
        <v>164</v>
      </c>
      <c r="B29" s="325" t="s">
        <v>43</v>
      </c>
      <c r="C29" s="326">
        <v>8</v>
      </c>
      <c r="D29" s="326">
        <v>0</v>
      </c>
      <c r="E29" s="326">
        <v>8</v>
      </c>
      <c r="F29" s="327">
        <v>45</v>
      </c>
      <c r="G29" s="327">
        <v>0</v>
      </c>
      <c r="H29" s="328">
        <v>45</v>
      </c>
      <c r="I29" s="471">
        <v>17</v>
      </c>
      <c r="J29" s="329">
        <v>0</v>
      </c>
      <c r="K29" s="330">
        <v>17</v>
      </c>
      <c r="L29" s="472">
        <v>70</v>
      </c>
      <c r="M29" s="331">
        <v>0</v>
      </c>
      <c r="N29" s="328">
        <v>70</v>
      </c>
      <c r="O29" s="473">
        <v>69</v>
      </c>
      <c r="P29" s="473">
        <v>6.5</v>
      </c>
      <c r="Q29" s="474" t="s">
        <v>287</v>
      </c>
      <c r="R29" s="56"/>
      <c r="S29" s="56"/>
      <c r="T29" s="56"/>
      <c r="U29" s="56"/>
      <c r="V29" s="56"/>
      <c r="W29" s="56"/>
    </row>
    <row r="30" spans="1:23" s="59" customFormat="1" ht="12" customHeight="1">
      <c r="A30" s="340" t="s">
        <v>168</v>
      </c>
      <c r="B30" s="325" t="s">
        <v>44</v>
      </c>
      <c r="C30" s="326">
        <v>0.5</v>
      </c>
      <c r="D30" s="326">
        <v>0</v>
      </c>
      <c r="E30" s="326">
        <v>0.5</v>
      </c>
      <c r="F30" s="327">
        <v>2</v>
      </c>
      <c r="G30" s="327">
        <v>0</v>
      </c>
      <c r="H30" s="328">
        <v>2</v>
      </c>
      <c r="I30" s="471">
        <v>0.5</v>
      </c>
      <c r="J30" s="329">
        <v>0</v>
      </c>
      <c r="K30" s="330">
        <v>0.5</v>
      </c>
      <c r="L30" s="472">
        <v>3</v>
      </c>
      <c r="M30" s="331">
        <v>0</v>
      </c>
      <c r="N30" s="328">
        <v>3</v>
      </c>
      <c r="O30" s="473">
        <v>3.07</v>
      </c>
      <c r="P30" s="473">
        <v>7.0000000000000007E-2</v>
      </c>
      <c r="Q30" s="474" t="s">
        <v>288</v>
      </c>
      <c r="R30" s="56"/>
      <c r="S30" s="56"/>
      <c r="T30" s="56"/>
      <c r="U30" s="56"/>
      <c r="V30" s="56"/>
      <c r="W30" s="56"/>
    </row>
    <row r="31" spans="1:23" s="59" customFormat="1" ht="12" customHeight="1">
      <c r="A31" s="340" t="s">
        <v>168</v>
      </c>
      <c r="B31" s="325" t="s">
        <v>45</v>
      </c>
      <c r="C31" s="326">
        <v>0.5</v>
      </c>
      <c r="D31" s="326">
        <v>0</v>
      </c>
      <c r="E31" s="326">
        <v>0.5</v>
      </c>
      <c r="F31" s="327">
        <v>2</v>
      </c>
      <c r="G31" s="327">
        <v>0</v>
      </c>
      <c r="H31" s="328">
        <v>2</v>
      </c>
      <c r="I31" s="471">
        <v>0.5</v>
      </c>
      <c r="J31" s="329">
        <v>0</v>
      </c>
      <c r="K31" s="330">
        <v>0.5</v>
      </c>
      <c r="L31" s="472">
        <v>3</v>
      </c>
      <c r="M31" s="331">
        <v>0</v>
      </c>
      <c r="N31" s="328">
        <v>3</v>
      </c>
      <c r="O31" s="473">
        <v>3.1</v>
      </c>
      <c r="P31" s="473">
        <v>0.1</v>
      </c>
      <c r="Q31" s="474" t="s">
        <v>289</v>
      </c>
      <c r="R31" s="56"/>
      <c r="S31" s="56"/>
      <c r="T31" s="56"/>
      <c r="U31" s="56"/>
      <c r="V31" s="56"/>
      <c r="W31" s="56"/>
    </row>
    <row r="32" spans="1:23" s="59" customFormat="1" ht="12" customHeight="1">
      <c r="A32" s="340" t="s">
        <v>167</v>
      </c>
      <c r="B32" s="325" t="s">
        <v>46</v>
      </c>
      <c r="C32" s="326">
        <v>2</v>
      </c>
      <c r="D32" s="326">
        <v>0</v>
      </c>
      <c r="E32" s="326">
        <v>2</v>
      </c>
      <c r="F32" s="327">
        <v>14</v>
      </c>
      <c r="G32" s="327">
        <v>0</v>
      </c>
      <c r="H32" s="328">
        <v>14</v>
      </c>
      <c r="I32" s="471">
        <v>2</v>
      </c>
      <c r="J32" s="329">
        <v>0</v>
      </c>
      <c r="K32" s="330">
        <v>2</v>
      </c>
      <c r="L32" s="472">
        <v>18</v>
      </c>
      <c r="M32" s="331">
        <v>0</v>
      </c>
      <c r="N32" s="328">
        <v>18</v>
      </c>
      <c r="O32" s="473">
        <v>18.5</v>
      </c>
      <c r="P32" s="473">
        <v>0</v>
      </c>
      <c r="Q32" s="474" t="s">
        <v>281</v>
      </c>
      <c r="R32" s="56"/>
      <c r="S32" s="56"/>
      <c r="T32" s="56"/>
      <c r="U32" s="56"/>
      <c r="V32" s="56"/>
      <c r="W32" s="56"/>
    </row>
    <row r="33" spans="1:23" s="59" customFormat="1" ht="12" customHeight="1">
      <c r="A33" s="340" t="s">
        <v>167</v>
      </c>
      <c r="B33" s="325" t="s">
        <v>47</v>
      </c>
      <c r="C33" s="326">
        <v>0.25</v>
      </c>
      <c r="D33" s="326">
        <v>0</v>
      </c>
      <c r="E33" s="326">
        <v>0.25</v>
      </c>
      <c r="F33" s="327">
        <v>2.75</v>
      </c>
      <c r="G33" s="327">
        <v>0</v>
      </c>
      <c r="H33" s="328">
        <v>2.75</v>
      </c>
      <c r="I33" s="471">
        <v>1</v>
      </c>
      <c r="J33" s="329">
        <v>0</v>
      </c>
      <c r="K33" s="330">
        <v>1</v>
      </c>
      <c r="L33" s="472">
        <v>4</v>
      </c>
      <c r="M33" s="331">
        <v>0</v>
      </c>
      <c r="N33" s="328">
        <v>4</v>
      </c>
      <c r="O33" s="473">
        <v>4</v>
      </c>
      <c r="P33" s="473">
        <v>0.25</v>
      </c>
      <c r="Q33" s="474" t="s">
        <v>290</v>
      </c>
      <c r="R33" s="56"/>
      <c r="S33" s="56"/>
      <c r="T33" s="56"/>
      <c r="U33" s="56"/>
      <c r="V33" s="56"/>
      <c r="W33" s="56"/>
    </row>
    <row r="34" spans="1:23" s="59" customFormat="1" ht="12" customHeight="1">
      <c r="A34" s="340" t="s">
        <v>169</v>
      </c>
      <c r="B34" s="325" t="s">
        <v>48</v>
      </c>
      <c r="C34" s="326">
        <v>1</v>
      </c>
      <c r="D34" s="326">
        <v>0</v>
      </c>
      <c r="E34" s="326">
        <v>1</v>
      </c>
      <c r="F34" s="327">
        <v>9</v>
      </c>
      <c r="G34" s="327">
        <v>0</v>
      </c>
      <c r="H34" s="328">
        <v>9</v>
      </c>
      <c r="I34" s="471">
        <v>1</v>
      </c>
      <c r="J34" s="329">
        <v>0</v>
      </c>
      <c r="K34" s="330">
        <v>1</v>
      </c>
      <c r="L34" s="472">
        <v>11</v>
      </c>
      <c r="M34" s="331">
        <v>0</v>
      </c>
      <c r="N34" s="328">
        <v>11</v>
      </c>
      <c r="O34" s="473">
        <v>11</v>
      </c>
      <c r="P34" s="473">
        <v>1.1000000000000001</v>
      </c>
      <c r="Q34" s="474" t="s">
        <v>291</v>
      </c>
      <c r="R34" s="56"/>
      <c r="S34" s="56"/>
      <c r="T34" s="56"/>
      <c r="U34" s="56"/>
      <c r="V34" s="56"/>
      <c r="W34" s="56"/>
    </row>
    <row r="35" spans="1:23" s="59" customFormat="1" ht="12" customHeight="1">
      <c r="A35" s="340" t="s">
        <v>164</v>
      </c>
      <c r="B35" s="325" t="s">
        <v>49</v>
      </c>
      <c r="C35" s="326">
        <v>6</v>
      </c>
      <c r="D35" s="326">
        <v>0</v>
      </c>
      <c r="E35" s="326">
        <v>6</v>
      </c>
      <c r="F35" s="327">
        <v>28</v>
      </c>
      <c r="G35" s="327">
        <v>0</v>
      </c>
      <c r="H35" s="328">
        <v>28</v>
      </c>
      <c r="I35" s="471">
        <v>4</v>
      </c>
      <c r="J35" s="329">
        <v>0</v>
      </c>
      <c r="K35" s="330">
        <v>4</v>
      </c>
      <c r="L35" s="472">
        <v>38</v>
      </c>
      <c r="M35" s="331">
        <v>0</v>
      </c>
      <c r="N35" s="328">
        <v>38</v>
      </c>
      <c r="O35" s="473">
        <v>39</v>
      </c>
      <c r="P35" s="473">
        <v>0</v>
      </c>
      <c r="Q35" s="474"/>
      <c r="R35" s="56"/>
      <c r="S35" s="56"/>
      <c r="T35" s="56"/>
      <c r="U35" s="56"/>
      <c r="V35" s="56"/>
      <c r="W35" s="56"/>
    </row>
    <row r="36" spans="1:23" s="59" customFormat="1" ht="12" customHeight="1">
      <c r="A36" s="340" t="s">
        <v>171</v>
      </c>
      <c r="B36" s="325" t="s">
        <v>292</v>
      </c>
      <c r="C36" s="326">
        <v>1.5</v>
      </c>
      <c r="D36" s="326">
        <v>0</v>
      </c>
      <c r="E36" s="326">
        <v>1.5</v>
      </c>
      <c r="F36" s="327">
        <v>9.5</v>
      </c>
      <c r="G36" s="327">
        <v>0</v>
      </c>
      <c r="H36" s="328">
        <v>9.5</v>
      </c>
      <c r="I36" s="471">
        <v>1</v>
      </c>
      <c r="J36" s="329">
        <v>0</v>
      </c>
      <c r="K36" s="330">
        <v>1</v>
      </c>
      <c r="L36" s="472">
        <v>12</v>
      </c>
      <c r="M36" s="331">
        <v>0</v>
      </c>
      <c r="N36" s="328">
        <v>12</v>
      </c>
      <c r="O36" s="473">
        <v>12</v>
      </c>
      <c r="P36" s="473">
        <v>1.75</v>
      </c>
      <c r="Q36" s="474" t="s">
        <v>293</v>
      </c>
      <c r="R36" s="56"/>
      <c r="S36" s="56"/>
      <c r="T36" s="56"/>
      <c r="U36" s="56"/>
      <c r="V36" s="56"/>
      <c r="W36" s="56"/>
    </row>
    <row r="37" spans="1:23" s="59" customFormat="1" ht="12" customHeight="1">
      <c r="A37" s="340" t="s">
        <v>171</v>
      </c>
      <c r="B37" s="325" t="s">
        <v>294</v>
      </c>
      <c r="C37" s="326">
        <v>1.5</v>
      </c>
      <c r="D37" s="326">
        <v>0</v>
      </c>
      <c r="E37" s="326">
        <v>1.5</v>
      </c>
      <c r="F37" s="327">
        <v>6.5</v>
      </c>
      <c r="G37" s="327">
        <v>0</v>
      </c>
      <c r="H37" s="328">
        <v>6.5</v>
      </c>
      <c r="I37" s="471">
        <v>1</v>
      </c>
      <c r="J37" s="329">
        <v>0</v>
      </c>
      <c r="K37" s="330">
        <v>1</v>
      </c>
      <c r="L37" s="472">
        <v>9</v>
      </c>
      <c r="M37" s="331">
        <v>0</v>
      </c>
      <c r="N37" s="328">
        <v>9</v>
      </c>
      <c r="O37" s="473">
        <v>9</v>
      </c>
      <c r="P37" s="473">
        <v>1.75</v>
      </c>
      <c r="Q37" s="474" t="s">
        <v>293</v>
      </c>
      <c r="R37" s="56"/>
      <c r="S37" s="56"/>
      <c r="T37" s="56"/>
      <c r="U37" s="56"/>
      <c r="V37" s="56"/>
      <c r="W37" s="56"/>
    </row>
    <row r="38" spans="1:23" s="59" customFormat="1" ht="12" customHeight="1">
      <c r="A38" s="324" t="s">
        <v>165</v>
      </c>
      <c r="B38" s="325" t="s">
        <v>51</v>
      </c>
      <c r="C38" s="326">
        <v>9</v>
      </c>
      <c r="D38" s="326">
        <v>0</v>
      </c>
      <c r="E38" s="326">
        <v>9</v>
      </c>
      <c r="F38" s="327">
        <v>30</v>
      </c>
      <c r="G38" s="327">
        <v>0</v>
      </c>
      <c r="H38" s="328">
        <v>30</v>
      </c>
      <c r="I38" s="471">
        <v>9</v>
      </c>
      <c r="J38" s="329">
        <v>0</v>
      </c>
      <c r="K38" s="330">
        <v>9</v>
      </c>
      <c r="L38" s="472">
        <v>48</v>
      </c>
      <c r="M38" s="331">
        <v>0</v>
      </c>
      <c r="N38" s="328">
        <v>48</v>
      </c>
      <c r="O38" s="473">
        <v>48</v>
      </c>
      <c r="P38" s="473">
        <v>2</v>
      </c>
      <c r="Q38" s="474" t="s">
        <v>280</v>
      </c>
      <c r="R38" s="56"/>
      <c r="S38" s="56"/>
      <c r="T38" s="56"/>
      <c r="U38" s="56"/>
      <c r="V38" s="56"/>
      <c r="W38" s="56"/>
    </row>
    <row r="39" spans="1:23" s="59" customFormat="1" ht="12" customHeight="1">
      <c r="A39" s="340" t="s">
        <v>174</v>
      </c>
      <c r="B39" s="325" t="s">
        <v>52</v>
      </c>
      <c r="C39" s="326">
        <v>1</v>
      </c>
      <c r="D39" s="326">
        <v>0</v>
      </c>
      <c r="E39" s="326">
        <v>1</v>
      </c>
      <c r="F39" s="327">
        <v>8</v>
      </c>
      <c r="G39" s="327">
        <v>0</v>
      </c>
      <c r="H39" s="328">
        <v>8</v>
      </c>
      <c r="I39" s="471">
        <v>0</v>
      </c>
      <c r="J39" s="329">
        <v>0</v>
      </c>
      <c r="K39" s="330">
        <v>0</v>
      </c>
      <c r="L39" s="472">
        <v>9</v>
      </c>
      <c r="M39" s="331">
        <v>0</v>
      </c>
      <c r="N39" s="328">
        <v>9</v>
      </c>
      <c r="O39" s="473">
        <v>9</v>
      </c>
      <c r="P39" s="473">
        <v>2</v>
      </c>
      <c r="Q39" s="474" t="s">
        <v>295</v>
      </c>
      <c r="R39" s="56"/>
      <c r="S39" s="56"/>
      <c r="T39" s="56"/>
      <c r="U39" s="56"/>
      <c r="V39" s="56"/>
      <c r="W39" s="56"/>
    </row>
    <row r="40" spans="1:23" s="59" customFormat="1" ht="12" customHeight="1">
      <c r="A40" s="340" t="s">
        <v>167</v>
      </c>
      <c r="B40" s="325" t="s">
        <v>53</v>
      </c>
      <c r="C40" s="326">
        <v>5.25</v>
      </c>
      <c r="D40" s="326">
        <v>0</v>
      </c>
      <c r="E40" s="326">
        <v>5.25</v>
      </c>
      <c r="F40" s="327">
        <v>23.75</v>
      </c>
      <c r="G40" s="327">
        <v>0</v>
      </c>
      <c r="H40" s="328">
        <v>23.75</v>
      </c>
      <c r="I40" s="471">
        <v>4</v>
      </c>
      <c r="J40" s="329">
        <v>0</v>
      </c>
      <c r="K40" s="330">
        <v>4</v>
      </c>
      <c r="L40" s="472">
        <v>33</v>
      </c>
      <c r="M40" s="331">
        <v>0</v>
      </c>
      <c r="N40" s="328">
        <v>33</v>
      </c>
      <c r="O40" s="473">
        <v>33.75</v>
      </c>
      <c r="P40" s="473">
        <v>2</v>
      </c>
      <c r="Q40" s="474" t="s">
        <v>296</v>
      </c>
      <c r="R40" s="56"/>
      <c r="S40" s="56"/>
      <c r="T40" s="56"/>
      <c r="U40" s="56"/>
      <c r="V40" s="56"/>
      <c r="W40" s="56"/>
    </row>
    <row r="41" spans="1:23" s="59" customFormat="1" ht="12" customHeight="1">
      <c r="A41" s="340" t="s">
        <v>171</v>
      </c>
      <c r="B41" s="325" t="s">
        <v>54</v>
      </c>
      <c r="C41" s="326">
        <v>0.25</v>
      </c>
      <c r="D41" s="326">
        <v>0</v>
      </c>
      <c r="E41" s="326">
        <v>0.25</v>
      </c>
      <c r="F41" s="327">
        <v>1</v>
      </c>
      <c r="G41" s="327">
        <v>0</v>
      </c>
      <c r="H41" s="328">
        <v>1</v>
      </c>
      <c r="I41" s="471">
        <v>0.5</v>
      </c>
      <c r="J41" s="329">
        <v>0</v>
      </c>
      <c r="K41" s="330">
        <v>0.5</v>
      </c>
      <c r="L41" s="472">
        <v>1.75</v>
      </c>
      <c r="M41" s="331">
        <v>0</v>
      </c>
      <c r="N41" s="328">
        <v>1.75</v>
      </c>
      <c r="O41" s="473">
        <v>1.75</v>
      </c>
      <c r="P41" s="473">
        <v>0.04</v>
      </c>
      <c r="Q41" s="474" t="s">
        <v>297</v>
      </c>
      <c r="R41" s="56"/>
      <c r="S41" s="56"/>
      <c r="T41" s="56"/>
      <c r="U41" s="56"/>
      <c r="V41" s="56"/>
      <c r="W41" s="56"/>
    </row>
    <row r="42" spans="1:23" s="59" customFormat="1" ht="12" customHeight="1">
      <c r="A42" s="324" t="s">
        <v>170</v>
      </c>
      <c r="B42" s="325" t="s">
        <v>55</v>
      </c>
      <c r="C42" s="326">
        <v>0.25</v>
      </c>
      <c r="D42" s="326">
        <v>0</v>
      </c>
      <c r="E42" s="326">
        <v>0.25</v>
      </c>
      <c r="F42" s="327">
        <v>0.75</v>
      </c>
      <c r="G42" s="327">
        <v>0</v>
      </c>
      <c r="H42" s="328">
        <v>0.75</v>
      </c>
      <c r="I42" s="471">
        <v>0</v>
      </c>
      <c r="J42" s="329">
        <v>0</v>
      </c>
      <c r="K42" s="330">
        <v>0</v>
      </c>
      <c r="L42" s="472">
        <v>1</v>
      </c>
      <c r="M42" s="331">
        <v>0</v>
      </c>
      <c r="N42" s="328">
        <v>1</v>
      </c>
      <c r="O42" s="473">
        <v>1</v>
      </c>
      <c r="P42" s="473">
        <v>0.1</v>
      </c>
      <c r="Q42" s="474" t="s">
        <v>283</v>
      </c>
      <c r="R42" s="56"/>
      <c r="S42" s="56"/>
      <c r="T42" s="56"/>
      <c r="U42" s="56"/>
      <c r="V42" s="56"/>
      <c r="W42" s="56"/>
    </row>
    <row r="43" spans="1:23" s="59" customFormat="1" ht="12" customHeight="1">
      <c r="A43" s="340" t="s">
        <v>174</v>
      </c>
      <c r="B43" s="325" t="s">
        <v>56</v>
      </c>
      <c r="C43" s="326">
        <v>1.5</v>
      </c>
      <c r="D43" s="326">
        <v>0</v>
      </c>
      <c r="E43" s="326">
        <v>1.5</v>
      </c>
      <c r="F43" s="327">
        <v>8.5</v>
      </c>
      <c r="G43" s="327">
        <v>0</v>
      </c>
      <c r="H43" s="328">
        <v>8.5</v>
      </c>
      <c r="I43" s="471">
        <v>0</v>
      </c>
      <c r="J43" s="329">
        <v>0</v>
      </c>
      <c r="K43" s="330">
        <v>0</v>
      </c>
      <c r="L43" s="472">
        <v>10</v>
      </c>
      <c r="M43" s="331">
        <v>0</v>
      </c>
      <c r="N43" s="328">
        <v>10</v>
      </c>
      <c r="O43" s="473">
        <v>10</v>
      </c>
      <c r="P43" s="473">
        <v>0</v>
      </c>
      <c r="Q43" s="474" t="s">
        <v>298</v>
      </c>
      <c r="R43" s="56"/>
      <c r="S43" s="56"/>
      <c r="T43" s="56"/>
      <c r="U43" s="56"/>
      <c r="V43" s="56"/>
      <c r="W43" s="56"/>
    </row>
    <row r="44" spans="1:23" s="59" customFormat="1" ht="12" customHeight="1">
      <c r="A44" s="340" t="s">
        <v>171</v>
      </c>
      <c r="B44" s="325" t="s">
        <v>57</v>
      </c>
      <c r="C44" s="326">
        <v>1</v>
      </c>
      <c r="D44" s="326">
        <v>0</v>
      </c>
      <c r="E44" s="326">
        <v>1</v>
      </c>
      <c r="F44" s="327">
        <v>3</v>
      </c>
      <c r="G44" s="327">
        <v>0</v>
      </c>
      <c r="H44" s="328">
        <v>3</v>
      </c>
      <c r="I44" s="471">
        <v>0.5</v>
      </c>
      <c r="J44" s="329">
        <v>0</v>
      </c>
      <c r="K44" s="330">
        <v>0.5</v>
      </c>
      <c r="L44" s="472">
        <v>4.5</v>
      </c>
      <c r="M44" s="331">
        <v>0</v>
      </c>
      <c r="N44" s="328">
        <v>4.5</v>
      </c>
      <c r="O44" s="473">
        <v>4.55</v>
      </c>
      <c r="P44" s="473">
        <v>0.05</v>
      </c>
      <c r="Q44" s="474" t="s">
        <v>299</v>
      </c>
      <c r="R44" s="56"/>
      <c r="S44" s="56"/>
      <c r="T44" s="56"/>
      <c r="U44" s="56"/>
      <c r="V44" s="56"/>
      <c r="W44" s="56"/>
    </row>
    <row r="45" spans="1:23" s="59" customFormat="1" ht="12" customHeight="1">
      <c r="A45" s="324" t="s">
        <v>166</v>
      </c>
      <c r="B45" s="325" t="s">
        <v>300</v>
      </c>
      <c r="C45" s="326">
        <v>12</v>
      </c>
      <c r="D45" s="326">
        <v>0</v>
      </c>
      <c r="E45" s="326">
        <v>12</v>
      </c>
      <c r="F45" s="327">
        <v>32</v>
      </c>
      <c r="G45" s="327">
        <v>0</v>
      </c>
      <c r="H45" s="328">
        <v>32</v>
      </c>
      <c r="I45" s="471">
        <v>19</v>
      </c>
      <c r="J45" s="329">
        <v>0</v>
      </c>
      <c r="K45" s="330">
        <v>19</v>
      </c>
      <c r="L45" s="472">
        <v>63</v>
      </c>
      <c r="M45" s="331">
        <v>0</v>
      </c>
      <c r="N45" s="328">
        <v>63</v>
      </c>
      <c r="O45" s="473">
        <v>63</v>
      </c>
      <c r="P45" s="473"/>
      <c r="Q45" s="474" t="s">
        <v>301</v>
      </c>
      <c r="R45" s="56"/>
      <c r="S45" s="56"/>
      <c r="T45" s="56"/>
      <c r="U45" s="56"/>
      <c r="V45" s="56"/>
      <c r="W45" s="56"/>
    </row>
    <row r="46" spans="1:23" s="59" customFormat="1" ht="12" customHeight="1">
      <c r="A46" s="324" t="s">
        <v>166</v>
      </c>
      <c r="B46" s="325" t="s">
        <v>302</v>
      </c>
      <c r="C46" s="326">
        <v>5</v>
      </c>
      <c r="D46" s="326">
        <v>0</v>
      </c>
      <c r="E46" s="326">
        <v>5</v>
      </c>
      <c r="F46" s="327">
        <v>15</v>
      </c>
      <c r="G46" s="327">
        <v>0</v>
      </c>
      <c r="H46" s="328">
        <v>15</v>
      </c>
      <c r="I46" s="471">
        <v>9</v>
      </c>
      <c r="J46" s="329">
        <v>0</v>
      </c>
      <c r="K46" s="330">
        <v>9</v>
      </c>
      <c r="L46" s="472">
        <v>29</v>
      </c>
      <c r="M46" s="331">
        <v>0</v>
      </c>
      <c r="N46" s="328">
        <v>29</v>
      </c>
      <c r="O46" s="473">
        <v>29</v>
      </c>
      <c r="P46" s="473">
        <v>0.4</v>
      </c>
      <c r="Q46" s="474" t="s">
        <v>280</v>
      </c>
      <c r="R46" s="56"/>
      <c r="S46" s="56"/>
      <c r="T46" s="56"/>
      <c r="U46" s="56"/>
      <c r="V46" s="56"/>
      <c r="W46" s="56"/>
    </row>
    <row r="47" spans="1:23" s="59" customFormat="1" ht="12" customHeight="1">
      <c r="A47" s="340" t="s">
        <v>174</v>
      </c>
      <c r="B47" s="325" t="s">
        <v>59</v>
      </c>
      <c r="C47" s="326">
        <v>3</v>
      </c>
      <c r="D47" s="326">
        <v>0</v>
      </c>
      <c r="E47" s="326">
        <v>3</v>
      </c>
      <c r="F47" s="327">
        <v>12</v>
      </c>
      <c r="G47" s="327">
        <v>0</v>
      </c>
      <c r="H47" s="328">
        <v>12</v>
      </c>
      <c r="I47" s="471">
        <v>3</v>
      </c>
      <c r="J47" s="329">
        <v>0</v>
      </c>
      <c r="K47" s="330">
        <v>3</v>
      </c>
      <c r="L47" s="472">
        <v>18</v>
      </c>
      <c r="M47" s="331">
        <v>0</v>
      </c>
      <c r="N47" s="328">
        <v>18</v>
      </c>
      <c r="O47" s="473">
        <v>18</v>
      </c>
      <c r="P47" s="473">
        <v>0.6</v>
      </c>
      <c r="Q47" s="474" t="s">
        <v>303</v>
      </c>
      <c r="R47" s="56"/>
      <c r="S47" s="56"/>
      <c r="T47" s="56"/>
      <c r="U47" s="56"/>
      <c r="V47" s="56"/>
      <c r="W47" s="56"/>
    </row>
    <row r="48" spans="1:23" s="59" customFormat="1" ht="12" customHeight="1">
      <c r="A48" s="340" t="s">
        <v>164</v>
      </c>
      <c r="B48" s="325" t="s">
        <v>60</v>
      </c>
      <c r="C48" s="326">
        <v>3</v>
      </c>
      <c r="D48" s="326">
        <v>0</v>
      </c>
      <c r="E48" s="326">
        <v>3</v>
      </c>
      <c r="F48" s="327">
        <v>12</v>
      </c>
      <c r="G48" s="327">
        <v>0</v>
      </c>
      <c r="H48" s="328">
        <v>12</v>
      </c>
      <c r="I48" s="471">
        <v>2</v>
      </c>
      <c r="J48" s="329">
        <v>0</v>
      </c>
      <c r="K48" s="330">
        <v>2</v>
      </c>
      <c r="L48" s="472">
        <v>17.399999999999999</v>
      </c>
      <c r="M48" s="331">
        <v>0</v>
      </c>
      <c r="N48" s="328">
        <v>17.399999999999999</v>
      </c>
      <c r="O48" s="473">
        <v>17.399999999999999</v>
      </c>
      <c r="P48" s="473">
        <v>1.5</v>
      </c>
      <c r="Q48" s="474" t="s">
        <v>304</v>
      </c>
      <c r="R48" s="56"/>
      <c r="S48" s="56"/>
      <c r="T48" s="56"/>
      <c r="U48" s="56"/>
      <c r="V48" s="56"/>
      <c r="W48" s="56"/>
    </row>
    <row r="49" spans="1:23" s="59" customFormat="1" ht="12" customHeight="1">
      <c r="A49" s="324" t="s">
        <v>170</v>
      </c>
      <c r="B49" s="325" t="s">
        <v>61</v>
      </c>
      <c r="C49" s="326">
        <v>1</v>
      </c>
      <c r="D49" s="326">
        <v>0</v>
      </c>
      <c r="E49" s="326">
        <v>1</v>
      </c>
      <c r="F49" s="327">
        <v>4</v>
      </c>
      <c r="G49" s="327">
        <v>0</v>
      </c>
      <c r="H49" s="328">
        <v>4</v>
      </c>
      <c r="I49" s="471">
        <v>1</v>
      </c>
      <c r="J49" s="329">
        <v>0</v>
      </c>
      <c r="K49" s="330">
        <v>1</v>
      </c>
      <c r="L49" s="472">
        <v>6</v>
      </c>
      <c r="M49" s="331">
        <v>0</v>
      </c>
      <c r="N49" s="328">
        <v>6</v>
      </c>
      <c r="O49" s="473">
        <v>7</v>
      </c>
      <c r="P49" s="473">
        <v>0.25</v>
      </c>
      <c r="Q49" s="474" t="s">
        <v>305</v>
      </c>
      <c r="R49" s="56"/>
      <c r="S49" s="56"/>
      <c r="T49" s="56"/>
      <c r="U49" s="56"/>
      <c r="V49" s="56"/>
      <c r="W49" s="56"/>
    </row>
    <row r="50" spans="1:23" s="59" customFormat="1" ht="12" customHeight="1">
      <c r="A50" s="324" t="s">
        <v>165</v>
      </c>
      <c r="B50" s="325" t="s">
        <v>62</v>
      </c>
      <c r="C50" s="326">
        <v>1.25</v>
      </c>
      <c r="D50" s="326">
        <v>0</v>
      </c>
      <c r="E50" s="326">
        <v>1.25</v>
      </c>
      <c r="F50" s="327">
        <v>4.75</v>
      </c>
      <c r="G50" s="327">
        <v>0</v>
      </c>
      <c r="H50" s="328">
        <v>4.75</v>
      </c>
      <c r="I50" s="471">
        <v>1</v>
      </c>
      <c r="J50" s="329">
        <v>0</v>
      </c>
      <c r="K50" s="330">
        <v>1</v>
      </c>
      <c r="L50" s="472">
        <v>7</v>
      </c>
      <c r="M50" s="331">
        <v>0</v>
      </c>
      <c r="N50" s="328">
        <v>7</v>
      </c>
      <c r="O50" s="473">
        <v>7.08</v>
      </c>
      <c r="P50" s="473">
        <v>0.5</v>
      </c>
      <c r="Q50" s="474" t="s">
        <v>281</v>
      </c>
      <c r="R50" s="56"/>
      <c r="S50" s="56"/>
      <c r="T50" s="56"/>
      <c r="U50" s="56"/>
      <c r="V50" s="56"/>
      <c r="W50" s="56"/>
    </row>
    <row r="51" spans="1:23" s="59" customFormat="1" ht="12" customHeight="1">
      <c r="A51" s="340" t="s">
        <v>168</v>
      </c>
      <c r="B51" s="325" t="s">
        <v>63</v>
      </c>
      <c r="C51" s="326">
        <v>0.5</v>
      </c>
      <c r="D51" s="326">
        <v>0</v>
      </c>
      <c r="E51" s="326">
        <v>0.5</v>
      </c>
      <c r="F51" s="327">
        <v>4</v>
      </c>
      <c r="G51" s="327">
        <v>0</v>
      </c>
      <c r="H51" s="328">
        <v>4</v>
      </c>
      <c r="I51" s="471">
        <v>0.5</v>
      </c>
      <c r="J51" s="329">
        <v>0</v>
      </c>
      <c r="K51" s="330">
        <v>0.5</v>
      </c>
      <c r="L51" s="472">
        <v>5</v>
      </c>
      <c r="M51" s="331">
        <v>0</v>
      </c>
      <c r="N51" s="328">
        <v>5</v>
      </c>
      <c r="O51" s="473">
        <v>5.1100000000000003</v>
      </c>
      <c r="P51" s="473">
        <v>0.11</v>
      </c>
      <c r="Q51" s="474" t="s">
        <v>306</v>
      </c>
      <c r="R51" s="56"/>
      <c r="S51" s="56"/>
      <c r="T51" s="56"/>
      <c r="U51" s="56"/>
      <c r="V51" s="56"/>
      <c r="W51" s="56"/>
    </row>
    <row r="52" spans="1:23" s="59" customFormat="1" ht="12" customHeight="1">
      <c r="A52" s="340" t="s">
        <v>174</v>
      </c>
      <c r="B52" s="325" t="s">
        <v>64</v>
      </c>
      <c r="C52" s="326">
        <v>2</v>
      </c>
      <c r="D52" s="326">
        <v>0</v>
      </c>
      <c r="E52" s="326">
        <v>2</v>
      </c>
      <c r="F52" s="327">
        <v>6</v>
      </c>
      <c r="G52" s="327">
        <v>0</v>
      </c>
      <c r="H52" s="328">
        <v>6</v>
      </c>
      <c r="I52" s="471">
        <v>1</v>
      </c>
      <c r="J52" s="329">
        <v>0</v>
      </c>
      <c r="K52" s="330">
        <v>1</v>
      </c>
      <c r="L52" s="472">
        <v>9</v>
      </c>
      <c r="M52" s="331">
        <v>0</v>
      </c>
      <c r="N52" s="328">
        <v>9</v>
      </c>
      <c r="O52" s="473">
        <v>9</v>
      </c>
      <c r="P52" s="473">
        <v>0.93</v>
      </c>
      <c r="Q52" s="474" t="s">
        <v>307</v>
      </c>
      <c r="R52" s="56"/>
      <c r="S52" s="56"/>
      <c r="T52" s="56"/>
      <c r="U52" s="56"/>
      <c r="V52" s="56"/>
      <c r="W52" s="56"/>
    </row>
    <row r="53" spans="1:23" s="59" customFormat="1" ht="12" customHeight="1">
      <c r="A53" s="340" t="s">
        <v>168</v>
      </c>
      <c r="B53" s="325" t="s">
        <v>65</v>
      </c>
      <c r="C53" s="326">
        <v>0.25</v>
      </c>
      <c r="D53" s="326">
        <v>0</v>
      </c>
      <c r="E53" s="326">
        <v>0.25</v>
      </c>
      <c r="F53" s="327">
        <v>0.5</v>
      </c>
      <c r="G53" s="327">
        <v>0</v>
      </c>
      <c r="H53" s="328">
        <v>0.5</v>
      </c>
      <c r="I53" s="471">
        <v>0.25</v>
      </c>
      <c r="J53" s="329">
        <v>0</v>
      </c>
      <c r="K53" s="330">
        <v>0.25</v>
      </c>
      <c r="L53" s="472">
        <v>1</v>
      </c>
      <c r="M53" s="331">
        <v>0</v>
      </c>
      <c r="N53" s="328">
        <v>1</v>
      </c>
      <c r="O53" s="473">
        <v>1.01</v>
      </c>
      <c r="P53" s="473">
        <v>0.01</v>
      </c>
      <c r="Q53" s="474" t="s">
        <v>308</v>
      </c>
      <c r="R53" s="56"/>
      <c r="S53" s="56"/>
      <c r="T53" s="56"/>
      <c r="U53" s="56"/>
      <c r="V53" s="56"/>
      <c r="W53" s="56"/>
    </row>
    <row r="54" spans="1:23" s="59" customFormat="1" ht="12" customHeight="1">
      <c r="A54" s="340" t="s">
        <v>167</v>
      </c>
      <c r="B54" s="325" t="s">
        <v>66</v>
      </c>
      <c r="C54" s="326">
        <v>1.25</v>
      </c>
      <c r="D54" s="326">
        <v>0</v>
      </c>
      <c r="E54" s="326">
        <v>1.25</v>
      </c>
      <c r="F54" s="327">
        <v>13.75</v>
      </c>
      <c r="G54" s="327">
        <v>0</v>
      </c>
      <c r="H54" s="328">
        <v>13.75</v>
      </c>
      <c r="I54" s="471">
        <v>2</v>
      </c>
      <c r="J54" s="329">
        <v>0</v>
      </c>
      <c r="K54" s="330">
        <v>2</v>
      </c>
      <c r="L54" s="472">
        <v>17</v>
      </c>
      <c r="M54" s="331">
        <v>0</v>
      </c>
      <c r="N54" s="328">
        <v>17</v>
      </c>
      <c r="O54" s="473">
        <v>19</v>
      </c>
      <c r="P54" s="473">
        <v>2</v>
      </c>
      <c r="Q54" s="474" t="s">
        <v>309</v>
      </c>
      <c r="R54" s="56"/>
      <c r="S54" s="56"/>
      <c r="T54" s="56"/>
      <c r="U54" s="56"/>
      <c r="V54" s="56"/>
      <c r="W54" s="56"/>
    </row>
    <row r="55" spans="1:23" s="59" customFormat="1" ht="12" customHeight="1">
      <c r="A55" s="324" t="s">
        <v>170</v>
      </c>
      <c r="B55" s="325" t="s">
        <v>67</v>
      </c>
      <c r="C55" s="326">
        <v>1</v>
      </c>
      <c r="D55" s="326">
        <v>0</v>
      </c>
      <c r="E55" s="326">
        <v>1</v>
      </c>
      <c r="F55" s="327">
        <v>2</v>
      </c>
      <c r="G55" s="327">
        <v>0</v>
      </c>
      <c r="H55" s="328">
        <v>2</v>
      </c>
      <c r="I55" s="471">
        <v>1</v>
      </c>
      <c r="J55" s="329">
        <v>0</v>
      </c>
      <c r="K55" s="330">
        <v>1</v>
      </c>
      <c r="L55" s="472">
        <v>4</v>
      </c>
      <c r="M55" s="331">
        <v>0</v>
      </c>
      <c r="N55" s="328">
        <v>4</v>
      </c>
      <c r="O55" s="473">
        <v>4</v>
      </c>
      <c r="P55" s="473">
        <v>0.2</v>
      </c>
      <c r="Q55" s="474" t="s">
        <v>283</v>
      </c>
      <c r="R55" s="56"/>
      <c r="S55" s="56"/>
      <c r="T55" s="56"/>
      <c r="U55" s="56"/>
      <c r="V55" s="56"/>
      <c r="W55" s="56"/>
    </row>
    <row r="56" spans="1:23" s="59" customFormat="1" ht="12" customHeight="1">
      <c r="A56" s="340" t="s">
        <v>174</v>
      </c>
      <c r="B56" s="325" t="s">
        <v>68</v>
      </c>
      <c r="C56" s="326">
        <v>3</v>
      </c>
      <c r="D56" s="326">
        <v>0</v>
      </c>
      <c r="E56" s="326">
        <v>3</v>
      </c>
      <c r="F56" s="327">
        <v>14</v>
      </c>
      <c r="G56" s="327">
        <v>0</v>
      </c>
      <c r="H56" s="328">
        <v>14</v>
      </c>
      <c r="I56" s="471">
        <v>3</v>
      </c>
      <c r="J56" s="329">
        <v>0</v>
      </c>
      <c r="K56" s="330">
        <v>3</v>
      </c>
      <c r="L56" s="472">
        <v>20</v>
      </c>
      <c r="M56" s="331">
        <v>0</v>
      </c>
      <c r="N56" s="328">
        <v>20</v>
      </c>
      <c r="O56" s="473">
        <v>19.68</v>
      </c>
      <c r="P56" s="473">
        <v>0.18</v>
      </c>
      <c r="Q56" s="474" t="s">
        <v>310</v>
      </c>
      <c r="R56" s="56"/>
      <c r="S56" s="56"/>
      <c r="T56" s="56"/>
      <c r="U56" s="56"/>
      <c r="V56" s="56"/>
      <c r="W56" s="56"/>
    </row>
    <row r="57" spans="1:23" s="59" customFormat="1" ht="12" customHeight="1">
      <c r="A57" s="340" t="s">
        <v>168</v>
      </c>
      <c r="B57" s="325" t="s">
        <v>69</v>
      </c>
      <c r="C57" s="326">
        <v>0.2</v>
      </c>
      <c r="D57" s="326">
        <v>0</v>
      </c>
      <c r="E57" s="326">
        <v>0.2</v>
      </c>
      <c r="F57" s="327">
        <v>2</v>
      </c>
      <c r="G57" s="327">
        <v>0</v>
      </c>
      <c r="H57" s="328">
        <v>2</v>
      </c>
      <c r="I57" s="471">
        <v>1</v>
      </c>
      <c r="J57" s="329">
        <v>0</v>
      </c>
      <c r="K57" s="330">
        <v>1</v>
      </c>
      <c r="L57" s="472">
        <v>3.2</v>
      </c>
      <c r="M57" s="331">
        <v>0</v>
      </c>
      <c r="N57" s="328">
        <v>3.2</v>
      </c>
      <c r="O57" s="473">
        <v>3.8</v>
      </c>
      <c r="P57" s="473">
        <v>0.6</v>
      </c>
      <c r="Q57" s="474" t="s">
        <v>311</v>
      </c>
      <c r="R57" s="56"/>
      <c r="S57" s="56"/>
      <c r="T57" s="56"/>
      <c r="U57" s="56"/>
      <c r="V57" s="56"/>
      <c r="W57" s="56"/>
    </row>
    <row r="58" spans="1:23" s="59" customFormat="1" ht="12" customHeight="1">
      <c r="A58" s="340" t="s">
        <v>174</v>
      </c>
      <c r="B58" s="325" t="s">
        <v>70</v>
      </c>
      <c r="C58" s="326">
        <v>1.5</v>
      </c>
      <c r="D58" s="326">
        <v>0</v>
      </c>
      <c r="E58" s="326">
        <v>1.5</v>
      </c>
      <c r="F58" s="327">
        <v>6.75</v>
      </c>
      <c r="G58" s="327">
        <v>0</v>
      </c>
      <c r="H58" s="328">
        <v>6.75</v>
      </c>
      <c r="I58" s="471">
        <v>1</v>
      </c>
      <c r="J58" s="329">
        <v>0</v>
      </c>
      <c r="K58" s="330">
        <v>1</v>
      </c>
      <c r="L58" s="472">
        <v>9.25</v>
      </c>
      <c r="M58" s="331">
        <v>0</v>
      </c>
      <c r="N58" s="328">
        <v>9.25</v>
      </c>
      <c r="O58" s="473">
        <v>9.25</v>
      </c>
      <c r="P58" s="473">
        <v>0.12</v>
      </c>
      <c r="Q58" s="474" t="s">
        <v>312</v>
      </c>
      <c r="R58" s="56"/>
      <c r="S58" s="56"/>
      <c r="T58" s="56"/>
      <c r="U58" s="56"/>
      <c r="V58" s="56"/>
      <c r="W58" s="56"/>
    </row>
    <row r="59" spans="1:23" s="59" customFormat="1" ht="12" customHeight="1">
      <c r="A59" s="340" t="s">
        <v>171</v>
      </c>
      <c r="B59" s="325" t="s">
        <v>71</v>
      </c>
      <c r="C59" s="326">
        <v>3</v>
      </c>
      <c r="D59" s="326">
        <v>0</v>
      </c>
      <c r="E59" s="326">
        <v>3</v>
      </c>
      <c r="F59" s="327">
        <v>13</v>
      </c>
      <c r="G59" s="327">
        <v>0</v>
      </c>
      <c r="H59" s="328">
        <v>13</v>
      </c>
      <c r="I59" s="471">
        <v>2</v>
      </c>
      <c r="J59" s="329">
        <v>0</v>
      </c>
      <c r="K59" s="330">
        <v>2</v>
      </c>
      <c r="L59" s="472">
        <v>18</v>
      </c>
      <c r="M59" s="331">
        <v>0</v>
      </c>
      <c r="N59" s="328">
        <v>18</v>
      </c>
      <c r="O59" s="473">
        <v>17</v>
      </c>
      <c r="P59" s="473">
        <v>1</v>
      </c>
      <c r="Q59" s="474" t="s">
        <v>313</v>
      </c>
      <c r="R59" s="56"/>
      <c r="S59" s="56"/>
      <c r="T59" s="56"/>
      <c r="U59" s="56"/>
      <c r="V59" s="56"/>
      <c r="W59" s="56"/>
    </row>
    <row r="60" spans="1:23" s="59" customFormat="1" ht="12" customHeight="1">
      <c r="A60" s="340" t="s">
        <v>167</v>
      </c>
      <c r="B60" s="325" t="s">
        <v>72</v>
      </c>
      <c r="C60" s="326">
        <v>1.25</v>
      </c>
      <c r="D60" s="326">
        <v>0</v>
      </c>
      <c r="E60" s="326">
        <v>1.25</v>
      </c>
      <c r="F60" s="327">
        <v>7.75</v>
      </c>
      <c r="G60" s="327">
        <v>0</v>
      </c>
      <c r="H60" s="328">
        <v>7.75</v>
      </c>
      <c r="I60" s="471">
        <v>1</v>
      </c>
      <c r="J60" s="329">
        <v>0</v>
      </c>
      <c r="K60" s="330">
        <v>1</v>
      </c>
      <c r="L60" s="472">
        <v>10</v>
      </c>
      <c r="M60" s="331">
        <v>0</v>
      </c>
      <c r="N60" s="328">
        <v>10</v>
      </c>
      <c r="O60" s="473">
        <v>10.5</v>
      </c>
      <c r="P60" s="473"/>
      <c r="Q60" s="474" t="s">
        <v>281</v>
      </c>
      <c r="R60" s="56"/>
      <c r="S60" s="56"/>
      <c r="T60" s="56"/>
      <c r="U60" s="56"/>
      <c r="V60" s="56"/>
      <c r="W60" s="56"/>
    </row>
    <row r="61" spans="1:23" s="59" customFormat="1" ht="12" customHeight="1">
      <c r="A61" s="324" t="s">
        <v>170</v>
      </c>
      <c r="B61" s="325" t="s">
        <v>73</v>
      </c>
      <c r="C61" s="326">
        <v>0.25</v>
      </c>
      <c r="D61" s="326">
        <v>0</v>
      </c>
      <c r="E61" s="326">
        <v>0.25</v>
      </c>
      <c r="F61" s="327">
        <v>3</v>
      </c>
      <c r="G61" s="327">
        <v>0</v>
      </c>
      <c r="H61" s="328">
        <v>3</v>
      </c>
      <c r="I61" s="471">
        <v>0</v>
      </c>
      <c r="J61" s="329">
        <v>0</v>
      </c>
      <c r="K61" s="330">
        <v>0</v>
      </c>
      <c r="L61" s="472">
        <v>3.25</v>
      </c>
      <c r="M61" s="331">
        <v>0</v>
      </c>
      <c r="N61" s="328">
        <v>3.25</v>
      </c>
      <c r="O61" s="473">
        <v>3.25</v>
      </c>
      <c r="P61" s="473">
        <v>0</v>
      </c>
      <c r="Q61" s="474"/>
      <c r="R61" s="56"/>
      <c r="S61" s="56"/>
      <c r="T61" s="56"/>
      <c r="U61" s="56"/>
      <c r="V61" s="56"/>
      <c r="W61" s="56"/>
    </row>
    <row r="62" spans="1:23" s="59" customFormat="1" ht="12" customHeight="1">
      <c r="A62" s="324" t="s">
        <v>170</v>
      </c>
      <c r="B62" s="325" t="s">
        <v>74</v>
      </c>
      <c r="C62" s="326">
        <v>0.25</v>
      </c>
      <c r="D62" s="326">
        <v>0</v>
      </c>
      <c r="E62" s="326">
        <v>0.25</v>
      </c>
      <c r="F62" s="327">
        <v>0.75</v>
      </c>
      <c r="G62" s="327">
        <v>0</v>
      </c>
      <c r="H62" s="328">
        <v>0.75</v>
      </c>
      <c r="I62" s="471">
        <v>1</v>
      </c>
      <c r="J62" s="329">
        <v>0</v>
      </c>
      <c r="K62" s="330">
        <v>1</v>
      </c>
      <c r="L62" s="472">
        <v>2</v>
      </c>
      <c r="M62" s="331">
        <v>0</v>
      </c>
      <c r="N62" s="328">
        <v>2</v>
      </c>
      <c r="O62" s="473">
        <v>2</v>
      </c>
      <c r="P62" s="473">
        <v>0.1</v>
      </c>
      <c r="Q62" s="474" t="s">
        <v>283</v>
      </c>
      <c r="R62" s="56"/>
      <c r="S62" s="56"/>
      <c r="T62" s="56"/>
      <c r="U62" s="56"/>
      <c r="V62" s="56"/>
      <c r="W62" s="56"/>
    </row>
    <row r="63" spans="1:23" s="59" customFormat="1" ht="12" customHeight="1">
      <c r="A63" s="340" t="s">
        <v>168</v>
      </c>
      <c r="B63" s="325" t="s">
        <v>75</v>
      </c>
      <c r="C63" s="326">
        <v>1</v>
      </c>
      <c r="D63" s="326">
        <v>0</v>
      </c>
      <c r="E63" s="326">
        <v>1</v>
      </c>
      <c r="F63" s="327">
        <v>6</v>
      </c>
      <c r="G63" s="327">
        <v>0</v>
      </c>
      <c r="H63" s="328">
        <v>6</v>
      </c>
      <c r="I63" s="471">
        <v>0.4</v>
      </c>
      <c r="J63" s="329">
        <v>0</v>
      </c>
      <c r="K63" s="330">
        <v>0.4</v>
      </c>
      <c r="L63" s="472">
        <v>7.4</v>
      </c>
      <c r="M63" s="331">
        <v>0</v>
      </c>
      <c r="N63" s="328">
        <v>7.4</v>
      </c>
      <c r="O63" s="473">
        <v>7.48</v>
      </c>
      <c r="P63" s="473">
        <v>0.08</v>
      </c>
      <c r="Q63" s="474" t="s">
        <v>314</v>
      </c>
      <c r="R63" s="56"/>
      <c r="S63" s="56"/>
      <c r="T63" s="56"/>
      <c r="U63" s="56"/>
      <c r="V63" s="56"/>
      <c r="W63" s="56"/>
    </row>
    <row r="64" spans="1:23" s="59" customFormat="1" ht="12" customHeight="1">
      <c r="A64" s="324" t="s">
        <v>170</v>
      </c>
      <c r="B64" s="325" t="s">
        <v>76</v>
      </c>
      <c r="C64" s="326">
        <v>1</v>
      </c>
      <c r="D64" s="326">
        <v>0</v>
      </c>
      <c r="E64" s="326">
        <v>1</v>
      </c>
      <c r="F64" s="327">
        <v>4</v>
      </c>
      <c r="G64" s="327">
        <v>0</v>
      </c>
      <c r="H64" s="328">
        <v>4</v>
      </c>
      <c r="I64" s="471">
        <v>2</v>
      </c>
      <c r="J64" s="329">
        <v>0</v>
      </c>
      <c r="K64" s="330">
        <v>2</v>
      </c>
      <c r="L64" s="472">
        <v>7</v>
      </c>
      <c r="M64" s="331">
        <v>0</v>
      </c>
      <c r="N64" s="328">
        <v>7</v>
      </c>
      <c r="O64" s="473">
        <v>7</v>
      </c>
      <c r="P64" s="473">
        <v>0.1</v>
      </c>
      <c r="Q64" s="474" t="s">
        <v>315</v>
      </c>
      <c r="R64" s="56"/>
      <c r="S64" s="56"/>
      <c r="T64" s="56"/>
      <c r="U64" s="56"/>
      <c r="V64" s="56"/>
      <c r="W64" s="56"/>
    </row>
    <row r="65" spans="1:26" s="59" customFormat="1" ht="12" customHeight="1">
      <c r="A65" s="340" t="s">
        <v>169</v>
      </c>
      <c r="B65" s="325" t="s">
        <v>77</v>
      </c>
      <c r="C65" s="326">
        <v>22</v>
      </c>
      <c r="D65" s="326">
        <v>0</v>
      </c>
      <c r="E65" s="326">
        <v>22</v>
      </c>
      <c r="F65" s="327">
        <v>77</v>
      </c>
      <c r="G65" s="327">
        <v>0</v>
      </c>
      <c r="H65" s="328">
        <v>77</v>
      </c>
      <c r="I65" s="471">
        <v>18</v>
      </c>
      <c r="J65" s="329">
        <v>0</v>
      </c>
      <c r="K65" s="330">
        <v>18</v>
      </c>
      <c r="L65" s="472">
        <v>117</v>
      </c>
      <c r="M65" s="331">
        <v>0</v>
      </c>
      <c r="N65" s="328">
        <v>117</v>
      </c>
      <c r="O65" s="473">
        <v>111</v>
      </c>
      <c r="P65" s="473">
        <v>6</v>
      </c>
      <c r="Q65" s="474" t="s">
        <v>316</v>
      </c>
      <c r="R65" s="56"/>
      <c r="S65" s="56"/>
      <c r="T65" s="56"/>
      <c r="U65" s="56"/>
      <c r="V65" s="56"/>
      <c r="W65" s="56"/>
    </row>
    <row r="66" spans="1:26" s="59" customFormat="1" ht="12" customHeight="1">
      <c r="A66" s="324" t="s">
        <v>165</v>
      </c>
      <c r="B66" s="325" t="s">
        <v>78</v>
      </c>
      <c r="C66" s="326">
        <v>0</v>
      </c>
      <c r="D66" s="326">
        <v>0</v>
      </c>
      <c r="E66" s="326">
        <v>0</v>
      </c>
      <c r="F66" s="327">
        <v>1</v>
      </c>
      <c r="G66" s="327">
        <v>0</v>
      </c>
      <c r="H66" s="328">
        <v>1</v>
      </c>
      <c r="I66" s="471">
        <v>0</v>
      </c>
      <c r="J66" s="329">
        <v>0</v>
      </c>
      <c r="K66" s="330">
        <v>0</v>
      </c>
      <c r="L66" s="472">
        <v>1</v>
      </c>
      <c r="M66" s="331">
        <v>0</v>
      </c>
      <c r="N66" s="328">
        <v>1</v>
      </c>
      <c r="O66" s="473">
        <v>1</v>
      </c>
      <c r="P66" s="473">
        <v>0.05</v>
      </c>
      <c r="Q66" s="474" t="s">
        <v>276</v>
      </c>
      <c r="R66" s="56"/>
      <c r="S66" s="56"/>
      <c r="T66" s="56"/>
      <c r="U66" s="56"/>
      <c r="V66" s="56"/>
      <c r="W66" s="56"/>
    </row>
    <row r="67" spans="1:26" s="59" customFormat="1" ht="12" customHeight="1">
      <c r="A67" s="340" t="s">
        <v>167</v>
      </c>
      <c r="B67" s="325" t="s">
        <v>79</v>
      </c>
      <c r="C67" s="326">
        <v>1</v>
      </c>
      <c r="D67" s="326">
        <v>0</v>
      </c>
      <c r="E67" s="326">
        <v>1</v>
      </c>
      <c r="F67" s="327">
        <v>5</v>
      </c>
      <c r="G67" s="327">
        <v>1</v>
      </c>
      <c r="H67" s="328">
        <v>4</v>
      </c>
      <c r="I67" s="471">
        <v>1</v>
      </c>
      <c r="J67" s="329">
        <v>0</v>
      </c>
      <c r="K67" s="330">
        <v>1</v>
      </c>
      <c r="L67" s="472">
        <v>7</v>
      </c>
      <c r="M67" s="331">
        <v>1</v>
      </c>
      <c r="N67" s="328">
        <v>6</v>
      </c>
      <c r="O67" s="473">
        <v>6</v>
      </c>
      <c r="P67" s="473">
        <v>0.5</v>
      </c>
      <c r="Q67" s="474" t="s">
        <v>290</v>
      </c>
      <c r="R67" s="56"/>
      <c r="S67" s="56"/>
      <c r="T67" s="56"/>
      <c r="U67" s="56"/>
      <c r="V67" s="56"/>
      <c r="W67" s="56"/>
    </row>
    <row r="68" spans="1:26" s="59" customFormat="1" ht="12" customHeight="1">
      <c r="A68" s="340" t="s">
        <v>164</v>
      </c>
      <c r="B68" s="325" t="s">
        <v>80</v>
      </c>
      <c r="C68" s="326">
        <v>2</v>
      </c>
      <c r="D68" s="326">
        <v>0</v>
      </c>
      <c r="E68" s="326">
        <v>2</v>
      </c>
      <c r="F68" s="327">
        <v>7</v>
      </c>
      <c r="G68" s="327">
        <v>0</v>
      </c>
      <c r="H68" s="328">
        <v>7</v>
      </c>
      <c r="I68" s="471">
        <v>2</v>
      </c>
      <c r="J68" s="329">
        <v>0</v>
      </c>
      <c r="K68" s="330">
        <v>2</v>
      </c>
      <c r="L68" s="319">
        <v>11</v>
      </c>
      <c r="M68" s="331">
        <v>0</v>
      </c>
      <c r="N68" s="320">
        <v>11</v>
      </c>
      <c r="O68" s="473">
        <v>11</v>
      </c>
      <c r="P68" s="473">
        <v>0</v>
      </c>
      <c r="Q68" s="474"/>
      <c r="R68" s="56"/>
      <c r="S68" s="56"/>
      <c r="T68" s="56"/>
      <c r="U68" s="56"/>
      <c r="V68" s="56"/>
      <c r="W68" s="56"/>
    </row>
    <row r="69" spans="1:26" s="59" customFormat="1" ht="12" customHeight="1">
      <c r="A69" s="340" t="s">
        <v>171</v>
      </c>
      <c r="B69" s="325" t="s">
        <v>81</v>
      </c>
      <c r="C69" s="326">
        <v>2</v>
      </c>
      <c r="D69" s="326">
        <v>0</v>
      </c>
      <c r="E69" s="326">
        <v>2</v>
      </c>
      <c r="F69" s="327">
        <v>13</v>
      </c>
      <c r="G69" s="327">
        <v>0</v>
      </c>
      <c r="H69" s="328">
        <v>13</v>
      </c>
      <c r="I69" s="471">
        <v>4</v>
      </c>
      <c r="J69" s="329">
        <v>0</v>
      </c>
      <c r="K69" s="330">
        <v>4</v>
      </c>
      <c r="L69" s="472">
        <v>19</v>
      </c>
      <c r="M69" s="331">
        <v>0</v>
      </c>
      <c r="N69" s="328">
        <v>19</v>
      </c>
      <c r="O69" s="473">
        <v>19</v>
      </c>
      <c r="P69" s="473">
        <v>1.5</v>
      </c>
      <c r="Q69" s="474" t="s">
        <v>317</v>
      </c>
      <c r="R69" s="56"/>
      <c r="S69" s="56"/>
      <c r="T69" s="56"/>
      <c r="U69" s="56"/>
      <c r="V69" s="56"/>
      <c r="W69" s="56"/>
    </row>
    <row r="70" spans="1:26" s="59" customFormat="1" ht="12" customHeight="1">
      <c r="A70" s="340" t="s">
        <v>169</v>
      </c>
      <c r="B70" s="325" t="s">
        <v>82</v>
      </c>
      <c r="C70" s="326">
        <v>1</v>
      </c>
      <c r="D70" s="326">
        <v>0</v>
      </c>
      <c r="E70" s="326">
        <v>1</v>
      </c>
      <c r="F70" s="327">
        <v>10</v>
      </c>
      <c r="G70" s="327">
        <v>0</v>
      </c>
      <c r="H70" s="328">
        <v>10</v>
      </c>
      <c r="I70" s="471">
        <v>5</v>
      </c>
      <c r="J70" s="329">
        <v>0</v>
      </c>
      <c r="K70" s="330">
        <v>5</v>
      </c>
      <c r="L70" s="472">
        <v>16</v>
      </c>
      <c r="M70" s="331">
        <v>0</v>
      </c>
      <c r="N70" s="328">
        <v>16</v>
      </c>
      <c r="O70" s="473">
        <v>16</v>
      </c>
      <c r="P70" s="473">
        <v>1</v>
      </c>
      <c r="Q70" s="474" t="s">
        <v>318</v>
      </c>
      <c r="R70" s="56"/>
      <c r="S70" s="56"/>
      <c r="T70" s="56"/>
      <c r="U70" s="56"/>
      <c r="V70" s="56"/>
      <c r="W70" s="56"/>
    </row>
    <row r="71" spans="1:26" s="59" customFormat="1" ht="12" customHeight="1">
      <c r="A71" s="324" t="s">
        <v>177</v>
      </c>
      <c r="B71" s="325" t="s">
        <v>178</v>
      </c>
      <c r="C71" s="326">
        <v>0</v>
      </c>
      <c r="D71" s="326">
        <v>0</v>
      </c>
      <c r="E71" s="326">
        <v>0</v>
      </c>
      <c r="F71" s="327">
        <v>0</v>
      </c>
      <c r="G71" s="327">
        <v>0</v>
      </c>
      <c r="H71" s="328">
        <v>0</v>
      </c>
      <c r="I71" s="471">
        <v>0</v>
      </c>
      <c r="J71" s="329">
        <v>0</v>
      </c>
      <c r="K71" s="330">
        <v>0</v>
      </c>
      <c r="L71" s="472">
        <v>0</v>
      </c>
      <c r="M71" s="331">
        <v>0</v>
      </c>
      <c r="N71" s="328">
        <v>0</v>
      </c>
      <c r="O71" s="473"/>
      <c r="P71" s="473"/>
      <c r="Q71" s="474" t="s">
        <v>301</v>
      </c>
      <c r="R71" s="56"/>
      <c r="S71" s="56"/>
      <c r="T71" s="56"/>
      <c r="U71" s="56"/>
      <c r="V71" s="56"/>
      <c r="W71" s="56"/>
    </row>
    <row r="72" spans="1:26" s="59" customFormat="1" ht="12" customHeight="1">
      <c r="A72" s="340" t="s">
        <v>174</v>
      </c>
      <c r="B72" s="325" t="s">
        <v>83</v>
      </c>
      <c r="C72" s="326">
        <v>1</v>
      </c>
      <c r="D72" s="326">
        <v>0</v>
      </c>
      <c r="E72" s="326">
        <v>1</v>
      </c>
      <c r="F72" s="327">
        <v>6</v>
      </c>
      <c r="G72" s="327">
        <v>0</v>
      </c>
      <c r="H72" s="328">
        <v>6</v>
      </c>
      <c r="I72" s="471">
        <v>1</v>
      </c>
      <c r="J72" s="329">
        <v>0</v>
      </c>
      <c r="K72" s="330">
        <v>1</v>
      </c>
      <c r="L72" s="472">
        <v>8</v>
      </c>
      <c r="M72" s="331">
        <v>0</v>
      </c>
      <c r="N72" s="328">
        <v>8</v>
      </c>
      <c r="O72" s="473">
        <v>8</v>
      </c>
      <c r="P72" s="473">
        <v>0.09</v>
      </c>
      <c r="Q72" s="474" t="s">
        <v>319</v>
      </c>
      <c r="R72" s="56"/>
      <c r="S72" s="56"/>
      <c r="T72" s="56"/>
      <c r="U72" s="56"/>
      <c r="V72" s="56"/>
      <c r="W72" s="56"/>
    </row>
    <row r="73" spans="1:26" s="59" customFormat="1" ht="12" customHeight="1">
      <c r="A73" s="340" t="s">
        <v>171</v>
      </c>
      <c r="B73" s="325" t="s">
        <v>84</v>
      </c>
      <c r="C73" s="326">
        <v>3</v>
      </c>
      <c r="D73" s="326">
        <v>0</v>
      </c>
      <c r="E73" s="326">
        <v>3</v>
      </c>
      <c r="F73" s="327">
        <v>10</v>
      </c>
      <c r="G73" s="327">
        <v>0</v>
      </c>
      <c r="H73" s="328">
        <v>10</v>
      </c>
      <c r="I73" s="471">
        <v>5</v>
      </c>
      <c r="J73" s="329">
        <v>0</v>
      </c>
      <c r="K73" s="330">
        <v>5</v>
      </c>
      <c r="L73" s="472">
        <v>18</v>
      </c>
      <c r="M73" s="331">
        <v>0</v>
      </c>
      <c r="N73" s="328">
        <v>18</v>
      </c>
      <c r="O73" s="473">
        <v>16</v>
      </c>
      <c r="P73" s="473">
        <v>0.9</v>
      </c>
      <c r="Q73" s="474" t="s">
        <v>320</v>
      </c>
      <c r="R73" s="56"/>
      <c r="S73" s="56"/>
      <c r="T73" s="56"/>
      <c r="U73" s="56"/>
      <c r="V73" s="56"/>
      <c r="W73" s="56"/>
    </row>
    <row r="74" spans="1:26" s="59" customFormat="1" ht="12" customHeight="1">
      <c r="A74" s="340" t="s">
        <v>164</v>
      </c>
      <c r="B74" s="325" t="s">
        <v>85</v>
      </c>
      <c r="C74" s="326">
        <v>2</v>
      </c>
      <c r="D74" s="326">
        <v>0</v>
      </c>
      <c r="E74" s="326">
        <v>2</v>
      </c>
      <c r="F74" s="327">
        <v>8</v>
      </c>
      <c r="G74" s="327">
        <v>0</v>
      </c>
      <c r="H74" s="328">
        <v>8</v>
      </c>
      <c r="I74" s="471">
        <v>3</v>
      </c>
      <c r="J74" s="329">
        <v>0</v>
      </c>
      <c r="K74" s="330">
        <v>3</v>
      </c>
      <c r="L74" s="472">
        <v>13</v>
      </c>
      <c r="M74" s="331">
        <v>0</v>
      </c>
      <c r="N74" s="328">
        <v>13</v>
      </c>
      <c r="O74" s="473">
        <v>13</v>
      </c>
      <c r="P74" s="473">
        <v>0.1</v>
      </c>
      <c r="Q74" s="474" t="s">
        <v>321</v>
      </c>
      <c r="R74" s="56"/>
      <c r="S74" s="56"/>
      <c r="T74" s="56"/>
      <c r="U74" s="56"/>
      <c r="V74" s="56"/>
      <c r="W74" s="56"/>
    </row>
    <row r="75" spans="1:26" s="59" customFormat="1" ht="12" customHeight="1">
      <c r="A75" s="340" t="s">
        <v>168</v>
      </c>
      <c r="B75" s="325" t="s">
        <v>86</v>
      </c>
      <c r="C75" s="326">
        <v>0.33</v>
      </c>
      <c r="D75" s="326">
        <v>0</v>
      </c>
      <c r="E75" s="326">
        <v>0.33</v>
      </c>
      <c r="F75" s="327">
        <v>2</v>
      </c>
      <c r="G75" s="327">
        <v>0</v>
      </c>
      <c r="H75" s="328">
        <v>2</v>
      </c>
      <c r="I75" s="471">
        <v>0</v>
      </c>
      <c r="J75" s="329">
        <v>0</v>
      </c>
      <c r="K75" s="330">
        <v>0</v>
      </c>
      <c r="L75" s="472">
        <v>2.33</v>
      </c>
      <c r="M75" s="331">
        <v>0</v>
      </c>
      <c r="N75" s="328">
        <v>2.33</v>
      </c>
      <c r="O75" s="473">
        <v>2.58</v>
      </c>
      <c r="P75" s="473">
        <v>0.25</v>
      </c>
      <c r="Q75" s="474" t="s">
        <v>322</v>
      </c>
      <c r="R75" s="56"/>
      <c r="S75" s="56"/>
      <c r="T75" s="56"/>
      <c r="U75" s="56"/>
      <c r="V75" s="56"/>
      <c r="W75" s="56"/>
    </row>
    <row r="76" spans="1:26" s="59" customFormat="1" ht="12" customHeight="1">
      <c r="A76" s="340" t="s">
        <v>171</v>
      </c>
      <c r="B76" s="325" t="s">
        <v>87</v>
      </c>
      <c r="C76" s="326">
        <v>0.25</v>
      </c>
      <c r="D76" s="326">
        <v>0</v>
      </c>
      <c r="E76" s="326">
        <v>0.25</v>
      </c>
      <c r="F76" s="327">
        <v>6</v>
      </c>
      <c r="G76" s="327">
        <v>0</v>
      </c>
      <c r="H76" s="328">
        <v>6</v>
      </c>
      <c r="I76" s="471">
        <v>0.5</v>
      </c>
      <c r="J76" s="329">
        <v>0</v>
      </c>
      <c r="K76" s="330">
        <v>0.5</v>
      </c>
      <c r="L76" s="472">
        <v>6.75</v>
      </c>
      <c r="M76" s="331">
        <v>0</v>
      </c>
      <c r="N76" s="328">
        <v>6.75</v>
      </c>
      <c r="O76" s="473">
        <v>3.75</v>
      </c>
      <c r="P76" s="473">
        <v>0.55000000000000004</v>
      </c>
      <c r="Q76" s="474" t="s">
        <v>323</v>
      </c>
      <c r="R76" s="56"/>
      <c r="S76" s="56"/>
      <c r="T76" s="56"/>
      <c r="U76" s="56"/>
      <c r="V76" s="56"/>
      <c r="W76" s="56"/>
    </row>
    <row r="77" spans="1:26" s="59" customFormat="1" ht="12" customHeight="1">
      <c r="A77" s="340" t="s">
        <v>169</v>
      </c>
      <c r="B77" s="325" t="s">
        <v>88</v>
      </c>
      <c r="C77" s="326">
        <v>1</v>
      </c>
      <c r="D77" s="326">
        <v>0</v>
      </c>
      <c r="E77" s="326">
        <v>1</v>
      </c>
      <c r="F77" s="327">
        <v>3</v>
      </c>
      <c r="G77" s="327">
        <v>0</v>
      </c>
      <c r="H77" s="328">
        <v>3</v>
      </c>
      <c r="I77" s="471">
        <v>1</v>
      </c>
      <c r="J77" s="329">
        <v>0</v>
      </c>
      <c r="K77" s="330">
        <v>1</v>
      </c>
      <c r="L77" s="472">
        <v>5</v>
      </c>
      <c r="M77" s="331">
        <v>0</v>
      </c>
      <c r="N77" s="328">
        <v>5</v>
      </c>
      <c r="O77" s="473">
        <v>5</v>
      </c>
      <c r="P77" s="473">
        <v>1.1000000000000001</v>
      </c>
      <c r="Q77" s="474" t="s">
        <v>324</v>
      </c>
      <c r="R77" s="56"/>
      <c r="S77" s="56"/>
      <c r="T77" s="56"/>
      <c r="U77" s="56"/>
      <c r="V77" s="56"/>
      <c r="W77" s="56"/>
    </row>
    <row r="78" spans="1:26" s="59" customFormat="1" ht="12" customHeight="1">
      <c r="A78" s="340" t="s">
        <v>171</v>
      </c>
      <c r="B78" s="325" t="s">
        <v>89</v>
      </c>
      <c r="C78" s="326">
        <v>0.25</v>
      </c>
      <c r="D78" s="326">
        <v>0</v>
      </c>
      <c r="E78" s="326">
        <v>0.25</v>
      </c>
      <c r="F78" s="327">
        <v>2</v>
      </c>
      <c r="G78" s="327">
        <v>0</v>
      </c>
      <c r="H78" s="328">
        <v>2</v>
      </c>
      <c r="I78" s="471">
        <v>0.5</v>
      </c>
      <c r="J78" s="329">
        <v>0</v>
      </c>
      <c r="K78" s="330">
        <v>0.5</v>
      </c>
      <c r="L78" s="472">
        <v>2.75</v>
      </c>
      <c r="M78" s="331">
        <v>0</v>
      </c>
      <c r="N78" s="328">
        <v>2.75</v>
      </c>
      <c r="O78" s="473">
        <v>2.75</v>
      </c>
      <c r="P78" s="473">
        <v>0.05</v>
      </c>
      <c r="Q78" s="474" t="s">
        <v>325</v>
      </c>
      <c r="R78" s="56"/>
      <c r="S78" s="56"/>
      <c r="T78" s="56"/>
      <c r="U78" s="56"/>
      <c r="V78" s="56"/>
      <c r="W78" s="56"/>
    </row>
    <row r="79" spans="1:26" s="59" customFormat="1" ht="12" customHeight="1">
      <c r="A79" s="340" t="s">
        <v>166</v>
      </c>
      <c r="B79" s="325" t="s">
        <v>90</v>
      </c>
      <c r="C79" s="326">
        <v>0.5</v>
      </c>
      <c r="D79" s="326">
        <v>0</v>
      </c>
      <c r="E79" s="326">
        <v>0.5</v>
      </c>
      <c r="F79" s="327">
        <v>6</v>
      </c>
      <c r="G79" s="327">
        <v>0</v>
      </c>
      <c r="H79" s="328">
        <v>6</v>
      </c>
      <c r="I79" s="471">
        <v>1</v>
      </c>
      <c r="J79" s="329">
        <v>0</v>
      </c>
      <c r="K79" s="330">
        <v>1</v>
      </c>
      <c r="L79" s="472">
        <v>7.5</v>
      </c>
      <c r="M79" s="331">
        <v>0</v>
      </c>
      <c r="N79" s="328">
        <v>7.5</v>
      </c>
      <c r="O79" s="473">
        <v>7.5</v>
      </c>
      <c r="P79" s="473"/>
      <c r="Q79" s="474" t="s">
        <v>301</v>
      </c>
      <c r="R79" s="56"/>
      <c r="S79" s="56"/>
      <c r="T79" s="56"/>
      <c r="U79" s="56"/>
      <c r="V79" s="56"/>
      <c r="W79" s="56"/>
    </row>
    <row r="80" spans="1:26" s="59" customFormat="1" ht="12" customHeight="1">
      <c r="A80" s="340" t="s">
        <v>168</v>
      </c>
      <c r="B80" s="325" t="s">
        <v>91</v>
      </c>
      <c r="C80" s="326">
        <v>3.38</v>
      </c>
      <c r="D80" s="326">
        <v>0</v>
      </c>
      <c r="E80" s="326">
        <v>3.38</v>
      </c>
      <c r="F80" s="327">
        <v>21.25</v>
      </c>
      <c r="G80" s="327">
        <v>0</v>
      </c>
      <c r="H80" s="328">
        <v>21.25</v>
      </c>
      <c r="I80" s="471">
        <v>3</v>
      </c>
      <c r="J80" s="329">
        <v>0</v>
      </c>
      <c r="K80" s="330">
        <v>3</v>
      </c>
      <c r="L80" s="472">
        <v>27.63</v>
      </c>
      <c r="M80" s="331">
        <v>0</v>
      </c>
      <c r="N80" s="328">
        <v>27.63</v>
      </c>
      <c r="O80" s="473">
        <v>36.43</v>
      </c>
      <c r="P80" s="473">
        <v>8.8000000000000007</v>
      </c>
      <c r="Q80" s="474" t="s">
        <v>326</v>
      </c>
      <c r="R80" s="56"/>
      <c r="S80" s="56"/>
      <c r="T80" s="56"/>
      <c r="U80" s="56"/>
      <c r="V80" s="56"/>
      <c r="W80" s="56"/>
      <c r="X80" s="60"/>
      <c r="Y80" s="60"/>
      <c r="Z80" s="60"/>
    </row>
    <row r="81" spans="1:23" s="59" customFormat="1" ht="12" customHeight="1">
      <c r="A81" s="324" t="s">
        <v>170</v>
      </c>
      <c r="B81" s="325" t="s">
        <v>92</v>
      </c>
      <c r="C81" s="326">
        <v>0</v>
      </c>
      <c r="D81" s="326">
        <v>0</v>
      </c>
      <c r="E81" s="326">
        <v>0</v>
      </c>
      <c r="F81" s="327">
        <v>1</v>
      </c>
      <c r="G81" s="327">
        <v>0</v>
      </c>
      <c r="H81" s="328">
        <v>1</v>
      </c>
      <c r="I81" s="471">
        <v>0</v>
      </c>
      <c r="J81" s="329">
        <v>0</v>
      </c>
      <c r="K81" s="330">
        <v>0</v>
      </c>
      <c r="L81" s="472">
        <v>1</v>
      </c>
      <c r="M81" s="331">
        <v>0</v>
      </c>
      <c r="N81" s="328">
        <v>1</v>
      </c>
      <c r="O81" s="473">
        <v>1</v>
      </c>
      <c r="P81" s="473"/>
      <c r="Q81" s="474"/>
      <c r="R81" s="56"/>
      <c r="S81" s="56"/>
      <c r="T81" s="56"/>
      <c r="U81" s="56"/>
      <c r="V81" s="56"/>
      <c r="W81" s="56"/>
    </row>
    <row r="82" spans="1:23" s="59" customFormat="1" ht="12" customHeight="1">
      <c r="A82" s="340" t="s">
        <v>166</v>
      </c>
      <c r="B82" s="325" t="s">
        <v>93</v>
      </c>
      <c r="C82" s="326">
        <v>1</v>
      </c>
      <c r="D82" s="326">
        <v>0</v>
      </c>
      <c r="E82" s="326">
        <v>1</v>
      </c>
      <c r="F82" s="327">
        <v>10</v>
      </c>
      <c r="G82" s="327">
        <v>0</v>
      </c>
      <c r="H82" s="328">
        <v>10</v>
      </c>
      <c r="I82" s="471">
        <v>2</v>
      </c>
      <c r="J82" s="329">
        <v>0</v>
      </c>
      <c r="K82" s="330">
        <v>2</v>
      </c>
      <c r="L82" s="472">
        <v>13</v>
      </c>
      <c r="M82" s="331">
        <v>0</v>
      </c>
      <c r="N82" s="328">
        <v>13</v>
      </c>
      <c r="O82" s="473">
        <v>13</v>
      </c>
      <c r="P82" s="473"/>
      <c r="Q82" s="474" t="s">
        <v>301</v>
      </c>
      <c r="R82" s="56"/>
      <c r="S82" s="56"/>
      <c r="T82" s="56"/>
      <c r="U82" s="56"/>
      <c r="V82" s="56"/>
      <c r="W82" s="56"/>
    </row>
    <row r="83" spans="1:23" s="59" customFormat="1" ht="12" customHeight="1">
      <c r="A83" s="340" t="s">
        <v>164</v>
      </c>
      <c r="B83" s="325" t="s">
        <v>94</v>
      </c>
      <c r="C83" s="326">
        <v>1</v>
      </c>
      <c r="D83" s="326">
        <v>0</v>
      </c>
      <c r="E83" s="326">
        <v>1</v>
      </c>
      <c r="F83" s="327">
        <v>10</v>
      </c>
      <c r="G83" s="327">
        <v>0</v>
      </c>
      <c r="H83" s="328">
        <v>10</v>
      </c>
      <c r="I83" s="471">
        <v>1</v>
      </c>
      <c r="J83" s="329">
        <v>0</v>
      </c>
      <c r="K83" s="330">
        <v>1</v>
      </c>
      <c r="L83" s="472">
        <v>12</v>
      </c>
      <c r="M83" s="331">
        <v>0</v>
      </c>
      <c r="N83" s="328">
        <v>12</v>
      </c>
      <c r="O83" s="316">
        <v>13</v>
      </c>
      <c r="P83" s="473">
        <v>1.4</v>
      </c>
      <c r="Q83" s="474" t="s">
        <v>327</v>
      </c>
      <c r="R83" s="56"/>
      <c r="S83" s="56"/>
      <c r="T83" s="56"/>
      <c r="U83" s="56"/>
      <c r="V83" s="56"/>
      <c r="W83" s="56"/>
    </row>
    <row r="84" spans="1:23" s="59" customFormat="1" ht="12" customHeight="1">
      <c r="A84" s="340" t="s">
        <v>169</v>
      </c>
      <c r="B84" s="325" t="s">
        <v>95</v>
      </c>
      <c r="C84" s="326">
        <v>4.5</v>
      </c>
      <c r="D84" s="326">
        <v>0</v>
      </c>
      <c r="E84" s="326">
        <v>4.5</v>
      </c>
      <c r="F84" s="327">
        <v>25</v>
      </c>
      <c r="G84" s="327">
        <v>0</v>
      </c>
      <c r="H84" s="328">
        <v>25</v>
      </c>
      <c r="I84" s="471">
        <v>1</v>
      </c>
      <c r="J84" s="329">
        <v>0</v>
      </c>
      <c r="K84" s="330">
        <v>1</v>
      </c>
      <c r="L84" s="472">
        <v>30.5</v>
      </c>
      <c r="M84" s="331">
        <v>0</v>
      </c>
      <c r="N84" s="328">
        <v>30.5</v>
      </c>
      <c r="O84" s="473">
        <v>32</v>
      </c>
      <c r="P84" s="473">
        <v>2</v>
      </c>
      <c r="Q84" s="474" t="s">
        <v>328</v>
      </c>
      <c r="R84" s="56"/>
      <c r="S84" s="56"/>
      <c r="T84" s="56"/>
      <c r="U84" s="56"/>
      <c r="V84" s="56"/>
      <c r="W84" s="56"/>
    </row>
    <row r="85" spans="1:23" s="59" customFormat="1" ht="12" customHeight="1">
      <c r="A85" s="340" t="s">
        <v>166</v>
      </c>
      <c r="B85" s="325" t="s">
        <v>96</v>
      </c>
      <c r="C85" s="326">
        <v>1</v>
      </c>
      <c r="D85" s="326">
        <v>0</v>
      </c>
      <c r="E85" s="330">
        <v>1</v>
      </c>
      <c r="F85" s="475">
        <v>9</v>
      </c>
      <c r="G85" s="327">
        <v>0</v>
      </c>
      <c r="H85" s="328">
        <v>9</v>
      </c>
      <c r="I85" s="471">
        <v>2</v>
      </c>
      <c r="J85" s="329">
        <v>0</v>
      </c>
      <c r="K85" s="330">
        <v>2</v>
      </c>
      <c r="L85" s="472">
        <v>12</v>
      </c>
      <c r="M85" s="331">
        <v>0</v>
      </c>
      <c r="N85" s="328">
        <v>12</v>
      </c>
      <c r="O85" s="473">
        <v>14</v>
      </c>
      <c r="P85" s="473">
        <v>1</v>
      </c>
      <c r="Q85" s="474" t="s">
        <v>280</v>
      </c>
      <c r="R85" s="56"/>
      <c r="S85" s="56"/>
      <c r="T85" s="56"/>
      <c r="U85" s="56"/>
      <c r="V85" s="56"/>
      <c r="W85" s="56"/>
    </row>
    <row r="86" spans="1:23" s="59" customFormat="1" ht="12" customHeight="1">
      <c r="A86" s="340" t="s">
        <v>166</v>
      </c>
      <c r="B86" s="325" t="s">
        <v>97</v>
      </c>
      <c r="C86" s="326">
        <v>2</v>
      </c>
      <c r="D86" s="326">
        <v>0</v>
      </c>
      <c r="E86" s="330">
        <v>2</v>
      </c>
      <c r="F86" s="475">
        <v>16</v>
      </c>
      <c r="G86" s="327">
        <v>0</v>
      </c>
      <c r="H86" s="328">
        <v>16</v>
      </c>
      <c r="I86" s="471">
        <v>4</v>
      </c>
      <c r="J86" s="329">
        <v>0</v>
      </c>
      <c r="K86" s="330">
        <v>4</v>
      </c>
      <c r="L86" s="472">
        <v>22</v>
      </c>
      <c r="M86" s="331">
        <v>0</v>
      </c>
      <c r="N86" s="328">
        <v>22</v>
      </c>
      <c r="O86" s="473">
        <v>22</v>
      </c>
      <c r="P86" s="473"/>
      <c r="Q86" s="474" t="s">
        <v>281</v>
      </c>
      <c r="R86" s="56"/>
      <c r="S86" s="56"/>
      <c r="T86" s="56"/>
      <c r="U86" s="56"/>
      <c r="V86" s="56"/>
      <c r="W86" s="56"/>
    </row>
    <row r="87" spans="1:23" s="59" customFormat="1" ht="12" customHeight="1">
      <c r="A87" s="324" t="s">
        <v>165</v>
      </c>
      <c r="B87" s="325" t="s">
        <v>98</v>
      </c>
      <c r="C87" s="326">
        <v>1</v>
      </c>
      <c r="D87" s="326">
        <v>0</v>
      </c>
      <c r="E87" s="330">
        <v>1</v>
      </c>
      <c r="F87" s="475">
        <v>8</v>
      </c>
      <c r="G87" s="327">
        <v>0</v>
      </c>
      <c r="H87" s="328">
        <v>8</v>
      </c>
      <c r="I87" s="471">
        <v>0</v>
      </c>
      <c r="J87" s="329">
        <v>0</v>
      </c>
      <c r="K87" s="330">
        <v>0</v>
      </c>
      <c r="L87" s="472">
        <v>9</v>
      </c>
      <c r="M87" s="331">
        <v>0</v>
      </c>
      <c r="N87" s="328">
        <v>9</v>
      </c>
      <c r="O87" s="473">
        <v>9</v>
      </c>
      <c r="P87" s="473">
        <v>0.11</v>
      </c>
      <c r="Q87" s="474" t="s">
        <v>276</v>
      </c>
      <c r="R87" s="56"/>
      <c r="S87" s="56"/>
      <c r="T87" s="56"/>
      <c r="U87" s="56"/>
      <c r="V87" s="56"/>
      <c r="W87" s="56"/>
    </row>
    <row r="88" spans="1:23" s="59" customFormat="1" ht="12" customHeight="1">
      <c r="A88" s="340" t="s">
        <v>169</v>
      </c>
      <c r="B88" s="325" t="s">
        <v>99</v>
      </c>
      <c r="C88" s="326">
        <v>2</v>
      </c>
      <c r="D88" s="326">
        <v>0</v>
      </c>
      <c r="E88" s="330">
        <v>2</v>
      </c>
      <c r="F88" s="475">
        <v>11</v>
      </c>
      <c r="G88" s="327">
        <v>0</v>
      </c>
      <c r="H88" s="328">
        <v>11</v>
      </c>
      <c r="I88" s="471">
        <v>2</v>
      </c>
      <c r="J88" s="329">
        <v>0</v>
      </c>
      <c r="K88" s="330">
        <v>2</v>
      </c>
      <c r="L88" s="472">
        <v>15</v>
      </c>
      <c r="M88" s="331">
        <v>0</v>
      </c>
      <c r="N88" s="328">
        <v>15</v>
      </c>
      <c r="O88" s="473">
        <v>15</v>
      </c>
      <c r="P88" s="473">
        <v>2.4</v>
      </c>
      <c r="Q88" s="474" t="s">
        <v>329</v>
      </c>
      <c r="R88" s="56"/>
      <c r="S88" s="56"/>
      <c r="T88" s="56"/>
      <c r="U88" s="56"/>
      <c r="V88" s="56"/>
      <c r="W88" s="56"/>
    </row>
    <row r="89" spans="1:23" s="59" customFormat="1" ht="12" customHeight="1">
      <c r="A89" s="340" t="s">
        <v>164</v>
      </c>
      <c r="B89" s="325" t="s">
        <v>100</v>
      </c>
      <c r="C89" s="326">
        <v>1</v>
      </c>
      <c r="D89" s="326">
        <v>0</v>
      </c>
      <c r="E89" s="330">
        <v>1</v>
      </c>
      <c r="F89" s="475">
        <v>12</v>
      </c>
      <c r="G89" s="327">
        <v>0</v>
      </c>
      <c r="H89" s="328">
        <v>12</v>
      </c>
      <c r="I89" s="471">
        <v>0</v>
      </c>
      <c r="J89" s="329">
        <v>0</v>
      </c>
      <c r="K89" s="330">
        <v>0</v>
      </c>
      <c r="L89" s="472">
        <v>13</v>
      </c>
      <c r="M89" s="331">
        <v>0</v>
      </c>
      <c r="N89" s="328">
        <v>13</v>
      </c>
      <c r="O89" s="473">
        <v>12</v>
      </c>
      <c r="P89" s="473">
        <v>1.4</v>
      </c>
      <c r="Q89" s="474" t="s">
        <v>327</v>
      </c>
      <c r="R89" s="56"/>
      <c r="S89" s="56"/>
      <c r="T89" s="56"/>
      <c r="U89" s="56"/>
      <c r="V89" s="56"/>
      <c r="W89" s="56"/>
    </row>
    <row r="90" spans="1:23" s="59" customFormat="1" ht="12" customHeight="1">
      <c r="A90" s="340" t="s">
        <v>167</v>
      </c>
      <c r="B90" s="325" t="s">
        <v>101</v>
      </c>
      <c r="C90" s="326">
        <v>1</v>
      </c>
      <c r="D90" s="326">
        <v>0</v>
      </c>
      <c r="E90" s="330">
        <v>1</v>
      </c>
      <c r="F90" s="475">
        <v>6.625</v>
      </c>
      <c r="G90" s="327">
        <v>0</v>
      </c>
      <c r="H90" s="328">
        <v>6.625</v>
      </c>
      <c r="I90" s="471">
        <v>2</v>
      </c>
      <c r="J90" s="329">
        <v>0</v>
      </c>
      <c r="K90" s="330">
        <v>2</v>
      </c>
      <c r="L90" s="472">
        <v>9.625</v>
      </c>
      <c r="M90" s="331">
        <v>0</v>
      </c>
      <c r="N90" s="328">
        <v>9.625</v>
      </c>
      <c r="O90" s="473">
        <v>10.125</v>
      </c>
      <c r="P90" s="473"/>
      <c r="Q90" s="474" t="s">
        <v>281</v>
      </c>
      <c r="R90" s="56"/>
      <c r="S90" s="56"/>
      <c r="T90" s="56"/>
      <c r="U90" s="56"/>
      <c r="V90" s="56"/>
      <c r="W90" s="56"/>
    </row>
    <row r="91" spans="1:23" s="59" customFormat="1" ht="12" customHeight="1">
      <c r="A91" s="340" t="s">
        <v>166</v>
      </c>
      <c r="B91" s="325" t="s">
        <v>102</v>
      </c>
      <c r="C91" s="326">
        <v>0.5</v>
      </c>
      <c r="D91" s="326">
        <v>0</v>
      </c>
      <c r="E91" s="330">
        <v>0.5</v>
      </c>
      <c r="F91" s="475">
        <v>4</v>
      </c>
      <c r="G91" s="327">
        <v>0</v>
      </c>
      <c r="H91" s="328">
        <v>4</v>
      </c>
      <c r="I91" s="471">
        <v>0</v>
      </c>
      <c r="J91" s="329">
        <v>0</v>
      </c>
      <c r="K91" s="330">
        <v>0</v>
      </c>
      <c r="L91" s="472">
        <v>4.5</v>
      </c>
      <c r="M91" s="331">
        <v>0</v>
      </c>
      <c r="N91" s="328">
        <v>4.5</v>
      </c>
      <c r="O91" s="473">
        <v>4.5</v>
      </c>
      <c r="P91" s="473"/>
      <c r="Q91" s="474" t="s">
        <v>301</v>
      </c>
      <c r="R91" s="56"/>
      <c r="S91" s="56"/>
      <c r="T91" s="56"/>
      <c r="U91" s="56"/>
      <c r="V91" s="56"/>
      <c r="W91" s="56"/>
    </row>
    <row r="92" spans="1:23" s="59" customFormat="1" ht="12" customHeight="1">
      <c r="A92" s="340" t="s">
        <v>166</v>
      </c>
      <c r="B92" s="325" t="s">
        <v>103</v>
      </c>
      <c r="C92" s="326">
        <v>1</v>
      </c>
      <c r="D92" s="326">
        <v>0</v>
      </c>
      <c r="E92" s="330">
        <v>1</v>
      </c>
      <c r="F92" s="475">
        <v>7</v>
      </c>
      <c r="G92" s="327">
        <v>1</v>
      </c>
      <c r="H92" s="328">
        <v>7</v>
      </c>
      <c r="I92" s="471">
        <v>2</v>
      </c>
      <c r="J92" s="329">
        <v>0</v>
      </c>
      <c r="K92" s="330">
        <v>2</v>
      </c>
      <c r="L92" s="472">
        <v>10</v>
      </c>
      <c r="M92" s="331">
        <v>1</v>
      </c>
      <c r="N92" s="328">
        <v>9</v>
      </c>
      <c r="O92" s="473">
        <v>9</v>
      </c>
      <c r="P92" s="473"/>
      <c r="Q92" s="474" t="s">
        <v>301</v>
      </c>
      <c r="R92" s="56"/>
      <c r="S92" s="56"/>
      <c r="T92" s="56"/>
      <c r="U92" s="56"/>
      <c r="V92" s="56"/>
      <c r="W92" s="56"/>
    </row>
    <row r="93" spans="1:23" s="59" customFormat="1" ht="12" customHeight="1">
      <c r="A93" s="324" t="s">
        <v>170</v>
      </c>
      <c r="B93" s="325" t="s">
        <v>104</v>
      </c>
      <c r="C93" s="326">
        <v>0.25</v>
      </c>
      <c r="D93" s="326">
        <v>0</v>
      </c>
      <c r="E93" s="330">
        <v>0.25</v>
      </c>
      <c r="F93" s="475">
        <v>2</v>
      </c>
      <c r="G93" s="327">
        <v>0</v>
      </c>
      <c r="H93" s="328">
        <v>2</v>
      </c>
      <c r="I93" s="471">
        <v>0</v>
      </c>
      <c r="J93" s="329">
        <v>0</v>
      </c>
      <c r="K93" s="330">
        <v>0</v>
      </c>
      <c r="L93" s="472">
        <v>2.25</v>
      </c>
      <c r="M93" s="331">
        <v>0</v>
      </c>
      <c r="N93" s="328">
        <v>2.25</v>
      </c>
      <c r="O93" s="473">
        <v>2.25</v>
      </c>
      <c r="P93" s="473">
        <v>0.1</v>
      </c>
      <c r="Q93" s="474" t="s">
        <v>330</v>
      </c>
      <c r="R93" s="56"/>
      <c r="S93" s="56"/>
      <c r="T93" s="56"/>
      <c r="U93" s="56"/>
      <c r="V93" s="56"/>
      <c r="W93" s="56"/>
    </row>
    <row r="94" spans="1:23" s="59" customFormat="1" ht="12" customHeight="1">
      <c r="A94" s="324" t="s">
        <v>170</v>
      </c>
      <c r="B94" s="325" t="s">
        <v>105</v>
      </c>
      <c r="C94" s="326">
        <v>1</v>
      </c>
      <c r="D94" s="326">
        <v>0</v>
      </c>
      <c r="E94" s="330">
        <v>1</v>
      </c>
      <c r="F94" s="475">
        <v>3</v>
      </c>
      <c r="G94" s="327">
        <v>0</v>
      </c>
      <c r="H94" s="328">
        <v>3</v>
      </c>
      <c r="I94" s="471">
        <v>0</v>
      </c>
      <c r="J94" s="329">
        <v>0</v>
      </c>
      <c r="K94" s="330">
        <v>0</v>
      </c>
      <c r="L94" s="472">
        <v>4</v>
      </c>
      <c r="M94" s="331">
        <v>0</v>
      </c>
      <c r="N94" s="328">
        <v>4</v>
      </c>
      <c r="O94" s="473">
        <v>4</v>
      </c>
      <c r="P94" s="473">
        <v>0.1</v>
      </c>
      <c r="Q94" s="474" t="s">
        <v>283</v>
      </c>
      <c r="R94" s="56"/>
      <c r="S94" s="56"/>
      <c r="T94" s="56"/>
      <c r="U94" s="56"/>
      <c r="V94" s="56"/>
      <c r="W94" s="56"/>
    </row>
    <row r="95" spans="1:23" s="59" customFormat="1" ht="12" customHeight="1">
      <c r="A95" s="340" t="s">
        <v>168</v>
      </c>
      <c r="B95" s="325" t="s">
        <v>106</v>
      </c>
      <c r="C95" s="326">
        <v>0.25</v>
      </c>
      <c r="D95" s="326">
        <v>0</v>
      </c>
      <c r="E95" s="330">
        <v>0.25</v>
      </c>
      <c r="F95" s="475">
        <v>0.5</v>
      </c>
      <c r="G95" s="327">
        <v>0</v>
      </c>
      <c r="H95" s="328">
        <v>0.5</v>
      </c>
      <c r="I95" s="471">
        <v>0.25</v>
      </c>
      <c r="J95" s="329">
        <v>0</v>
      </c>
      <c r="K95" s="330">
        <v>0.25</v>
      </c>
      <c r="L95" s="472">
        <v>1</v>
      </c>
      <c r="M95" s="331">
        <v>0</v>
      </c>
      <c r="N95" s="328">
        <v>1</v>
      </c>
      <c r="O95" s="473">
        <v>1.01</v>
      </c>
      <c r="P95" s="473">
        <v>1.4E-2</v>
      </c>
      <c r="Q95" s="474" t="s">
        <v>308</v>
      </c>
      <c r="R95" s="56"/>
      <c r="S95" s="56"/>
      <c r="T95" s="56"/>
      <c r="U95" s="56"/>
      <c r="V95" s="56"/>
      <c r="W95" s="56"/>
    </row>
    <row r="96" spans="1:23" s="59" customFormat="1" ht="12" customHeight="1">
      <c r="A96" s="340" t="s">
        <v>167</v>
      </c>
      <c r="B96" s="325" t="s">
        <v>107</v>
      </c>
      <c r="C96" s="326">
        <v>1</v>
      </c>
      <c r="D96" s="326">
        <v>0</v>
      </c>
      <c r="E96" s="330">
        <v>1</v>
      </c>
      <c r="F96" s="475">
        <v>11</v>
      </c>
      <c r="G96" s="327">
        <v>0</v>
      </c>
      <c r="H96" s="328">
        <v>11</v>
      </c>
      <c r="I96" s="471">
        <v>1</v>
      </c>
      <c r="J96" s="329">
        <v>0</v>
      </c>
      <c r="K96" s="330">
        <v>1</v>
      </c>
      <c r="L96" s="472">
        <v>13</v>
      </c>
      <c r="M96" s="331">
        <v>0</v>
      </c>
      <c r="N96" s="328">
        <v>13</v>
      </c>
      <c r="O96" s="473">
        <v>13</v>
      </c>
      <c r="P96" s="473">
        <v>1.5</v>
      </c>
      <c r="Q96" s="474" t="s">
        <v>331</v>
      </c>
      <c r="R96" s="56"/>
      <c r="S96" s="56"/>
      <c r="T96" s="56"/>
      <c r="U96" s="56"/>
      <c r="V96" s="56"/>
      <c r="W96" s="56"/>
    </row>
    <row r="97" spans="1:23" s="59" customFormat="1" ht="12" customHeight="1">
      <c r="A97" s="340" t="s">
        <v>174</v>
      </c>
      <c r="B97" s="325" t="s">
        <v>108</v>
      </c>
      <c r="C97" s="326">
        <v>1.5</v>
      </c>
      <c r="D97" s="326">
        <v>0</v>
      </c>
      <c r="E97" s="330">
        <v>1.5</v>
      </c>
      <c r="F97" s="475">
        <v>10.5</v>
      </c>
      <c r="G97" s="327">
        <v>0</v>
      </c>
      <c r="H97" s="328">
        <v>10.5</v>
      </c>
      <c r="I97" s="471">
        <v>0</v>
      </c>
      <c r="J97" s="329">
        <v>0</v>
      </c>
      <c r="K97" s="330">
        <v>0</v>
      </c>
      <c r="L97" s="472">
        <v>12</v>
      </c>
      <c r="M97" s="331">
        <v>0</v>
      </c>
      <c r="N97" s="328">
        <v>12</v>
      </c>
      <c r="O97" s="473">
        <v>12</v>
      </c>
      <c r="P97" s="473">
        <v>1.23</v>
      </c>
      <c r="Q97" s="474" t="s">
        <v>332</v>
      </c>
      <c r="R97" s="56"/>
      <c r="S97" s="56"/>
      <c r="T97" s="56"/>
      <c r="U97" s="56"/>
      <c r="V97" s="56"/>
      <c r="W97" s="56"/>
    </row>
    <row r="98" spans="1:23" s="59" customFormat="1" ht="12" customHeight="1">
      <c r="A98" s="340" t="s">
        <v>174</v>
      </c>
      <c r="B98" s="325" t="s">
        <v>109</v>
      </c>
      <c r="C98" s="326">
        <v>8</v>
      </c>
      <c r="D98" s="326">
        <v>0</v>
      </c>
      <c r="E98" s="330">
        <v>8</v>
      </c>
      <c r="F98" s="475">
        <v>45</v>
      </c>
      <c r="G98" s="327">
        <v>0</v>
      </c>
      <c r="H98" s="328">
        <v>45</v>
      </c>
      <c r="I98" s="471">
        <v>13</v>
      </c>
      <c r="J98" s="329">
        <v>0</v>
      </c>
      <c r="K98" s="330">
        <v>13</v>
      </c>
      <c r="L98" s="472">
        <v>66</v>
      </c>
      <c r="M98" s="331">
        <v>0</v>
      </c>
      <c r="N98" s="328">
        <v>66</v>
      </c>
      <c r="O98" s="473">
        <v>74</v>
      </c>
      <c r="P98" s="473">
        <v>0</v>
      </c>
      <c r="Q98" s="476" t="s">
        <v>333</v>
      </c>
      <c r="R98" s="56"/>
      <c r="S98" s="56"/>
      <c r="T98" s="56"/>
      <c r="U98" s="56"/>
      <c r="V98" s="56"/>
      <c r="W98" s="56"/>
    </row>
    <row r="99" spans="1:23" s="59" customFormat="1" ht="12" customHeight="1">
      <c r="A99" s="340" t="s">
        <v>174</v>
      </c>
      <c r="B99" s="325" t="s">
        <v>110</v>
      </c>
      <c r="C99" s="326">
        <v>1</v>
      </c>
      <c r="D99" s="326">
        <v>0</v>
      </c>
      <c r="E99" s="330">
        <v>1</v>
      </c>
      <c r="F99" s="475">
        <v>4</v>
      </c>
      <c r="G99" s="327">
        <v>0</v>
      </c>
      <c r="H99" s="328">
        <v>4</v>
      </c>
      <c r="I99" s="471">
        <v>1</v>
      </c>
      <c r="J99" s="329">
        <v>0</v>
      </c>
      <c r="K99" s="330">
        <v>1</v>
      </c>
      <c r="L99" s="472">
        <v>6</v>
      </c>
      <c r="M99" s="331">
        <v>0</v>
      </c>
      <c r="N99" s="328">
        <v>6</v>
      </c>
      <c r="O99" s="473">
        <v>6</v>
      </c>
      <c r="P99" s="473">
        <v>2</v>
      </c>
      <c r="Q99" s="474" t="s">
        <v>334</v>
      </c>
      <c r="R99" s="56"/>
      <c r="S99" s="56"/>
      <c r="T99" s="56"/>
      <c r="U99" s="56"/>
      <c r="V99" s="56"/>
      <c r="W99" s="56"/>
    </row>
    <row r="100" spans="1:23" s="59" customFormat="1" ht="12" customHeight="1">
      <c r="A100" s="340" t="s">
        <v>168</v>
      </c>
      <c r="B100" s="325" t="s">
        <v>111</v>
      </c>
      <c r="C100" s="326">
        <v>0.5</v>
      </c>
      <c r="D100" s="326">
        <v>0</v>
      </c>
      <c r="E100" s="330">
        <v>0.5</v>
      </c>
      <c r="F100" s="475">
        <v>4</v>
      </c>
      <c r="G100" s="327">
        <v>0</v>
      </c>
      <c r="H100" s="328">
        <v>4</v>
      </c>
      <c r="I100" s="471">
        <v>1.5</v>
      </c>
      <c r="J100" s="329">
        <v>0</v>
      </c>
      <c r="K100" s="330">
        <v>1.5</v>
      </c>
      <c r="L100" s="472">
        <v>6</v>
      </c>
      <c r="M100" s="331">
        <v>0</v>
      </c>
      <c r="N100" s="328">
        <v>6</v>
      </c>
      <c r="O100" s="473">
        <v>6.04</v>
      </c>
      <c r="P100" s="473">
        <v>0.04</v>
      </c>
      <c r="Q100" s="474" t="s">
        <v>335</v>
      </c>
      <c r="R100" s="56"/>
      <c r="S100" s="56"/>
      <c r="T100" s="56"/>
      <c r="U100" s="56"/>
      <c r="V100" s="56"/>
      <c r="W100" s="56"/>
    </row>
    <row r="101" spans="1:23" s="59" customFormat="1" ht="12" customHeight="1">
      <c r="A101" s="324" t="s">
        <v>165</v>
      </c>
      <c r="B101" s="325" t="s">
        <v>112</v>
      </c>
      <c r="C101" s="326">
        <v>1</v>
      </c>
      <c r="D101" s="326">
        <v>0</v>
      </c>
      <c r="E101" s="330">
        <v>1</v>
      </c>
      <c r="F101" s="475">
        <v>1</v>
      </c>
      <c r="G101" s="327">
        <v>0</v>
      </c>
      <c r="H101" s="328">
        <v>1</v>
      </c>
      <c r="I101" s="471">
        <v>1</v>
      </c>
      <c r="J101" s="329">
        <v>0</v>
      </c>
      <c r="K101" s="330">
        <v>1</v>
      </c>
      <c r="L101" s="472">
        <v>3</v>
      </c>
      <c r="M101" s="331">
        <v>0</v>
      </c>
      <c r="N101" s="328">
        <v>3</v>
      </c>
      <c r="O101" s="473">
        <v>3</v>
      </c>
      <c r="P101" s="473">
        <v>1.37</v>
      </c>
      <c r="Q101" s="474" t="s">
        <v>276</v>
      </c>
      <c r="R101" s="56"/>
      <c r="S101" s="56"/>
      <c r="T101" s="56"/>
      <c r="U101" s="56"/>
      <c r="V101" s="56"/>
      <c r="W101" s="56"/>
    </row>
    <row r="102" spans="1:23" s="59" customFormat="1" ht="12" customHeight="1">
      <c r="A102" s="340" t="s">
        <v>174</v>
      </c>
      <c r="B102" s="325" t="s">
        <v>113</v>
      </c>
      <c r="C102" s="326">
        <v>3</v>
      </c>
      <c r="D102" s="326">
        <v>0</v>
      </c>
      <c r="E102" s="330">
        <v>3</v>
      </c>
      <c r="F102" s="475">
        <v>20</v>
      </c>
      <c r="G102" s="327">
        <v>0</v>
      </c>
      <c r="H102" s="328">
        <v>20</v>
      </c>
      <c r="I102" s="471">
        <v>5</v>
      </c>
      <c r="J102" s="329">
        <v>0</v>
      </c>
      <c r="K102" s="330">
        <v>5</v>
      </c>
      <c r="L102" s="472">
        <v>27</v>
      </c>
      <c r="M102" s="331">
        <v>0</v>
      </c>
      <c r="N102" s="328">
        <v>27</v>
      </c>
      <c r="O102" s="473">
        <v>27.6</v>
      </c>
      <c r="P102" s="473">
        <v>0.6</v>
      </c>
      <c r="Q102" s="474" t="s">
        <v>298</v>
      </c>
      <c r="R102" s="56"/>
      <c r="S102" s="56"/>
      <c r="T102" s="56"/>
      <c r="U102" s="56"/>
      <c r="V102" s="56"/>
      <c r="W102" s="56"/>
    </row>
    <row r="103" spans="1:23" s="59" customFormat="1" ht="12" customHeight="1">
      <c r="A103" s="340" t="s">
        <v>166</v>
      </c>
      <c r="B103" s="325" t="s">
        <v>114</v>
      </c>
      <c r="C103" s="326">
        <v>1</v>
      </c>
      <c r="D103" s="326">
        <v>0</v>
      </c>
      <c r="E103" s="330">
        <v>1</v>
      </c>
      <c r="F103" s="475">
        <v>6</v>
      </c>
      <c r="G103" s="327">
        <v>0</v>
      </c>
      <c r="H103" s="328">
        <v>6</v>
      </c>
      <c r="I103" s="471">
        <v>0</v>
      </c>
      <c r="J103" s="329">
        <v>0</v>
      </c>
      <c r="K103" s="330">
        <v>0</v>
      </c>
      <c r="L103" s="472">
        <v>7</v>
      </c>
      <c r="M103" s="331">
        <v>0</v>
      </c>
      <c r="N103" s="328">
        <v>7</v>
      </c>
      <c r="O103" s="473">
        <v>8</v>
      </c>
      <c r="P103" s="473">
        <v>0.90900000000000003</v>
      </c>
      <c r="Q103" s="474" t="s">
        <v>276</v>
      </c>
      <c r="R103" s="56"/>
      <c r="S103" s="56"/>
      <c r="T103" s="56"/>
      <c r="U103" s="56"/>
      <c r="V103" s="56"/>
      <c r="W103" s="56"/>
    </row>
    <row r="104" spans="1:23" s="59" customFormat="1" ht="12" customHeight="1">
      <c r="A104" s="340" t="s">
        <v>171</v>
      </c>
      <c r="B104" s="325" t="s">
        <v>115</v>
      </c>
      <c r="C104" s="326">
        <v>2.5</v>
      </c>
      <c r="D104" s="326">
        <v>0</v>
      </c>
      <c r="E104" s="330">
        <v>2.5</v>
      </c>
      <c r="F104" s="475">
        <v>13.5</v>
      </c>
      <c r="G104" s="327">
        <v>0</v>
      </c>
      <c r="H104" s="328">
        <v>13.5</v>
      </c>
      <c r="I104" s="471">
        <v>3</v>
      </c>
      <c r="J104" s="329">
        <v>0</v>
      </c>
      <c r="K104" s="330">
        <v>3</v>
      </c>
      <c r="L104" s="472">
        <v>19</v>
      </c>
      <c r="M104" s="331">
        <v>0</v>
      </c>
      <c r="N104" s="328">
        <v>19</v>
      </c>
      <c r="O104" s="473">
        <v>18</v>
      </c>
      <c r="P104" s="473">
        <v>1.5</v>
      </c>
      <c r="Q104" s="474" t="s">
        <v>336</v>
      </c>
      <c r="R104" s="56"/>
      <c r="S104" s="56"/>
      <c r="T104" s="56"/>
      <c r="U104" s="56"/>
      <c r="V104" s="56"/>
      <c r="W104" s="56"/>
    </row>
    <row r="105" spans="1:23" s="59" customFormat="1" ht="12" customHeight="1">
      <c r="A105" s="340" t="s">
        <v>166</v>
      </c>
      <c r="B105" s="325" t="s">
        <v>116</v>
      </c>
      <c r="C105" s="326">
        <v>0</v>
      </c>
      <c r="D105" s="326">
        <v>0</v>
      </c>
      <c r="E105" s="330">
        <v>0</v>
      </c>
      <c r="F105" s="475">
        <v>3.8</v>
      </c>
      <c r="G105" s="327">
        <v>0</v>
      </c>
      <c r="H105" s="328">
        <v>3.8</v>
      </c>
      <c r="I105" s="471">
        <v>0</v>
      </c>
      <c r="J105" s="329">
        <v>0</v>
      </c>
      <c r="K105" s="330">
        <v>0</v>
      </c>
      <c r="L105" s="472">
        <v>3.8</v>
      </c>
      <c r="M105" s="331">
        <v>0</v>
      </c>
      <c r="N105" s="328">
        <v>3.8</v>
      </c>
      <c r="O105" s="473">
        <v>3.8</v>
      </c>
      <c r="P105" s="473"/>
      <c r="Q105" s="474" t="s">
        <v>301</v>
      </c>
      <c r="R105" s="56"/>
      <c r="S105" s="56"/>
      <c r="T105" s="56"/>
      <c r="U105" s="56"/>
      <c r="V105" s="56"/>
      <c r="W105" s="56"/>
    </row>
    <row r="106" spans="1:23" s="59" customFormat="1" ht="12" customHeight="1">
      <c r="A106" s="324" t="s">
        <v>170</v>
      </c>
      <c r="B106" s="325" t="s">
        <v>117</v>
      </c>
      <c r="C106" s="326">
        <v>0.25</v>
      </c>
      <c r="D106" s="326">
        <v>0</v>
      </c>
      <c r="E106" s="330">
        <v>0.25</v>
      </c>
      <c r="F106" s="475">
        <v>0.75</v>
      </c>
      <c r="G106" s="327">
        <v>0</v>
      </c>
      <c r="H106" s="328">
        <v>0.75</v>
      </c>
      <c r="I106" s="471">
        <v>0</v>
      </c>
      <c r="J106" s="329">
        <v>0</v>
      </c>
      <c r="K106" s="330">
        <v>0</v>
      </c>
      <c r="L106" s="472">
        <v>1</v>
      </c>
      <c r="M106" s="331">
        <v>0</v>
      </c>
      <c r="N106" s="328">
        <v>1</v>
      </c>
      <c r="O106" s="473">
        <v>1</v>
      </c>
      <c r="P106" s="473">
        <v>0.05</v>
      </c>
      <c r="Q106" s="474" t="s">
        <v>283</v>
      </c>
      <c r="R106" s="250"/>
      <c r="S106" s="56"/>
      <c r="T106" s="56"/>
      <c r="U106" s="56"/>
      <c r="V106" s="56"/>
      <c r="W106" s="56"/>
    </row>
    <row r="107" spans="1:23" ht="4.1500000000000004" customHeight="1">
      <c r="A107" s="302"/>
      <c r="B107" s="303"/>
      <c r="C107" s="304"/>
      <c r="D107" s="305"/>
      <c r="E107" s="306"/>
      <c r="F107" s="307"/>
      <c r="G107" s="307"/>
      <c r="H107" s="308"/>
      <c r="I107" s="305"/>
      <c r="J107" s="305"/>
      <c r="K107" s="306"/>
      <c r="L107" s="307"/>
      <c r="M107" s="307"/>
      <c r="N107" s="308"/>
      <c r="O107" s="308"/>
      <c r="P107" s="308"/>
      <c r="Q107" s="309"/>
    </row>
    <row r="108" spans="1:23" ht="12.75" customHeight="1">
      <c r="A108" s="477"/>
      <c r="B108" s="478" t="s">
        <v>181</v>
      </c>
      <c r="C108" s="479">
        <f t="shared" ref="C108:P108" si="0">SUBTOTAL(109,C4:C106)</f>
        <v>193.74</v>
      </c>
      <c r="D108" s="479">
        <f t="shared" si="0"/>
        <v>0</v>
      </c>
      <c r="E108" s="480">
        <f t="shared" si="0"/>
        <v>193.74</v>
      </c>
      <c r="F108" s="472">
        <f t="shared" si="0"/>
        <v>942.57499999999993</v>
      </c>
      <c r="G108" s="481">
        <f t="shared" si="0"/>
        <v>2</v>
      </c>
      <c r="H108" s="482">
        <f t="shared" si="0"/>
        <v>941.57499999999993</v>
      </c>
      <c r="I108" s="483">
        <f t="shared" si="0"/>
        <v>211.15</v>
      </c>
      <c r="J108" s="479">
        <f t="shared" si="0"/>
        <v>0</v>
      </c>
      <c r="K108" s="480">
        <f t="shared" si="0"/>
        <v>211.15</v>
      </c>
      <c r="L108" s="472">
        <f t="shared" si="0"/>
        <v>1346.865</v>
      </c>
      <c r="M108" s="481">
        <f t="shared" si="0"/>
        <v>2</v>
      </c>
      <c r="N108" s="482">
        <f t="shared" si="0"/>
        <v>1344.865</v>
      </c>
      <c r="O108" s="473">
        <f t="shared" si="0"/>
        <v>1363.1349999999998</v>
      </c>
      <c r="P108" s="473">
        <f t="shared" si="0"/>
        <v>85.473000000000013</v>
      </c>
      <c r="Q108" s="474"/>
    </row>
    <row r="109" spans="1:23" ht="12" customHeight="1">
      <c r="A109" s="241"/>
      <c r="B109" s="241"/>
      <c r="C109" s="241"/>
      <c r="D109" s="241"/>
      <c r="E109" s="241"/>
      <c r="F109" s="242"/>
      <c r="G109" s="242"/>
      <c r="H109" s="243"/>
      <c r="I109" s="241"/>
      <c r="J109" s="241"/>
      <c r="K109" s="241"/>
      <c r="L109" s="242"/>
      <c r="M109" s="242"/>
      <c r="N109" s="243"/>
      <c r="O109" s="243"/>
      <c r="P109" s="243"/>
      <c r="Q109" s="246"/>
    </row>
    <row r="110" spans="1:23" ht="12" customHeight="1">
      <c r="A110" s="477" t="s">
        <v>171</v>
      </c>
      <c r="B110" s="478" t="s">
        <v>50</v>
      </c>
      <c r="C110" s="479">
        <f>(C36+C37)</f>
        <v>3</v>
      </c>
      <c r="D110" s="479">
        <f>(D36+D37)</f>
        <v>0</v>
      </c>
      <c r="E110" s="480">
        <f>C110-D110</f>
        <v>3</v>
      </c>
      <c r="F110" s="484">
        <f>(F36+F37)</f>
        <v>16</v>
      </c>
      <c r="G110" s="485">
        <f>(G36+G37)</f>
        <v>0</v>
      </c>
      <c r="H110" s="486">
        <f>F110-G110</f>
        <v>16</v>
      </c>
      <c r="I110" s="483">
        <f>(I36+I37)</f>
        <v>2</v>
      </c>
      <c r="J110" s="479">
        <f>(J36+J37)</f>
        <v>0</v>
      </c>
      <c r="K110" s="480">
        <f>I110-J110</f>
        <v>2</v>
      </c>
      <c r="L110" s="472">
        <f>(L36+L37)</f>
        <v>21</v>
      </c>
      <c r="M110" s="481">
        <f>(M36+M37)</f>
        <v>0</v>
      </c>
      <c r="N110" s="482">
        <f>L110-M110</f>
        <v>21</v>
      </c>
      <c r="O110" s="473">
        <f>(O36+O37)</f>
        <v>21</v>
      </c>
      <c r="P110" s="473">
        <f>(P36+P37)</f>
        <v>3.5</v>
      </c>
      <c r="Q110" s="474"/>
    </row>
    <row r="111" spans="1:23" ht="12" customHeight="1">
      <c r="A111" s="477" t="s">
        <v>166</v>
      </c>
      <c r="B111" s="478" t="s">
        <v>58</v>
      </c>
      <c r="C111" s="479">
        <f>C45+C46</f>
        <v>17</v>
      </c>
      <c r="D111" s="479">
        <f>D45+D46</f>
        <v>0</v>
      </c>
      <c r="E111" s="480">
        <f>C111-D111</f>
        <v>17</v>
      </c>
      <c r="F111" s="484">
        <f>F45+F46</f>
        <v>47</v>
      </c>
      <c r="G111" s="485">
        <f>G45+G46</f>
        <v>0</v>
      </c>
      <c r="H111" s="486">
        <f>F111-G111</f>
        <v>47</v>
      </c>
      <c r="I111" s="483">
        <f>I45+I46</f>
        <v>28</v>
      </c>
      <c r="J111" s="479">
        <f>J45+J46</f>
        <v>0</v>
      </c>
      <c r="K111" s="480">
        <f>I111-J111</f>
        <v>28</v>
      </c>
      <c r="L111" s="472">
        <f>L45+L46</f>
        <v>92</v>
      </c>
      <c r="M111" s="481">
        <f>M45+M46</f>
        <v>0</v>
      </c>
      <c r="N111" s="482">
        <f>L111-M111</f>
        <v>92</v>
      </c>
      <c r="O111" s="473">
        <f>O45+O46</f>
        <v>92</v>
      </c>
      <c r="P111" s="473">
        <f>P45+P46</f>
        <v>0.4</v>
      </c>
      <c r="Q111" s="474"/>
    </row>
    <row r="112" spans="1:23" ht="4.1500000000000004" customHeight="1">
      <c r="A112" s="487"/>
      <c r="B112" s="488"/>
      <c r="C112" s="489"/>
      <c r="D112" s="489"/>
      <c r="E112" s="489"/>
      <c r="F112" s="489"/>
      <c r="G112" s="489"/>
      <c r="H112" s="489"/>
      <c r="I112" s="489"/>
      <c r="J112" s="489"/>
      <c r="K112" s="489"/>
      <c r="L112" s="489"/>
      <c r="M112" s="489"/>
      <c r="N112" s="490"/>
      <c r="O112" s="491"/>
      <c r="P112" s="491"/>
      <c r="Q112" s="492"/>
    </row>
    <row r="113" spans="1:17" s="64" customFormat="1" ht="12" customHeight="1">
      <c r="A113" s="493"/>
      <c r="B113" s="494" t="s">
        <v>337</v>
      </c>
      <c r="C113" s="495">
        <v>192.49</v>
      </c>
      <c r="D113" s="495">
        <v>0</v>
      </c>
      <c r="E113" s="495">
        <v>192.49</v>
      </c>
      <c r="F113" s="495">
        <v>943.22499999999991</v>
      </c>
      <c r="G113" s="495">
        <v>2</v>
      </c>
      <c r="H113" s="495">
        <v>941.22499999999991</v>
      </c>
      <c r="I113" s="495">
        <v>210.15</v>
      </c>
      <c r="J113" s="495">
        <v>0</v>
      </c>
      <c r="K113" s="495">
        <v>210.15</v>
      </c>
      <c r="L113" s="495">
        <v>1345.87</v>
      </c>
      <c r="M113" s="495">
        <v>2</v>
      </c>
      <c r="N113" s="496">
        <v>1343.87</v>
      </c>
      <c r="O113" s="497">
        <v>1366.74</v>
      </c>
      <c r="P113" s="497">
        <v>86.553000000000011</v>
      </c>
      <c r="Q113" s="498"/>
    </row>
    <row r="114" spans="1:17" ht="12" customHeight="1">
      <c r="A114" s="387" t="s">
        <v>338</v>
      </c>
      <c r="B114" s="388"/>
      <c r="C114" s="238"/>
      <c r="D114" s="238"/>
      <c r="E114" s="238"/>
      <c r="F114" s="238"/>
      <c r="G114" s="238"/>
      <c r="H114" s="248"/>
      <c r="I114" s="249"/>
      <c r="J114" s="239"/>
      <c r="K114" s="248"/>
      <c r="L114" s="238"/>
      <c r="M114" s="238"/>
      <c r="N114" s="238"/>
      <c r="O114" s="238"/>
      <c r="P114" s="238"/>
      <c r="Q114" s="240"/>
    </row>
  </sheetData>
  <sheetProtection formatCells="0" formatColumns="0" formatRows="0" insertColumns="0" insertRows="0" insertHyperlinks="0" deleteColumns="0" deleteRows="0" sort="0" autoFilter="0" pivotTables="0"/>
  <autoFilter ref="A3:B106" xr:uid="{00000000-0009-0000-0000-000004000000}"/>
  <mergeCells count="8">
    <mergeCell ref="A114:B114"/>
    <mergeCell ref="A1:B2"/>
    <mergeCell ref="O2:O3"/>
    <mergeCell ref="P2:P3"/>
    <mergeCell ref="C2:E2"/>
    <mergeCell ref="F2:H2"/>
    <mergeCell ref="I2:K2"/>
    <mergeCell ref="L2:N2"/>
  </mergeCells>
  <pageMargins left="0.88" right="1.1100000000000001" top="0.75" bottom="0.68" header="0.5" footer="0.5"/>
  <pageSetup scale="65" pageOrder="overThenDown" orientation="landscape" r:id="rId1"/>
  <headerFooter alignWithMargins="0">
    <oddHeader>&amp;L&amp;"Arial,Bold"&amp;9COUNTY QUARTERLY REPORT&amp;C&amp;"Arial,Bold"&amp;9STAFFING&amp;R&amp;"Arial,Bold"&amp;9SFY2018
MAR 2018</oddHeader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14" min="3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DHHS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SFY 2017 4th Quarter COUNTY QUARTERLY REPORT 04.2017</dc:title>
  <dc:subject/>
  <dc:creator>R Leggett</dc:creator>
  <cp:keywords/>
  <dc:description/>
  <cp:lastModifiedBy>Henderson, Debra L</cp:lastModifiedBy>
  <cp:revision/>
  <dcterms:created xsi:type="dcterms:W3CDTF">2013-10-17T16:39:22Z</dcterms:created>
  <dcterms:modified xsi:type="dcterms:W3CDTF">2023-03-08T13:54:27Z</dcterms:modified>
  <cp:category/>
  <cp:contentStatus/>
</cp:coreProperties>
</file>