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 updateLinks="always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Dear County Letters\DCDL 2019\"/>
    </mc:Choice>
  </mc:AlternateContent>
  <xr:revisionPtr revIDLastSave="0" documentId="8_{149E5B6A-29AD-4D95-8E12-9C0A1631AD2B}" xr6:coauthVersionLast="47" xr6:coauthVersionMax="47" xr10:uidLastSave="{00000000-0000-0000-0000-000000000000}"/>
  <bookViews>
    <workbookView xWindow="0" yWindow="0" windowWidth="15360" windowHeight="8976" xr2:uid="{00000000-000D-0000-FFFF-FFFF00000000}"/>
  </bookViews>
  <sheets>
    <sheet name="5 Factor Report" sheetId="32" r:id="rId1"/>
    <sheet name="Agent Activity Report" sheetId="33" r:id="rId2"/>
    <sheet name="Staffing Report " sheetId="38" r:id="rId3"/>
    <sheet name="Self-Assessment Scores for All " sheetId="20" r:id="rId4"/>
    <sheet name="Incentive Goal" sheetId="30" r:id="rId5"/>
  </sheets>
  <definedNames>
    <definedName name="\z" localSheetId="2">#REF!</definedName>
    <definedName name="\z">#REF!</definedName>
    <definedName name="_1" localSheetId="2">#REF!</definedName>
    <definedName name="_1">#REF!</definedName>
    <definedName name="_10" localSheetId="2">#REF!</definedName>
    <definedName name="_10">#REF!</definedName>
    <definedName name="_11" localSheetId="2">#REF!</definedName>
    <definedName name="_11">#REF!</definedName>
    <definedName name="_12" localSheetId="2">#REF!</definedName>
    <definedName name="_12">#REF!</definedName>
    <definedName name="_2" localSheetId="2">#REF!</definedName>
    <definedName name="_2">#REF!</definedName>
    <definedName name="_3" localSheetId="2">#REF!</definedName>
    <definedName name="_3">#REF!</definedName>
    <definedName name="_4" localSheetId="2">#REF!</definedName>
    <definedName name="_4">#REF!</definedName>
    <definedName name="_5" localSheetId="2">#REF!</definedName>
    <definedName name="_5">#REF!</definedName>
    <definedName name="_6" localSheetId="2">#REF!</definedName>
    <definedName name="_6">#REF!</definedName>
    <definedName name="_7" localSheetId="2">#REF!</definedName>
    <definedName name="_7">#REF!</definedName>
    <definedName name="_8" localSheetId="2">#REF!</definedName>
    <definedName name="_8">#REF!</definedName>
    <definedName name="_9" localSheetId="2">#REF!</definedName>
    <definedName name="_9">#REF!</definedName>
    <definedName name="_xlnm._FilterDatabase" localSheetId="0" hidden="1">'5 Factor Report'!$A$4:$D$105</definedName>
    <definedName name="_xlnm._FilterDatabase" localSheetId="1" hidden="1">'Agent Activity Report'!$A$3:$B$3</definedName>
    <definedName name="_xlnm._FilterDatabase" localSheetId="4" hidden="1">'Incentive Goal'!$A$2:$AL$107</definedName>
    <definedName name="_xlnm._FilterDatabase" localSheetId="3" hidden="1">'Self-Assessment Scores for All '!$A$3:$B$3</definedName>
    <definedName name="_xlnm._FilterDatabase" localSheetId="2" hidden="1">'Staffing Report '!$A$3:$B$107</definedName>
    <definedName name="_xlnm.Criteria" localSheetId="4">'Incentive Goal'!#REF!</definedName>
    <definedName name="_xlnm.Criteria" localSheetId="2">'Staffing Report '!#REF!</definedName>
    <definedName name="_xlnm.Extract" localSheetId="4">'Incentive Goal'!#REF!</definedName>
    <definedName name="_xlnm.Extract" localSheetId="2">'Staffing Report '!#REF!</definedName>
    <definedName name="_xlnm.Print_Area" localSheetId="0">'5 Factor Report'!$B$5:$I$107</definedName>
    <definedName name="_xlnm.Print_Area" localSheetId="1">'Agent Activity Report'!$E$4:$AS$113</definedName>
    <definedName name="_xlnm.Print_Area" localSheetId="4">'Incentive Goal'!$B$3:$X$114</definedName>
    <definedName name="_xlnm.Print_Area" localSheetId="3">'Self-Assessment Scores for All '!$C$1:$K$103</definedName>
    <definedName name="_xlnm.Print_Area" localSheetId="2">'Staffing Report '!$A$4:$Q$113</definedName>
    <definedName name="_xlnm.Print_Titles" localSheetId="0">'5 Factor Report'!$A:$C,'5 Factor Report'!$1:$4</definedName>
    <definedName name="_xlnm.Print_Titles" localSheetId="1">'Agent Activity Report'!$B:$D,'Agent Activity Report'!$1:$3</definedName>
    <definedName name="_xlnm.Print_Titles" localSheetId="4">'Incentive Goal'!$A:$B,'Incentive Goal'!$1:$2</definedName>
    <definedName name="_xlnm.Print_Titles" localSheetId="2">'Staffing Report '!$A:$B,'Staffing Report '!$1:$3</definedName>
    <definedName name="Staffing" localSheetId="2">#REF!</definedName>
    <definedName name="Staffing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7" i="38" l="1"/>
  <c r="K112" i="38" l="1"/>
  <c r="D107" i="32" l="1"/>
  <c r="P110" i="38" l="1"/>
  <c r="I109" i="38" l="1"/>
  <c r="J109" i="38"/>
  <c r="K109" i="38"/>
  <c r="P109" i="38"/>
  <c r="F109" i="38"/>
  <c r="G109" i="38"/>
  <c r="H109" i="38"/>
  <c r="D109" i="38"/>
  <c r="E109" i="38"/>
  <c r="C109" i="38"/>
  <c r="K110" i="38"/>
  <c r="J110" i="38"/>
  <c r="I110" i="38"/>
  <c r="H110" i="38"/>
  <c r="G110" i="38"/>
  <c r="F110" i="38"/>
  <c r="E110" i="38"/>
  <c r="D110" i="38"/>
  <c r="C110" i="38"/>
  <c r="G107" i="38"/>
  <c r="G112" i="38" s="1"/>
  <c r="A112" i="38" l="1"/>
  <c r="P107" i="38"/>
  <c r="P112" i="38" s="1"/>
  <c r="J107" i="38"/>
  <c r="J112" i="38" s="1"/>
  <c r="I107" i="38"/>
  <c r="I112" i="38" s="1"/>
  <c r="H107" i="38"/>
  <c r="H112" i="38" s="1"/>
  <c r="F107" i="38"/>
  <c r="F112" i="38" s="1"/>
  <c r="E107" i="38"/>
  <c r="E112" i="38" s="1"/>
  <c r="D107" i="38"/>
  <c r="D112" i="38" s="1"/>
  <c r="C107" i="38"/>
  <c r="C112" i="38" s="1"/>
  <c r="N106" i="38"/>
  <c r="M106" i="38"/>
  <c r="L106" i="38"/>
  <c r="O106" i="38" s="1"/>
  <c r="N105" i="38"/>
  <c r="M105" i="38"/>
  <c r="L105" i="38"/>
  <c r="O105" i="38" s="1"/>
  <c r="N104" i="38"/>
  <c r="M104" i="38"/>
  <c r="L104" i="38"/>
  <c r="O104" i="38" s="1"/>
  <c r="N103" i="38"/>
  <c r="M103" i="38"/>
  <c r="L103" i="38"/>
  <c r="O103" i="38" s="1"/>
  <c r="N102" i="38"/>
  <c r="M102" i="38"/>
  <c r="L102" i="38"/>
  <c r="O102" i="38" s="1"/>
  <c r="N101" i="38"/>
  <c r="M101" i="38"/>
  <c r="L101" i="38"/>
  <c r="O101" i="38" s="1"/>
  <c r="N100" i="38"/>
  <c r="M100" i="38"/>
  <c r="L100" i="38"/>
  <c r="O100" i="38" s="1"/>
  <c r="N99" i="38"/>
  <c r="M99" i="38"/>
  <c r="L99" i="38"/>
  <c r="O99" i="38" s="1"/>
  <c r="N98" i="38"/>
  <c r="M98" i="38"/>
  <c r="L98" i="38"/>
  <c r="O98" i="38" s="1"/>
  <c r="N97" i="38"/>
  <c r="M97" i="38"/>
  <c r="L97" i="38"/>
  <c r="O97" i="38" s="1"/>
  <c r="N96" i="38"/>
  <c r="M96" i="38"/>
  <c r="L96" i="38"/>
  <c r="O96" i="38" s="1"/>
  <c r="N95" i="38"/>
  <c r="M95" i="38"/>
  <c r="L95" i="38"/>
  <c r="O95" i="38" s="1"/>
  <c r="N94" i="38"/>
  <c r="M94" i="38"/>
  <c r="L94" i="38"/>
  <c r="O94" i="38" s="1"/>
  <c r="N93" i="38"/>
  <c r="M93" i="38"/>
  <c r="L93" i="38"/>
  <c r="O93" i="38" s="1"/>
  <c r="N92" i="38"/>
  <c r="M92" i="38"/>
  <c r="L92" i="38"/>
  <c r="O92" i="38" s="1"/>
  <c r="N91" i="38"/>
  <c r="M91" i="38"/>
  <c r="L91" i="38"/>
  <c r="O91" i="38" s="1"/>
  <c r="N90" i="38"/>
  <c r="M90" i="38"/>
  <c r="L90" i="38"/>
  <c r="O90" i="38" s="1"/>
  <c r="N89" i="38"/>
  <c r="M89" i="38"/>
  <c r="L89" i="38"/>
  <c r="O89" i="38" s="1"/>
  <c r="N88" i="38"/>
  <c r="M88" i="38"/>
  <c r="L88" i="38"/>
  <c r="O88" i="38" s="1"/>
  <c r="N87" i="38"/>
  <c r="M87" i="38"/>
  <c r="L87" i="38"/>
  <c r="O87" i="38" s="1"/>
  <c r="N86" i="38"/>
  <c r="M86" i="38"/>
  <c r="L86" i="38"/>
  <c r="O86" i="38" s="1"/>
  <c r="N85" i="38"/>
  <c r="M85" i="38"/>
  <c r="L85" i="38"/>
  <c r="O85" i="38" s="1"/>
  <c r="N84" i="38"/>
  <c r="M84" i="38"/>
  <c r="L84" i="38"/>
  <c r="O84" i="38" s="1"/>
  <c r="N83" i="38"/>
  <c r="M83" i="38"/>
  <c r="L83" i="38"/>
  <c r="O83" i="38" s="1"/>
  <c r="N82" i="38"/>
  <c r="M82" i="38"/>
  <c r="L82" i="38"/>
  <c r="O82" i="38" s="1"/>
  <c r="N81" i="38"/>
  <c r="M81" i="38"/>
  <c r="L81" i="38"/>
  <c r="O81" i="38" s="1"/>
  <c r="N80" i="38"/>
  <c r="M80" i="38"/>
  <c r="L80" i="38"/>
  <c r="O80" i="38" s="1"/>
  <c r="N79" i="38"/>
  <c r="M79" i="38"/>
  <c r="L79" i="38"/>
  <c r="O79" i="38" s="1"/>
  <c r="N78" i="38"/>
  <c r="M78" i="38"/>
  <c r="L78" i="38"/>
  <c r="O78" i="38" s="1"/>
  <c r="M77" i="38"/>
  <c r="O77" i="38"/>
  <c r="N76" i="38"/>
  <c r="M76" i="38"/>
  <c r="L76" i="38"/>
  <c r="O76" i="38" s="1"/>
  <c r="N75" i="38"/>
  <c r="M75" i="38"/>
  <c r="L75" i="38"/>
  <c r="O75" i="38" s="1"/>
  <c r="N74" i="38"/>
  <c r="M74" i="38"/>
  <c r="L74" i="38"/>
  <c r="O74" i="38" s="1"/>
  <c r="N73" i="38"/>
  <c r="M73" i="38"/>
  <c r="L73" i="38"/>
  <c r="O73" i="38" s="1"/>
  <c r="N72" i="38"/>
  <c r="M72" i="38"/>
  <c r="L72" i="38"/>
  <c r="O72" i="38" s="1"/>
  <c r="N71" i="38"/>
  <c r="M71" i="38"/>
  <c r="L71" i="38"/>
  <c r="O71" i="38" s="1"/>
  <c r="N70" i="38"/>
  <c r="M70" i="38"/>
  <c r="L70" i="38"/>
  <c r="O70" i="38" s="1"/>
  <c r="N69" i="38"/>
  <c r="M69" i="38"/>
  <c r="L69" i="38"/>
  <c r="O69" i="38" s="1"/>
  <c r="N68" i="38"/>
  <c r="M68" i="38"/>
  <c r="L68" i="38"/>
  <c r="O68" i="38" s="1"/>
  <c r="N67" i="38"/>
  <c r="M67" i="38"/>
  <c r="L67" i="38"/>
  <c r="N66" i="38"/>
  <c r="M66" i="38"/>
  <c r="L66" i="38"/>
  <c r="O66" i="38" s="1"/>
  <c r="N65" i="38"/>
  <c r="M65" i="38"/>
  <c r="L65" i="38"/>
  <c r="O65" i="38" s="1"/>
  <c r="N64" i="38"/>
  <c r="M64" i="38"/>
  <c r="L64" i="38"/>
  <c r="O64" i="38" s="1"/>
  <c r="N63" i="38"/>
  <c r="M63" i="38"/>
  <c r="L63" i="38"/>
  <c r="O63" i="38" s="1"/>
  <c r="N62" i="38"/>
  <c r="M62" i="38"/>
  <c r="L62" i="38"/>
  <c r="O62" i="38" s="1"/>
  <c r="N61" i="38"/>
  <c r="M61" i="38"/>
  <c r="L61" i="38"/>
  <c r="O61" i="38" s="1"/>
  <c r="N60" i="38"/>
  <c r="M60" i="38"/>
  <c r="L60" i="38"/>
  <c r="O60" i="38" s="1"/>
  <c r="N59" i="38"/>
  <c r="M59" i="38"/>
  <c r="L59" i="38"/>
  <c r="O59" i="38" s="1"/>
  <c r="N58" i="38"/>
  <c r="M58" i="38"/>
  <c r="L58" i="38"/>
  <c r="O58" i="38" s="1"/>
  <c r="N57" i="38"/>
  <c r="M57" i="38"/>
  <c r="L57" i="38"/>
  <c r="O57" i="38" s="1"/>
  <c r="N56" i="38"/>
  <c r="M56" i="38"/>
  <c r="L56" i="38"/>
  <c r="O56" i="38" s="1"/>
  <c r="N55" i="38"/>
  <c r="M55" i="38"/>
  <c r="L55" i="38"/>
  <c r="O55" i="38" s="1"/>
  <c r="N54" i="38"/>
  <c r="M54" i="38"/>
  <c r="L54" i="38"/>
  <c r="O54" i="38" s="1"/>
  <c r="N53" i="38"/>
  <c r="M53" i="38"/>
  <c r="L53" i="38"/>
  <c r="O53" i="38" s="1"/>
  <c r="N52" i="38"/>
  <c r="M52" i="38"/>
  <c r="L52" i="38"/>
  <c r="O52" i="38" s="1"/>
  <c r="N51" i="38"/>
  <c r="M51" i="38"/>
  <c r="L51" i="38"/>
  <c r="O51" i="38" s="1"/>
  <c r="N50" i="38"/>
  <c r="M50" i="38"/>
  <c r="L50" i="38"/>
  <c r="O50" i="38" s="1"/>
  <c r="N49" i="38"/>
  <c r="M49" i="38"/>
  <c r="L49" i="38"/>
  <c r="O49" i="38" s="1"/>
  <c r="N48" i="38"/>
  <c r="M48" i="38"/>
  <c r="L48" i="38"/>
  <c r="O48" i="38" s="1"/>
  <c r="N47" i="38"/>
  <c r="M47" i="38"/>
  <c r="L47" i="38"/>
  <c r="O47" i="38" s="1"/>
  <c r="N46" i="38"/>
  <c r="M46" i="38"/>
  <c r="L46" i="38"/>
  <c r="O46" i="38" s="1"/>
  <c r="N45" i="38"/>
  <c r="M45" i="38"/>
  <c r="L45" i="38"/>
  <c r="N44" i="38"/>
  <c r="M44" i="38"/>
  <c r="L44" i="38"/>
  <c r="O44" i="38" s="1"/>
  <c r="N43" i="38"/>
  <c r="M43" i="38"/>
  <c r="L43" i="38"/>
  <c r="O43" i="38" s="1"/>
  <c r="N42" i="38"/>
  <c r="M42" i="38"/>
  <c r="L42" i="38"/>
  <c r="O42" i="38" s="1"/>
  <c r="N41" i="38"/>
  <c r="M41" i="38"/>
  <c r="L41" i="38"/>
  <c r="O41" i="38" s="1"/>
  <c r="N40" i="38"/>
  <c r="M40" i="38"/>
  <c r="L40" i="38"/>
  <c r="O40" i="38" s="1"/>
  <c r="N39" i="38"/>
  <c r="M39" i="38"/>
  <c r="L39" i="38"/>
  <c r="O39" i="38" s="1"/>
  <c r="N38" i="38"/>
  <c r="M38" i="38"/>
  <c r="L38" i="38"/>
  <c r="O38" i="38" s="1"/>
  <c r="N37" i="38"/>
  <c r="M37" i="38"/>
  <c r="L37" i="38"/>
  <c r="N36" i="38"/>
  <c r="M36" i="38"/>
  <c r="L36" i="38"/>
  <c r="N35" i="38"/>
  <c r="M35" i="38"/>
  <c r="L35" i="38"/>
  <c r="O35" i="38" s="1"/>
  <c r="N34" i="38"/>
  <c r="M34" i="38"/>
  <c r="L34" i="38"/>
  <c r="O34" i="38" s="1"/>
  <c r="N33" i="38"/>
  <c r="M33" i="38"/>
  <c r="L33" i="38"/>
  <c r="O33" i="38" s="1"/>
  <c r="N32" i="38"/>
  <c r="M32" i="38"/>
  <c r="L32" i="38"/>
  <c r="O32" i="38" s="1"/>
  <c r="M31" i="38"/>
  <c r="L31" i="38"/>
  <c r="O31" i="38" s="1"/>
  <c r="M30" i="38"/>
  <c r="N29" i="38"/>
  <c r="M29" i="38"/>
  <c r="L29" i="38"/>
  <c r="O29" i="38" s="1"/>
  <c r="N28" i="38"/>
  <c r="M28" i="38"/>
  <c r="L28" i="38"/>
  <c r="O28" i="38" s="1"/>
  <c r="N27" i="38"/>
  <c r="M27" i="38"/>
  <c r="L27" i="38"/>
  <c r="O27" i="38" s="1"/>
  <c r="N26" i="38"/>
  <c r="M26" i="38"/>
  <c r="L26" i="38"/>
  <c r="O26" i="38" s="1"/>
  <c r="N25" i="38"/>
  <c r="M25" i="38"/>
  <c r="L25" i="38"/>
  <c r="O25" i="38" s="1"/>
  <c r="N24" i="38"/>
  <c r="M24" i="38"/>
  <c r="L24" i="38"/>
  <c r="O24" i="38" s="1"/>
  <c r="N23" i="38"/>
  <c r="M23" i="38"/>
  <c r="L23" i="38"/>
  <c r="O23" i="38" s="1"/>
  <c r="N22" i="38"/>
  <c r="M22" i="38"/>
  <c r="L22" i="38"/>
  <c r="O22" i="38" s="1"/>
  <c r="N21" i="38"/>
  <c r="M21" i="38"/>
  <c r="L21" i="38"/>
  <c r="O21" i="38" s="1"/>
  <c r="N20" i="38"/>
  <c r="M20" i="38"/>
  <c r="L20" i="38"/>
  <c r="O20" i="38" s="1"/>
  <c r="N19" i="38"/>
  <c r="M19" i="38"/>
  <c r="L19" i="38"/>
  <c r="O19" i="38" s="1"/>
  <c r="N18" i="38"/>
  <c r="M18" i="38"/>
  <c r="L18" i="38"/>
  <c r="O18" i="38" s="1"/>
  <c r="N17" i="38"/>
  <c r="M17" i="38"/>
  <c r="L17" i="38"/>
  <c r="O17" i="38" s="1"/>
  <c r="N16" i="38"/>
  <c r="M16" i="38"/>
  <c r="L16" i="38"/>
  <c r="O16" i="38" s="1"/>
  <c r="N15" i="38"/>
  <c r="M15" i="38"/>
  <c r="L15" i="38"/>
  <c r="O15" i="38" s="1"/>
  <c r="N14" i="38"/>
  <c r="M14" i="38"/>
  <c r="L14" i="38"/>
  <c r="O14" i="38" s="1"/>
  <c r="N13" i="38"/>
  <c r="M13" i="38"/>
  <c r="L13" i="38"/>
  <c r="O13" i="38" s="1"/>
  <c r="N12" i="38"/>
  <c r="M12" i="38"/>
  <c r="L12" i="38"/>
  <c r="O12" i="38" s="1"/>
  <c r="N11" i="38"/>
  <c r="M11" i="38"/>
  <c r="L11" i="38"/>
  <c r="O11" i="38" s="1"/>
  <c r="N10" i="38"/>
  <c r="M10" i="38"/>
  <c r="L10" i="38"/>
  <c r="O10" i="38" s="1"/>
  <c r="N9" i="38"/>
  <c r="M9" i="38"/>
  <c r="L9" i="38"/>
  <c r="O9" i="38" s="1"/>
  <c r="N8" i="38"/>
  <c r="M8" i="38"/>
  <c r="L8" i="38"/>
  <c r="O8" i="38" s="1"/>
  <c r="N7" i="38"/>
  <c r="M7" i="38"/>
  <c r="L7" i="38"/>
  <c r="O7" i="38" s="1"/>
  <c r="N6" i="38"/>
  <c r="M6" i="38"/>
  <c r="L6" i="38"/>
  <c r="O6" i="38" s="1"/>
  <c r="N5" i="38"/>
  <c r="M5" i="38"/>
  <c r="L5" i="38"/>
  <c r="O5" i="38" s="1"/>
  <c r="N4" i="38"/>
  <c r="M4" i="38"/>
  <c r="L4" i="38"/>
  <c r="M107" i="38" l="1"/>
  <c r="M112" i="38" s="1"/>
  <c r="M110" i="38"/>
  <c r="M109" i="38"/>
  <c r="N110" i="38"/>
  <c r="N109" i="38"/>
  <c r="O36" i="38"/>
  <c r="O109" i="38" s="1"/>
  <c r="L109" i="38"/>
  <c r="O45" i="38"/>
  <c r="O110" i="38" s="1"/>
  <c r="L110" i="38"/>
  <c r="L107" i="38"/>
  <c r="L112" i="38" s="1"/>
  <c r="N107" i="38"/>
  <c r="N112" i="38" s="1"/>
  <c r="O4" i="38"/>
  <c r="O107" i="38" l="1"/>
  <c r="O112" i="38" s="1"/>
  <c r="Q112" i="38" s="1"/>
  <c r="C108" i="30"/>
  <c r="J108" i="30" l="1"/>
  <c r="C110" i="30" l="1"/>
  <c r="S108" i="30" l="1"/>
  <c r="R108" i="30"/>
  <c r="O108" i="30"/>
  <c r="N108" i="30"/>
  <c r="K108" i="30"/>
  <c r="G108" i="30"/>
  <c r="F108" i="30"/>
  <c r="D108" i="30"/>
  <c r="B107" i="33" l="1"/>
  <c r="B106" i="33"/>
  <c r="B105" i="33"/>
  <c r="B104" i="33"/>
  <c r="B103" i="33"/>
  <c r="B102" i="33"/>
  <c r="B101" i="33"/>
  <c r="B100" i="33"/>
  <c r="B99" i="33"/>
  <c r="B98" i="33"/>
  <c r="B97" i="33"/>
  <c r="B96" i="33"/>
  <c r="B95" i="33"/>
  <c r="B94" i="33"/>
  <c r="B93" i="33"/>
  <c r="B92" i="33"/>
  <c r="B91" i="33"/>
  <c r="B90" i="33"/>
  <c r="B89" i="33"/>
  <c r="B88" i="33"/>
  <c r="B87" i="33"/>
  <c r="B86" i="33"/>
  <c r="B85" i="33"/>
  <c r="B84" i="33"/>
  <c r="B83" i="33"/>
  <c r="B82" i="33"/>
  <c r="B81" i="33"/>
  <c r="B80" i="33"/>
  <c r="B79" i="33"/>
  <c r="B78" i="33"/>
  <c r="B77" i="33"/>
  <c r="B76" i="33"/>
  <c r="B75" i="33"/>
  <c r="B74" i="33"/>
  <c r="B73" i="33"/>
  <c r="B72" i="33"/>
  <c r="B71" i="33"/>
  <c r="B70" i="33"/>
  <c r="B69" i="33"/>
  <c r="B68" i="33"/>
  <c r="B67" i="33"/>
  <c r="B66" i="33"/>
  <c r="B65" i="33"/>
  <c r="B64" i="33"/>
  <c r="B63" i="33"/>
  <c r="B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4" i="33"/>
  <c r="B5" i="33"/>
  <c r="D109" i="32" l="1"/>
  <c r="A109" i="32"/>
  <c r="A107" i="32"/>
  <c r="C107" i="32" l="1"/>
  <c r="C109" i="32"/>
  <c r="W111" i="30" l="1"/>
  <c r="V111" i="30"/>
  <c r="S111" i="30"/>
  <c r="R111" i="30"/>
  <c r="O111" i="30"/>
  <c r="N111" i="30"/>
  <c r="K111" i="30"/>
  <c r="J111" i="30"/>
  <c r="G111" i="30"/>
  <c r="F111" i="30"/>
  <c r="W110" i="30"/>
  <c r="V110" i="30"/>
  <c r="S110" i="30"/>
  <c r="R110" i="30"/>
  <c r="O110" i="30"/>
  <c r="N110" i="30"/>
  <c r="K110" i="30"/>
  <c r="J110" i="30"/>
  <c r="G110" i="30"/>
  <c r="F110" i="30"/>
  <c r="C111" i="30"/>
  <c r="W108" i="30"/>
  <c r="V108" i="30"/>
  <c r="B107" i="32" l="1"/>
  <c r="B109" i="32"/>
  <c r="H108" i="30"/>
  <c r="H111" i="30"/>
  <c r="E110" i="30"/>
  <c r="E111" i="30"/>
  <c r="E108" i="30"/>
  <c r="L111" i="30"/>
  <c r="P110" i="30"/>
  <c r="T111" i="30"/>
  <c r="T108" i="30"/>
  <c r="L110" i="30"/>
  <c r="X108" i="30"/>
  <c r="H110" i="30"/>
  <c r="X110" i="30"/>
  <c r="X111" i="30"/>
  <c r="L108" i="30"/>
  <c r="P108" i="30"/>
  <c r="T110" i="30"/>
  <c r="P111" i="30"/>
</calcChain>
</file>

<file path=xl/sharedStrings.xml><?xml version="1.0" encoding="utf-8"?>
<sst xmlns="http://schemas.openxmlformats.org/spreadsheetml/2006/main" count="1369" uniqueCount="342">
  <si>
    <t>5 Factor Report SFY2019 Mar 2019</t>
  </si>
  <si>
    <t>Cost Effectiveness as of 09.30.2018</t>
  </si>
  <si>
    <t xml:space="preserve">Tot Collections </t>
  </si>
  <si>
    <t>Collection</t>
  </si>
  <si>
    <t>Cases Under</t>
  </si>
  <si>
    <t>Paternity</t>
  </si>
  <si>
    <t>Payment</t>
  </si>
  <si>
    <t>as of Feb 2019</t>
  </si>
  <si>
    <t>per unfroz staff</t>
  </si>
  <si>
    <t>Rate</t>
  </si>
  <si>
    <t>Order</t>
  </si>
  <si>
    <t>Establishment Rate</t>
  </si>
  <si>
    <t>to Arrears</t>
  </si>
  <si>
    <t>County</t>
  </si>
  <si>
    <t>Caseload</t>
  </si>
  <si>
    <t>Cases/Agt</t>
  </si>
  <si>
    <t>Unadj Unempl rate</t>
  </si>
  <si>
    <t>$</t>
  </si>
  <si>
    <t>%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</si>
  <si>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</si>
  <si>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</si>
  <si>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</si>
  <si>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</si>
  <si>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</si>
  <si>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</si>
  <si>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</si>
  <si>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</si>
  <si>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</si>
  <si>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</si>
  <si>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</si>
  <si>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</si>
  <si>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</si>
  <si>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</si>
  <si>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</si>
  <si>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</si>
  <si>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</si>
  <si>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</si>
  <si>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</si>
  <si>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</si>
  <si>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</si>
  <si>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</si>
  <si>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</si>
  <si>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</si>
  <si>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</si>
  <si>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</si>
  <si>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</si>
  <si>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</si>
  <si>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</si>
  <si>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</si>
  <si>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</si>
  <si>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</si>
  <si>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</si>
  <si>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</si>
  <si>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</si>
  <si>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</si>
  <si>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</si>
  <si>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</si>
  <si>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</si>
  <si>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</si>
  <si>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</si>
  <si>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</si>
  <si>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</si>
  <si>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</si>
  <si>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</si>
  <si>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</si>
  <si>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</si>
  <si>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</si>
  <si>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</si>
  <si>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</si>
  <si>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</si>
  <si>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</si>
  <si>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</si>
  <si>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</si>
  <si>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</si>
  <si>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</si>
  <si>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</si>
  <si>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</si>
  <si>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</si>
  <si>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</si>
  <si>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</si>
  <si>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</si>
  <si>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</si>
  <si>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</si>
  <si>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</si>
  <si>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</si>
  <si>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</si>
  <si>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</si>
  <si>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</si>
  <si>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</si>
  <si>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</si>
  <si>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</si>
  <si>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</si>
  <si>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</si>
  <si>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</si>
  <si>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</si>
  <si>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</si>
  <si>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</si>
  <si>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</si>
  <si>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</si>
  <si>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</si>
  <si>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</si>
  <si>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</si>
  <si>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</si>
  <si>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</si>
  <si>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</si>
  <si>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</si>
  <si>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</si>
  <si>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</si>
  <si>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</si>
  <si>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</si>
  <si>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</si>
  <si>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</si>
  <si>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</si>
  <si>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</si>
  <si>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</si>
  <si>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</si>
  <si>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</si>
  <si>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</si>
  <si>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</si>
  <si>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STATEWIDE</t>
  </si>
  <si>
    <t>Count</t>
  </si>
  <si>
    <t>Sum</t>
  </si>
  <si>
    <t>Avg</t>
  </si>
  <si>
    <t>Agent Activity Report Mar 2019</t>
  </si>
  <si>
    <t>Staffing</t>
  </si>
  <si>
    <t>Open Cases</t>
  </si>
  <si>
    <t>Paternity Est</t>
  </si>
  <si>
    <t>Support Est</t>
  </si>
  <si>
    <t>Total Collections</t>
  </si>
  <si>
    <t>System Locates</t>
  </si>
  <si>
    <t>Manual Locates</t>
  </si>
  <si>
    <t>Support Orders Established</t>
  </si>
  <si>
    <t>Support Order Estab. Othr</t>
  </si>
  <si>
    <t>Support Order Mod Comp</t>
  </si>
  <si>
    <t>Support Order Mod Othr Comp</t>
  </si>
  <si>
    <t>Review Mods</t>
  </si>
  <si>
    <t>Withholding</t>
  </si>
  <si>
    <t>Enforcement Other</t>
  </si>
  <si>
    <t>Enforcement Hearing</t>
  </si>
  <si>
    <t>Quarterly Staffing Report</t>
  </si>
  <si>
    <t>OCSE 157 | LINE 1</t>
  </si>
  <si>
    <t>OCSE 157 | LINE 16</t>
  </si>
  <si>
    <t>OCSE 157 | LINE 17</t>
  </si>
  <si>
    <t>Incentive Goal Report</t>
  </si>
  <si>
    <t>ASR</t>
  </si>
  <si>
    <t>Consultant</t>
  </si>
  <si>
    <t>Fips Name</t>
  </si>
  <si>
    <t>Unfrozen Agents</t>
  </si>
  <si>
    <t>Tot Unfroz Staff</t>
  </si>
  <si>
    <t>Pat Est</t>
  </si>
  <si>
    <t>Pat Est/Agt</t>
  </si>
  <si>
    <t>Orders</t>
  </si>
  <si>
    <t>Orders/Agt</t>
  </si>
  <si>
    <t>Tot Coll</t>
  </si>
  <si>
    <t>TotCollAgt</t>
  </si>
  <si>
    <t>TotColUnfozlStf</t>
  </si>
  <si>
    <t>Filed</t>
  </si>
  <si>
    <t>Filed/Agt</t>
  </si>
  <si>
    <t>Completed</t>
  </si>
  <si>
    <t>Comp/Agt</t>
  </si>
  <si>
    <t>Stanley, Sharon</t>
  </si>
  <si>
    <t>Newsome, Kenya</t>
  </si>
  <si>
    <t>Cauble, Leona</t>
  </si>
  <si>
    <t>Allen, Carole</t>
  </si>
  <si>
    <t>Jedrey, Judy</t>
  </si>
  <si>
    <t>McDonald, Sally</t>
  </si>
  <si>
    <t>Foreman, Cora</t>
  </si>
  <si>
    <t>Craig, Angela</t>
  </si>
  <si>
    <t>Mayfield, Kristi</t>
  </si>
  <si>
    <t>Central Office</t>
  </si>
  <si>
    <t>NA</t>
  </si>
  <si>
    <t>Filtered total</t>
  </si>
  <si>
    <t>Edgecombe Tot</t>
  </si>
  <si>
    <t>Guilford Tot</t>
  </si>
  <si>
    <t>Tribal has been included in this report to reflect Statewide Totals</t>
  </si>
  <si>
    <t>TOTAL STAFFING as of 03.31.2018</t>
  </si>
  <si>
    <t>TOTAL FILLED STAFF</t>
  </si>
  <si>
    <t>CONTRACT</t>
  </si>
  <si>
    <t>SUPERVISORS</t>
  </si>
  <si>
    <t>AGENTS</t>
  </si>
  <si>
    <t>CLERKS</t>
  </si>
  <si>
    <t>TOT SUP/AGTS/CLKS</t>
  </si>
  <si>
    <t>IV-D SERVICES FTEs</t>
  </si>
  <si>
    <t>FTEs</t>
  </si>
  <si>
    <t>Sup Auth</t>
  </si>
  <si>
    <t>Sup Froz</t>
  </si>
  <si>
    <t>Sup Unfroz</t>
  </si>
  <si>
    <t>Agt Auth</t>
  </si>
  <si>
    <t>Agt Froz</t>
  </si>
  <si>
    <t>Agt Unfroz</t>
  </si>
  <si>
    <t>Clerk Auth</t>
  </si>
  <si>
    <t>Clerk Froz</t>
  </si>
  <si>
    <t>Clerk Unfroz</t>
  </si>
  <si>
    <t>Tot Auth</t>
  </si>
  <si>
    <t>Tot Froz</t>
  </si>
  <si>
    <t>Total Unfroz</t>
  </si>
  <si>
    <t>Description</t>
  </si>
  <si>
    <t>2 deputies and  .5 attorney</t>
  </si>
  <si>
    <t>Dss Attorney</t>
  </si>
  <si>
    <t xml:space="preserve">Attorney, </t>
  </si>
  <si>
    <t>Contract Attorney, 1 Contract Deputy</t>
  </si>
  <si>
    <t>.25 Dss Attorney</t>
  </si>
  <si>
    <t>attorney</t>
  </si>
  <si>
    <t>1 full time Deputy, .33% attorney time dedicated to IVD</t>
  </si>
  <si>
    <t>7.50% attorney time spent on IVD services</t>
  </si>
  <si>
    <t>.10 attorney, 2.5 deputies</t>
  </si>
  <si>
    <t>.25 FTE Attorney(included in Spv count)</t>
  </si>
  <si>
    <t>1 Sfaff Attorney</t>
  </si>
  <si>
    <t>parttime attorney</t>
  </si>
  <si>
    <t>3 Contract Attorneys (Shared DSS), 2 Contract Deputies, 1 P.I. 423 hrs/yr</t>
  </si>
  <si>
    <t>3.20% attorney time spent on IVD services</t>
  </si>
  <si>
    <t>1/2 position - attorney time spent on IVD services</t>
  </si>
  <si>
    <t>Attorney</t>
  </si>
  <si>
    <t>County Attorney (Shared DSS)</t>
  </si>
  <si>
    <t>.5 attorney</t>
  </si>
  <si>
    <t>Contract Attorney</t>
  </si>
  <si>
    <t>3.90% attorney time spent on IVD services</t>
  </si>
  <si>
    <t>1 deputy, 1 attorney</t>
  </si>
  <si>
    <t>2 attorneys (one with 5% of time to IVD, the other 23% of time dedicated to IVD)</t>
  </si>
  <si>
    <t>2 attorneys, 1 paralegal, and 6.5 deputies</t>
  </si>
  <si>
    <t>7.00% Attorney time spent on IVD services</t>
  </si>
  <si>
    <t>9.58% Attorney time spent on IVD services</t>
  </si>
  <si>
    <t>Contract Attorney (Shared DSS)</t>
  </si>
  <si>
    <t>1 deputy, .10 attorney</t>
  </si>
  <si>
    <t>EDGECOMBE-Rocky Mt</t>
  </si>
  <si>
    <t>25% of attorney time spent on IVD services; 1.5 deputy</t>
  </si>
  <si>
    <t>EDGECOMBE-Tarboro</t>
  </si>
  <si>
    <t>1attorney 1 deputy</t>
  </si>
  <si>
    <t>1 County Attorney (Shared DSS), 2 Contract Deputies</t>
  </si>
  <si>
    <t>4.20% Attorney time spent on IVD services</t>
  </si>
  <si>
    <t>1 part time attorney 1 part time deputy</t>
  </si>
  <si>
    <t>.05% attorney</t>
  </si>
  <si>
    <t>GUILFORD-Greensboro</t>
  </si>
  <si>
    <t/>
  </si>
  <si>
    <t>GUILFORD-High Point</t>
  </si>
  <si>
    <t xml:space="preserve">1 part time attorney   </t>
  </si>
  <si>
    <t>.5 program manager and 1 fulltime deputy</t>
  </si>
  <si>
    <t>Dorothy Morrow, Contract and Staff Attorney</t>
  </si>
  <si>
    <t>11.30% Attorney time spent on IVD services</t>
  </si>
  <si>
    <t>.2 attonrey, .73 deputy</t>
  </si>
  <si>
    <t>1% attorney time spent on IVD services for County</t>
  </si>
  <si>
    <t>Paralegal, County Attorney, 2 Contract Deputies</t>
  </si>
  <si>
    <t>1 part time agent, 1 part time attorney &amp; 1 Director</t>
  </si>
  <si>
    <t>10% attorney services</t>
  </si>
  <si>
    <t>contract attorney</t>
  </si>
  <si>
    <t>1 attorney, 1 deputy, 1 Paralegal 90%</t>
  </si>
  <si>
    <t>Contratc Attorney</t>
  </si>
  <si>
    <t>8% of attorney time dedicated to IVD</t>
  </si>
  <si>
    <t xml:space="preserve">Staff Attorney </t>
  </si>
  <si>
    <t>6 Contract Deputies; included in the Supv count are 3 staff attorneys;1 in house trainer; 1 Mgmt Analyst, and 1 IT Bus. Analyst - all are FTE 100% devoted to the management operations of Child Support program</t>
  </si>
  <si>
    <t>1full time attorney 1 part time legal assistant</t>
  </si>
  <si>
    <t>1 attorney</t>
  </si>
  <si>
    <t>NORTH CAROLINA</t>
  </si>
  <si>
    <t>Attorney 2 days per month</t>
  </si>
  <si>
    <t xml:space="preserve"> 1 DSS attorney - 90% IV-D</t>
  </si>
  <si>
    <t>.1 attorney</t>
  </si>
  <si>
    <t>25% attorney time dedicated to IVD</t>
  </si>
  <si>
    <t>1/2 position Deputy dedicated to IVD.  4.70% attorney time spent on IVD services</t>
  </si>
  <si>
    <t>.25 DSS Attorney inclued in Spv Count, 1 FTE deputy</t>
  </si>
  <si>
    <t>5.20% Attorney time spent on IVD services</t>
  </si>
  <si>
    <t>1 IVD attorneys - 50% (.50) and 1 IVD attorney - 80% (.80) for a total of 1.30 IVD attorneys, 2.50 full time paralegals, 5 deputies full time dedicated to IVD</t>
  </si>
  <si>
    <t>.4 attorney and 1 deputy</t>
  </si>
  <si>
    <t>5 Deputies, 1 Attorney (ATTY included in Supervisor Count)</t>
  </si>
  <si>
    <t>2 deputies, .40 attorney</t>
  </si>
  <si>
    <t>Staff Attorney</t>
  </si>
  <si>
    <t>FT Contract Attorney, PT Contract Attorney</t>
  </si>
  <si>
    <t>1 deputy, 1 part time attorney</t>
  </si>
  <si>
    <t>4 FTE IVD Attys, 1 Program Manager, 1 IT Specialist, 2 Trainers, 1 Admin Services Coordinator</t>
  </si>
  <si>
    <t>1deputy, 1 attorney</t>
  </si>
  <si>
    <t>3.5% attonrey time spent on IVD services for County</t>
  </si>
  <si>
    <t>2 contract deputies, .8 contract clerk, .50 Attorney, .50 contract program manager</t>
  </si>
  <si>
    <t>Filtered Total</t>
  </si>
  <si>
    <t>EDGECOMBE Tot</t>
  </si>
  <si>
    <t>GUILFORD Tot</t>
  </si>
  <si>
    <t>Tribal has been excluded for this report</t>
  </si>
  <si>
    <t>Self Assessment Mar 2019</t>
  </si>
  <si>
    <t>Case Closure</t>
  </si>
  <si>
    <t>Enforcement</t>
  </si>
  <si>
    <t>Establishment</t>
  </si>
  <si>
    <t>Expedited Process           12 Month</t>
  </si>
  <si>
    <t>Expedited Process           6 Month</t>
  </si>
  <si>
    <t>Interstate</t>
  </si>
  <si>
    <t>Medical</t>
  </si>
  <si>
    <t>Review and Adjustment Inclusive</t>
  </si>
  <si>
    <t>Review and Adjustment Review Needed</t>
  </si>
  <si>
    <t>STANDARD</t>
  </si>
  <si>
    <t>Regional Rep</t>
  </si>
  <si>
    <t>STATEWIDE SCORE</t>
  </si>
  <si>
    <t>EDGECOMBE 3706500900</t>
  </si>
  <si>
    <t>EDGECOMBE 3726500900</t>
  </si>
  <si>
    <t>GUILFORD 3708100400</t>
  </si>
  <si>
    <t>GUILFORD 3728100400</t>
  </si>
  <si>
    <t>TRIBAL</t>
  </si>
  <si>
    <t>Edgecombe-County Total</t>
  </si>
  <si>
    <t>Guilford-County Total</t>
  </si>
  <si>
    <t>Incentive Goal SFY2019 MARCH</t>
  </si>
  <si>
    <t>Calculations are SFY</t>
  </si>
  <si>
    <t>TOTAL COLLECTIONS</t>
  </si>
  <si>
    <t>PATERNITY ESTABLISHMENT</t>
  </si>
  <si>
    <t>CASES UNDER ORDER</t>
  </si>
  <si>
    <t>CURRENT SUPPORT</t>
  </si>
  <si>
    <t>ARREARS</t>
  </si>
  <si>
    <t>MEDICAL</t>
  </si>
  <si>
    <t>SFY Actual</t>
  </si>
  <si>
    <t>Goal</t>
  </si>
  <si>
    <t>% of Goal</t>
  </si>
  <si>
    <t>Prev BOW</t>
  </si>
  <si>
    <t>%PatEst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</si>
  <si>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</si>
  <si>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</si>
  <si>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</si>
  <si>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</si>
  <si>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</si>
  <si>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</si>
  <si>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</si>
  <si>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</si>
  <si>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</si>
  <si>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</si>
  <si>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</si>
  <si>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</si>
  <si>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</si>
  <si>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</si>
  <si>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</si>
  <si>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</si>
  <si>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</si>
  <si>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</si>
  <si>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</si>
  <si>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</si>
  <si>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</si>
  <si>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</si>
  <si>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</si>
  <si>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</si>
  <si>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</si>
  <si>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OK</t>
  </si>
  <si>
    <t>EDGE-Rky Mt</t>
  </si>
  <si>
    <t>EDGE-Tarboro</t>
  </si>
  <si>
    <t>GUIL-Gboro</t>
  </si>
  <si>
    <t>GUIL-HP</t>
  </si>
  <si>
    <t>TRIBAL CSE</t>
  </si>
  <si>
    <t>EDGECOMBE TOT</t>
  </si>
  <si>
    <t>GUILFORD TOT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</si>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</sst>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General_)"/>
    <numFmt numFmtId="166" formatCode="0.0"/>
  </numFmts>
  <fonts count="4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Courier"/>
      <family val="3"/>
    </font>
    <font>
      <b/>
      <sz val="12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indexed="8"/>
      <name val="Arial"/>
      <family val="2"/>
    </font>
    <font>
      <b/>
      <sz val="8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9"/>
      <name val="Arial"/>
      <family val="2"/>
    </font>
    <font>
      <sz val="8"/>
      <color indexed="12"/>
      <name val="Calibri"/>
      <family val="2"/>
      <scheme val="minor"/>
    </font>
    <font>
      <i/>
      <sz val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6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165" fontId="25" fillId="0" borderId="0"/>
    <xf numFmtId="0" fontId="1" fillId="0" borderId="0"/>
    <xf numFmtId="0" fontId="1" fillId="0" borderId="0"/>
    <xf numFmtId="0" fontId="27" fillId="0" borderId="0"/>
    <xf numFmtId="44" fontId="28" fillId="0" borderId="0" applyFont="0" applyFill="0" applyBorder="0" applyAlignment="0" applyProtection="0"/>
    <xf numFmtId="165" fontId="25" fillId="0" borderId="0"/>
    <xf numFmtId="165" fontId="25" fillId="0" borderId="0"/>
    <xf numFmtId="0" fontId="4" fillId="0" borderId="0"/>
    <xf numFmtId="0" fontId="1" fillId="0" borderId="0"/>
    <xf numFmtId="0" fontId="1" fillId="0" borderId="0"/>
    <xf numFmtId="0" fontId="4" fillId="0" borderId="0"/>
  </cellStyleXfs>
  <cellXfs count="456">
    <xf numFmtId="0" fontId="0" fillId="0" borderId="0" xfId="0"/>
    <xf numFmtId="0" fontId="8" fillId="3" borderId="0" xfId="0" applyFont="1" applyFill="1" applyAlignment="1">
      <alignment vertical="center"/>
    </xf>
    <xf numFmtId="0" fontId="6" fillId="3" borderId="0" xfId="0" applyFont="1" applyFill="1"/>
    <xf numFmtId="0" fontId="1" fillId="0" borderId="0" xfId="8" applyBorder="1"/>
    <xf numFmtId="0" fontId="14" fillId="0" borderId="0" xfId="8" applyFont="1" applyBorder="1" applyAlignment="1">
      <alignment horizontal="center"/>
    </xf>
    <xf numFmtId="0" fontId="7" fillId="0" borderId="0" xfId="8" applyFont="1" applyBorder="1"/>
    <xf numFmtId="0" fontId="1" fillId="0" borderId="0" xfId="8" applyFill="1" applyBorder="1"/>
    <xf numFmtId="0" fontId="1" fillId="0" borderId="0" xfId="8" applyFont="1" applyFill="1" applyBorder="1"/>
    <xf numFmtId="10" fontId="1" fillId="0" borderId="0" xfId="8" applyNumberFormat="1" applyFont="1" applyFill="1" applyBorder="1" applyAlignment="1">
      <alignment horizontal="center"/>
    </xf>
    <xf numFmtId="0" fontId="1" fillId="0" borderId="0" xfId="8" applyFill="1" applyBorder="1" applyAlignment="1">
      <alignment horizontal="center"/>
    </xf>
    <xf numFmtId="10" fontId="1" fillId="0" borderId="0" xfId="8" applyNumberFormat="1" applyFill="1" applyBorder="1" applyAlignment="1">
      <alignment horizontal="center"/>
    </xf>
    <xf numFmtId="164" fontId="1" fillId="0" borderId="0" xfId="8" applyNumberFormat="1" applyFill="1" applyBorder="1" applyAlignment="1">
      <alignment horizontal="center"/>
    </xf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0" fontId="12" fillId="5" borderId="0" xfId="0" quotePrefix="1" applyNumberFormat="1" applyFont="1" applyFill="1" applyBorder="1"/>
    <xf numFmtId="10" fontId="12" fillId="5" borderId="0" xfId="0" applyNumberFormat="1" applyFont="1" applyFill="1" applyBorder="1" applyAlignment="1">
      <alignment horizontal="center"/>
    </xf>
    <xf numFmtId="0" fontId="12" fillId="5" borderId="2" xfId="0" quotePrefix="1" applyNumberFormat="1" applyFont="1" applyFill="1" applyBorder="1" applyAlignment="1">
      <alignment horizontal="center"/>
    </xf>
    <xf numFmtId="0" fontId="12" fillId="5" borderId="0" xfId="0" quotePrefix="1" applyNumberFormat="1" applyFont="1" applyFill="1" applyBorder="1" applyAlignment="1">
      <alignment horizontal="center"/>
    </xf>
    <xf numFmtId="10" fontId="12" fillId="5" borderId="0" xfId="0" quotePrefix="1" applyNumberFormat="1" applyFont="1" applyFill="1" applyBorder="1" applyAlignment="1">
      <alignment horizontal="center"/>
    </xf>
    <xf numFmtId="10" fontId="12" fillId="5" borderId="3" xfId="0" applyNumberFormat="1" applyFont="1" applyFill="1" applyBorder="1" applyAlignment="1">
      <alignment horizontal="center"/>
    </xf>
    <xf numFmtId="164" fontId="12" fillId="5" borderId="2" xfId="0" quotePrefix="1" applyNumberFormat="1" applyFont="1" applyFill="1" applyBorder="1" applyAlignment="1">
      <alignment horizontal="center"/>
    </xf>
    <xf numFmtId="164" fontId="12" fillId="5" borderId="0" xfId="0" quotePrefix="1" applyNumberFormat="1" applyFont="1" applyFill="1" applyBorder="1" applyAlignment="1">
      <alignment horizontal="center"/>
    </xf>
    <xf numFmtId="10" fontId="12" fillId="5" borderId="3" xfId="0" quotePrefix="1" applyNumberFormat="1" applyFont="1" applyFill="1" applyBorder="1" applyAlignment="1">
      <alignment horizontal="center"/>
    </xf>
    <xf numFmtId="0" fontId="15" fillId="0" borderId="4" xfId="0" applyNumberFormat="1" applyFont="1" applyFill="1" applyBorder="1" applyAlignment="1">
      <alignment horizontal="center"/>
    </xf>
    <xf numFmtId="0" fontId="15" fillId="0" borderId="0" xfId="0" applyFont="1" applyBorder="1"/>
    <xf numFmtId="0" fontId="12" fillId="0" borderId="5" xfId="0" quotePrefix="1" applyNumberFormat="1" applyFont="1" applyBorder="1"/>
    <xf numFmtId="0" fontId="12" fillId="5" borderId="0" xfId="0" applyNumberFormat="1" applyFont="1" applyFill="1" applyBorder="1"/>
    <xf numFmtId="0" fontId="12" fillId="0" borderId="0" xfId="0" applyFont="1" applyFill="1" applyBorder="1"/>
    <xf numFmtId="0" fontId="12" fillId="0" borderId="4" xfId="0" applyFont="1" applyFill="1" applyBorder="1"/>
    <xf numFmtId="0" fontId="1" fillId="5" borderId="0" xfId="0" applyFont="1" applyFill="1" applyBorder="1"/>
    <xf numFmtId="10" fontId="1" fillId="5" borderId="0" xfId="0" applyNumberFormat="1" applyFont="1" applyFill="1" applyBorder="1" applyAlignment="1">
      <alignment horizontal="center"/>
    </xf>
    <xf numFmtId="3" fontId="0" fillId="5" borderId="2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10" fontId="0" fillId="5" borderId="0" xfId="0" applyNumberFormat="1" applyFill="1" applyBorder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2" fillId="5" borderId="8" xfId="11" applyFont="1" applyFill="1" applyBorder="1" applyAlignment="1">
      <alignment vertical="center"/>
    </xf>
    <xf numFmtId="0" fontId="22" fillId="5" borderId="8" xfId="11" applyFont="1" applyFill="1" applyBorder="1" applyAlignment="1">
      <alignment horizontal="left" vertical="center"/>
    </xf>
    <xf numFmtId="2" fontId="22" fillId="5" borderId="10" xfId="11" applyNumberFormat="1" applyFont="1" applyFill="1" applyBorder="1" applyAlignment="1">
      <alignment vertical="center"/>
    </xf>
    <xf numFmtId="2" fontId="22" fillId="5" borderId="10" xfId="11" applyNumberFormat="1" applyFont="1" applyFill="1" applyBorder="1" applyAlignment="1">
      <alignment horizontal="right" vertical="center"/>
    </xf>
    <xf numFmtId="0" fontId="12" fillId="0" borderId="11" xfId="9" quotePrefix="1" applyFont="1" applyBorder="1" applyProtection="1"/>
    <xf numFmtId="0" fontId="12" fillId="0" borderId="11" xfId="11" applyFont="1" applyFill="1" applyBorder="1" applyAlignment="1">
      <alignment vertical="center"/>
    </xf>
    <xf numFmtId="2" fontId="12" fillId="6" borderId="11" xfId="11" applyNumberFormat="1" applyFont="1" applyFill="1" applyBorder="1" applyAlignment="1">
      <alignment horizontal="right" vertical="center"/>
    </xf>
    <xf numFmtId="0" fontId="1" fillId="5" borderId="0" xfId="11" applyFont="1" applyFill="1"/>
    <xf numFmtId="2" fontId="22" fillId="5" borderId="8" xfId="11" applyNumberFormat="1" applyFont="1" applyFill="1" applyBorder="1" applyAlignment="1">
      <alignment horizontal="center" vertical="center" wrapText="1"/>
    </xf>
    <xf numFmtId="0" fontId="22" fillId="5" borderId="8" xfId="11" applyFont="1" applyFill="1" applyBorder="1" applyAlignment="1">
      <alignment horizontal="center" vertical="center" wrapText="1"/>
    </xf>
    <xf numFmtId="0" fontId="12" fillId="0" borderId="12" xfId="0" quotePrefix="1" applyNumberFormat="1" applyFont="1" applyBorder="1"/>
    <xf numFmtId="0" fontId="12" fillId="0" borderId="13" xfId="0" applyFont="1" applyFill="1" applyBorder="1"/>
    <xf numFmtId="1" fontId="12" fillId="5" borderId="2" xfId="0" applyNumberFormat="1" applyFont="1" applyFill="1" applyBorder="1" applyAlignment="1">
      <alignment horizontal="right"/>
    </xf>
    <xf numFmtId="1" fontId="12" fillId="5" borderId="0" xfId="0" applyNumberFormat="1" applyFon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1" fontId="1" fillId="5" borderId="0" xfId="0" applyNumberFormat="1" applyFont="1" applyFill="1" applyBorder="1" applyAlignment="1">
      <alignment horizontal="right"/>
    </xf>
    <xf numFmtId="1" fontId="1" fillId="0" borderId="0" xfId="8" applyNumberFormat="1" applyFont="1" applyFill="1" applyBorder="1" applyAlignment="1">
      <alignment horizontal="right"/>
    </xf>
    <xf numFmtId="2" fontId="30" fillId="5" borderId="0" xfId="10" applyNumberFormat="1" applyFont="1" applyFill="1" applyBorder="1" applyAlignment="1" applyProtection="1">
      <alignment horizontal="center"/>
    </xf>
    <xf numFmtId="164" fontId="22" fillId="5" borderId="19" xfId="10" applyNumberFormat="1" applyFont="1" applyFill="1" applyBorder="1" applyAlignment="1" applyProtection="1">
      <alignment horizontal="center"/>
    </xf>
    <xf numFmtId="9" fontId="22" fillId="5" borderId="14" xfId="10" applyNumberFormat="1" applyFont="1" applyFill="1" applyBorder="1" applyAlignment="1" applyProtection="1">
      <alignment horizontal="center"/>
    </xf>
    <xf numFmtId="1" fontId="22" fillId="5" borderId="14" xfId="10" applyNumberFormat="1" applyFont="1" applyFill="1" applyBorder="1" applyAlignment="1" applyProtection="1">
      <alignment horizontal="center"/>
    </xf>
    <xf numFmtId="1" fontId="22" fillId="5" borderId="20" xfId="10" applyNumberFormat="1" applyFont="1" applyFill="1" applyBorder="1" applyAlignment="1" applyProtection="1">
      <alignment horizontal="center" vertical="center"/>
    </xf>
    <xf numFmtId="165" fontId="32" fillId="5" borderId="0" xfId="10" applyFont="1" applyFill="1" applyBorder="1" applyAlignment="1" applyProtection="1">
      <alignment horizontal="left"/>
    </xf>
    <xf numFmtId="1" fontId="32" fillId="5" borderId="0" xfId="10" applyNumberFormat="1" applyFont="1" applyFill="1" applyBorder="1" applyAlignment="1" applyProtection="1">
      <alignment horizontal="center"/>
    </xf>
    <xf numFmtId="166" fontId="32" fillId="5" borderId="0" xfId="10" applyNumberFormat="1" applyFont="1" applyFill="1" applyBorder="1" applyAlignment="1" applyProtection="1">
      <alignment horizontal="center"/>
    </xf>
    <xf numFmtId="3" fontId="22" fillId="5" borderId="0" xfId="10" applyNumberFormat="1" applyFont="1" applyFill="1" applyBorder="1" applyAlignment="1" applyProtection="1">
      <alignment horizontal="center"/>
    </xf>
    <xf numFmtId="9" fontId="22" fillId="5" borderId="15" xfId="10" applyNumberFormat="1" applyFont="1" applyFill="1" applyBorder="1" applyAlignment="1" applyProtection="1">
      <alignment horizontal="center"/>
    </xf>
    <xf numFmtId="1" fontId="22" fillId="5" borderId="15" xfId="10" applyNumberFormat="1" applyFont="1" applyFill="1" applyBorder="1" applyAlignment="1" applyProtection="1">
      <alignment horizontal="center"/>
    </xf>
    <xf numFmtId="1" fontId="22" fillId="5" borderId="21" xfId="10" applyNumberFormat="1" applyFont="1" applyFill="1" applyBorder="1" applyAlignment="1" applyProtection="1">
      <alignment horizontal="center" vertical="center"/>
    </xf>
    <xf numFmtId="165" fontId="22" fillId="5" borderId="1" xfId="10" applyFont="1" applyFill="1" applyBorder="1" applyAlignment="1" applyProtection="1">
      <alignment horizontal="center" vertical="center"/>
    </xf>
    <xf numFmtId="1" fontId="22" fillId="5" borderId="1" xfId="10" applyNumberFormat="1" applyFont="1" applyFill="1" applyBorder="1" applyAlignment="1" applyProtection="1">
      <alignment horizontal="center"/>
    </xf>
    <xf numFmtId="166" fontId="22" fillId="5" borderId="1" xfId="10" applyNumberFormat="1" applyFont="1" applyFill="1" applyBorder="1" applyAlignment="1" applyProtection="1">
      <alignment horizontal="center"/>
    </xf>
    <xf numFmtId="164" fontId="22" fillId="5" borderId="17" xfId="10" applyNumberFormat="1" applyFont="1" applyFill="1" applyBorder="1" applyAlignment="1" applyProtection="1">
      <alignment horizontal="center" vertical="center"/>
    </xf>
    <xf numFmtId="10" fontId="22" fillId="5" borderId="18" xfId="10" applyNumberFormat="1" applyFont="1" applyFill="1" applyBorder="1" applyAlignment="1" applyProtection="1">
      <alignment horizontal="center"/>
    </xf>
    <xf numFmtId="10" fontId="22" fillId="5" borderId="16" xfId="10" applyNumberFormat="1" applyFont="1" applyFill="1" applyBorder="1" applyAlignment="1" applyProtection="1">
      <alignment horizontal="center"/>
    </xf>
    <xf numFmtId="10" fontId="22" fillId="5" borderId="22" xfId="10" applyNumberFormat="1" applyFont="1" applyFill="1" applyBorder="1" applyAlignment="1" applyProtection="1">
      <alignment horizontal="center" vertical="center"/>
    </xf>
    <xf numFmtId="165" fontId="20" fillId="0" borderId="0" xfId="10" applyFont="1" applyFill="1" applyAlignment="1" applyProtection="1">
      <alignment horizontal="center" vertical="center"/>
    </xf>
    <xf numFmtId="1" fontId="20" fillId="0" borderId="0" xfId="10" applyNumberFormat="1" applyFont="1" applyFill="1" applyBorder="1" applyAlignment="1" applyProtection="1">
      <alignment horizontal="center"/>
    </xf>
    <xf numFmtId="166" fontId="20" fillId="0" borderId="0" xfId="10" applyNumberFormat="1" applyFont="1" applyFill="1" applyBorder="1" applyAlignment="1" applyProtection="1">
      <alignment horizontal="center"/>
    </xf>
    <xf numFmtId="164" fontId="20" fillId="0" borderId="0" xfId="10" applyNumberFormat="1" applyFont="1" applyFill="1" applyAlignment="1" applyProtection="1">
      <alignment horizontal="center" vertical="center"/>
    </xf>
    <xf numFmtId="10" fontId="20" fillId="0" borderId="0" xfId="10" applyNumberFormat="1" applyFont="1" applyFill="1" applyAlignment="1" applyProtection="1">
      <alignment horizontal="center"/>
    </xf>
    <xf numFmtId="10" fontId="20" fillId="0" borderId="0" xfId="10" applyNumberFormat="1" applyFont="1" applyFill="1" applyAlignment="1" applyProtection="1">
      <alignment horizontal="center" vertical="center"/>
    </xf>
    <xf numFmtId="165" fontId="12" fillId="9" borderId="0" xfId="10" applyFont="1" applyFill="1" applyBorder="1" applyAlignment="1" applyProtection="1">
      <alignment horizontal="center" vertical="center"/>
    </xf>
    <xf numFmtId="1" fontId="12" fillId="9" borderId="0" xfId="10" applyNumberFormat="1" applyFont="1" applyFill="1" applyBorder="1" applyAlignment="1" applyProtection="1">
      <alignment horizontal="center"/>
    </xf>
    <xf numFmtId="2" fontId="12" fillId="9" borderId="0" xfId="10" applyNumberFormat="1" applyFont="1" applyFill="1" applyBorder="1" applyAlignment="1" applyProtection="1">
      <alignment horizontal="center"/>
    </xf>
    <xf numFmtId="10" fontId="12" fillId="9" borderId="0" xfId="10" applyNumberFormat="1" applyFont="1" applyFill="1" applyBorder="1" applyAlignment="1" applyProtection="1">
      <alignment horizontal="center"/>
    </xf>
    <xf numFmtId="3" fontId="20" fillId="0" borderId="0" xfId="10" applyNumberFormat="1" applyFont="1" applyFill="1" applyBorder="1" applyAlignment="1" applyProtection="1">
      <alignment horizontal="center"/>
    </xf>
    <xf numFmtId="10" fontId="20" fillId="0" borderId="0" xfId="10" applyNumberFormat="1" applyFont="1" applyFill="1" applyBorder="1" applyAlignment="1" applyProtection="1">
      <alignment horizontal="center"/>
    </xf>
    <xf numFmtId="165" fontId="33" fillId="0" borderId="0" xfId="10" applyFont="1" applyFill="1" applyAlignment="1" applyProtection="1">
      <alignment horizontal="left" vertical="center"/>
    </xf>
    <xf numFmtId="17" fontId="33" fillId="0" borderId="0" xfId="10" applyNumberFormat="1" applyFont="1" applyFill="1" applyAlignment="1" applyProtection="1">
      <alignment horizontal="left"/>
    </xf>
    <xf numFmtId="0" fontId="4" fillId="0" borderId="0" xfId="17" applyProtection="1"/>
    <xf numFmtId="0" fontId="22" fillId="5" borderId="11" xfId="17" applyFont="1" applyFill="1" applyBorder="1" applyAlignment="1" applyProtection="1">
      <alignment horizontal="center"/>
    </xf>
    <xf numFmtId="164" fontId="22" fillId="5" borderId="11" xfId="17" applyNumberFormat="1" applyFont="1" applyFill="1" applyBorder="1" applyAlignment="1" applyProtection="1">
      <alignment horizontal="center"/>
    </xf>
    <xf numFmtId="2" fontId="22" fillId="5" borderId="0" xfId="17" applyNumberFormat="1" applyFont="1" applyFill="1" applyBorder="1" applyAlignment="1" applyProtection="1">
      <alignment horizontal="right"/>
    </xf>
    <xf numFmtId="2" fontId="22" fillId="5" borderId="3" xfId="17" applyNumberFormat="1" applyFont="1" applyFill="1" applyBorder="1" applyAlignment="1" applyProtection="1">
      <alignment horizontal="right"/>
    </xf>
    <xf numFmtId="1" fontId="22" fillId="5" borderId="0" xfId="17" applyNumberFormat="1" applyFont="1" applyFill="1" applyBorder="1" applyAlignment="1" applyProtection="1">
      <alignment horizontal="right"/>
    </xf>
    <xf numFmtId="164" fontId="22" fillId="5" borderId="2" xfId="17" applyNumberFormat="1" applyFont="1" applyFill="1" applyBorder="1" applyAlignment="1" applyProtection="1">
      <alignment horizontal="right"/>
    </xf>
    <xf numFmtId="164" fontId="22" fillId="5" borderId="0" xfId="17" applyNumberFormat="1" applyFont="1" applyFill="1" applyBorder="1" applyAlignment="1" applyProtection="1">
      <alignment horizontal="right"/>
    </xf>
    <xf numFmtId="164" fontId="22" fillId="5" borderId="3" xfId="17" applyNumberFormat="1" applyFont="1" applyFill="1" applyBorder="1" applyAlignment="1" applyProtection="1">
      <alignment horizontal="right"/>
    </xf>
    <xf numFmtId="2" fontId="22" fillId="5" borderId="27" xfId="17" applyNumberFormat="1" applyFont="1" applyFill="1" applyBorder="1" applyAlignment="1" applyProtection="1">
      <alignment horizontal="right"/>
    </xf>
    <xf numFmtId="0" fontId="5" fillId="0" borderId="0" xfId="17" applyFont="1" applyProtection="1"/>
    <xf numFmtId="0" fontId="34" fillId="0" borderId="0" xfId="17" applyFont="1" applyProtection="1"/>
    <xf numFmtId="0" fontId="35" fillId="0" borderId="0" xfId="17" applyFont="1" applyProtection="1"/>
    <xf numFmtId="0" fontId="18" fillId="0" borderId="0" xfId="17" applyFont="1" applyProtection="1"/>
    <xf numFmtId="2" fontId="18" fillId="0" borderId="2" xfId="17" applyNumberFormat="1" applyFont="1" applyFill="1" applyBorder="1" applyAlignment="1" applyProtection="1">
      <alignment horizontal="center"/>
    </xf>
    <xf numFmtId="2" fontId="18" fillId="0" borderId="3" xfId="17" applyNumberFormat="1" applyFont="1" applyFill="1" applyBorder="1" applyAlignment="1" applyProtection="1">
      <alignment horizontal="center"/>
    </xf>
    <xf numFmtId="0" fontId="18" fillId="0" borderId="27" xfId="17" applyFont="1" applyFill="1" applyBorder="1" applyAlignment="1" applyProtection="1">
      <alignment horizontal="center"/>
    </xf>
    <xf numFmtId="2" fontId="4" fillId="0" borderId="2" xfId="17" applyNumberFormat="1" applyFill="1" applyBorder="1" applyAlignment="1" applyProtection="1">
      <alignment horizontal="center"/>
    </xf>
    <xf numFmtId="2" fontId="4" fillId="0" borderId="3" xfId="17" applyNumberFormat="1" applyFill="1" applyBorder="1" applyAlignment="1" applyProtection="1">
      <alignment horizontal="center"/>
    </xf>
    <xf numFmtId="0" fontId="4" fillId="0" borderId="2" xfId="17" applyFill="1" applyBorder="1" applyAlignment="1" applyProtection="1">
      <alignment horizontal="center"/>
    </xf>
    <xf numFmtId="0" fontId="4" fillId="0" borderId="3" xfId="17" applyFill="1" applyBorder="1" applyAlignment="1" applyProtection="1">
      <alignment horizontal="center"/>
    </xf>
    <xf numFmtId="0" fontId="4" fillId="0" borderId="0" xfId="17" applyFill="1" applyBorder="1" applyAlignment="1" applyProtection="1">
      <alignment horizontal="center"/>
    </xf>
    <xf numFmtId="164" fontId="4" fillId="0" borderId="2" xfId="17" applyNumberFormat="1" applyFill="1" applyBorder="1" applyAlignment="1" applyProtection="1">
      <alignment horizontal="center"/>
    </xf>
    <xf numFmtId="164" fontId="4" fillId="0" borderId="0" xfId="17" applyNumberFormat="1" applyFill="1" applyBorder="1" applyAlignment="1" applyProtection="1">
      <alignment horizontal="center"/>
    </xf>
    <xf numFmtId="164" fontId="4" fillId="0" borderId="3" xfId="17" applyNumberFormat="1" applyFill="1" applyBorder="1" applyAlignment="1" applyProtection="1">
      <alignment horizontal="center"/>
    </xf>
    <xf numFmtId="0" fontId="4" fillId="0" borderId="27" xfId="17" applyFill="1" applyBorder="1" applyAlignment="1" applyProtection="1">
      <alignment horizontal="center"/>
    </xf>
    <xf numFmtId="0" fontId="33" fillId="0" borderId="0" xfId="17" applyFont="1" applyProtection="1"/>
    <xf numFmtId="2" fontId="20" fillId="3" borderId="2" xfId="18" applyNumberFormat="1" applyFont="1" applyFill="1" applyBorder="1" applyAlignment="1" applyProtection="1">
      <alignment horizontal="center"/>
    </xf>
    <xf numFmtId="2" fontId="20" fillId="3" borderId="0" xfId="18" applyNumberFormat="1" applyFont="1" applyFill="1" applyBorder="1" applyAlignment="1" applyProtection="1">
      <alignment horizontal="center"/>
    </xf>
    <xf numFmtId="2" fontId="20" fillId="3" borderId="3" xfId="18" applyNumberFormat="1" applyFont="1" applyFill="1" applyBorder="1" applyAlignment="1" applyProtection="1">
      <alignment horizontal="center"/>
    </xf>
    <xf numFmtId="0" fontId="20" fillId="3" borderId="2" xfId="18" applyFont="1" applyFill="1" applyBorder="1" applyAlignment="1" applyProtection="1">
      <alignment horizontal="center"/>
    </xf>
    <xf numFmtId="0" fontId="20" fillId="3" borderId="0" xfId="18" applyFont="1" applyFill="1" applyBorder="1" applyAlignment="1" applyProtection="1">
      <alignment horizontal="center"/>
    </xf>
    <xf numFmtId="0" fontId="20" fillId="3" borderId="3" xfId="18" applyFont="1" applyFill="1" applyBorder="1" applyAlignment="1" applyProtection="1">
      <alignment horizontal="center"/>
    </xf>
    <xf numFmtId="0" fontId="12" fillId="3" borderId="28" xfId="18" applyFont="1" applyFill="1" applyBorder="1" applyAlignment="1" applyProtection="1">
      <alignment horizontal="center"/>
    </xf>
    <xf numFmtId="0" fontId="36" fillId="3" borderId="3" xfId="18" applyFont="1" applyFill="1" applyBorder="1" applyAlignment="1" applyProtection="1">
      <alignment horizontal="center" vertical="center" wrapText="1"/>
    </xf>
    <xf numFmtId="0" fontId="1" fillId="0" borderId="0" xfId="18" applyFill="1" applyBorder="1" applyAlignment="1" applyProtection="1"/>
    <xf numFmtId="0" fontId="22" fillId="5" borderId="26" xfId="19" applyFont="1" applyFill="1" applyBorder="1" applyAlignment="1" applyProtection="1">
      <alignment horizontal="center" vertical="center"/>
    </xf>
    <xf numFmtId="2" fontId="12" fillId="3" borderId="24" xfId="18" applyNumberFormat="1" applyFont="1" applyFill="1" applyBorder="1" applyAlignment="1" applyProtection="1">
      <alignment horizontal="center" vertical="center" wrapText="1"/>
    </xf>
    <xf numFmtId="2" fontId="12" fillId="3" borderId="26" xfId="18" applyNumberFormat="1" applyFont="1" applyFill="1" applyBorder="1" applyAlignment="1" applyProtection="1">
      <alignment horizontal="center" vertical="center" wrapText="1"/>
    </xf>
    <xf numFmtId="2" fontId="12" fillId="3" borderId="3" xfId="18" applyNumberFormat="1" applyFont="1" applyFill="1" applyBorder="1" applyAlignment="1" applyProtection="1">
      <alignment horizontal="center" vertical="center" wrapText="1"/>
    </xf>
    <xf numFmtId="0" fontId="12" fillId="3" borderId="24" xfId="18" applyFont="1" applyFill="1" applyBorder="1" applyAlignment="1" applyProtection="1">
      <alignment horizontal="center" vertical="center" wrapText="1"/>
    </xf>
    <xf numFmtId="0" fontId="12" fillId="3" borderId="26" xfId="18" applyFont="1" applyFill="1" applyBorder="1" applyAlignment="1" applyProtection="1">
      <alignment horizontal="center" vertical="center" wrapText="1"/>
    </xf>
    <xf numFmtId="0" fontId="12" fillId="3" borderId="25" xfId="18" applyFont="1" applyFill="1" applyBorder="1" applyAlignment="1" applyProtection="1">
      <alignment horizontal="center" vertical="center" wrapText="1"/>
    </xf>
    <xf numFmtId="0" fontId="13" fillId="3" borderId="25" xfId="18" applyFont="1" applyFill="1" applyBorder="1" applyAlignment="1" applyProtection="1">
      <alignment horizontal="center" vertical="center" wrapText="1"/>
    </xf>
    <xf numFmtId="0" fontId="14" fillId="0" borderId="0" xfId="18" applyFont="1" applyFill="1" applyBorder="1" applyAlignment="1" applyProtection="1">
      <alignment horizontal="center"/>
    </xf>
    <xf numFmtId="0" fontId="14" fillId="0" borderId="0" xfId="18" applyFont="1" applyBorder="1" applyAlignment="1" applyProtection="1">
      <alignment horizontal="center"/>
    </xf>
    <xf numFmtId="2" fontId="12" fillId="0" borderId="30" xfId="18" quotePrefix="1" applyNumberFormat="1" applyFont="1" applyFill="1" applyBorder="1" applyAlignment="1" applyProtection="1">
      <alignment horizontal="right"/>
    </xf>
    <xf numFmtId="2" fontId="12" fillId="0" borderId="31" xfId="18" applyNumberFormat="1" applyFont="1" applyFill="1" applyBorder="1" applyAlignment="1" applyProtection="1">
      <alignment horizontal="right"/>
    </xf>
    <xf numFmtId="2" fontId="12" fillId="0" borderId="32" xfId="18" applyNumberFormat="1" applyFont="1" applyFill="1" applyBorder="1" applyAlignment="1" applyProtection="1">
      <alignment horizontal="right"/>
    </xf>
    <xf numFmtId="2" fontId="12" fillId="0" borderId="33" xfId="18" applyNumberFormat="1" applyFont="1" applyFill="1" applyBorder="1" applyAlignment="1" applyProtection="1">
      <alignment horizontal="right"/>
    </xf>
    <xf numFmtId="0" fontId="12" fillId="0" borderId="33" xfId="18" applyFont="1" applyFill="1" applyBorder="1" applyAlignment="1" applyProtection="1">
      <alignment horizontal="right" wrapText="1"/>
    </xf>
    <xf numFmtId="0" fontId="1" fillId="0" borderId="0" xfId="18" applyBorder="1" applyAlignment="1" applyProtection="1"/>
    <xf numFmtId="0" fontId="1" fillId="0" borderId="2" xfId="18" applyFill="1" applyBorder="1" applyAlignment="1" applyProtection="1"/>
    <xf numFmtId="0" fontId="12" fillId="5" borderId="0" xfId="18" applyFont="1" applyFill="1" applyBorder="1" applyAlignment="1" applyProtection="1"/>
    <xf numFmtId="2" fontId="12" fillId="5" borderId="0" xfId="18" applyNumberFormat="1" applyFont="1" applyFill="1" applyBorder="1" applyAlignment="1" applyProtection="1">
      <alignment horizontal="right"/>
    </xf>
    <xf numFmtId="2" fontId="12" fillId="5" borderId="3" xfId="18" applyNumberFormat="1" applyFont="1" applyFill="1" applyBorder="1" applyAlignment="1" applyProtection="1">
      <alignment horizontal="right"/>
    </xf>
    <xf numFmtId="0" fontId="12" fillId="5" borderId="3" xfId="18" applyFont="1" applyFill="1" applyBorder="1" applyAlignment="1" applyProtection="1">
      <alignment horizontal="right" wrapText="1"/>
    </xf>
    <xf numFmtId="0" fontId="3" fillId="0" borderId="0" xfId="18" applyFont="1" applyFill="1" applyBorder="1" applyAlignment="1" applyProtection="1"/>
    <xf numFmtId="2" fontId="20" fillId="0" borderId="0" xfId="18" applyNumberFormat="1" applyFont="1" applyFill="1" applyBorder="1" applyAlignment="1" applyProtection="1">
      <alignment horizontal="right"/>
    </xf>
    <xf numFmtId="2" fontId="20" fillId="0" borderId="0" xfId="18" quotePrefix="1" applyNumberFormat="1" applyFont="1" applyFill="1" applyBorder="1" applyAlignment="1" applyProtection="1">
      <alignment horizontal="right"/>
    </xf>
    <xf numFmtId="0" fontId="12" fillId="0" borderId="0" xfId="18" applyFont="1" applyFill="1" applyBorder="1" applyAlignment="1" applyProtection="1">
      <alignment horizontal="right"/>
    </xf>
    <xf numFmtId="0" fontId="20" fillId="0" borderId="0" xfId="18" applyFont="1" applyFill="1" applyBorder="1" applyAlignment="1" applyProtection="1">
      <alignment horizontal="right"/>
    </xf>
    <xf numFmtId="0" fontId="20" fillId="0" borderId="0" xfId="18" applyFont="1" applyFill="1" applyBorder="1" applyAlignment="1" applyProtection="1">
      <alignment horizontal="right" wrapText="1"/>
    </xf>
    <xf numFmtId="49" fontId="1" fillId="0" borderId="0" xfId="18" applyNumberFormat="1" applyFill="1" applyBorder="1" applyAlignment="1" applyProtection="1"/>
    <xf numFmtId="0" fontId="1" fillId="0" borderId="0" xfId="18" applyFont="1" applyFill="1" applyBorder="1" applyAlignment="1" applyProtection="1"/>
    <xf numFmtId="2" fontId="1" fillId="0" borderId="0" xfId="18" applyNumberFormat="1" applyFont="1" applyFill="1" applyBorder="1" applyAlignment="1" applyProtection="1">
      <alignment horizontal="center"/>
    </xf>
    <xf numFmtId="0" fontId="1" fillId="0" borderId="0" xfId="18" applyFont="1" applyFill="1" applyBorder="1" applyAlignment="1" applyProtection="1">
      <alignment horizontal="center"/>
    </xf>
    <xf numFmtId="10" fontId="1" fillId="0" borderId="0" xfId="18" applyNumberFormat="1" applyFont="1" applyFill="1" applyBorder="1" applyAlignment="1" applyProtection="1">
      <alignment horizontal="center"/>
    </xf>
    <xf numFmtId="0" fontId="1" fillId="0" borderId="0" xfId="18" applyFill="1" applyBorder="1" applyAlignment="1" applyProtection="1">
      <alignment horizontal="left" wrapText="1"/>
    </xf>
    <xf numFmtId="165" fontId="31" fillId="0" borderId="0" xfId="10" applyFont="1" applyFill="1" applyBorder="1" applyAlignment="1" applyProtection="1">
      <alignment horizontal="center"/>
    </xf>
    <xf numFmtId="165" fontId="23" fillId="0" borderId="0" xfId="10" applyFont="1" applyFill="1" applyBorder="1" applyProtection="1"/>
    <xf numFmtId="165" fontId="23" fillId="5" borderId="0" xfId="10" applyFont="1" applyFill="1" applyBorder="1" applyProtection="1"/>
    <xf numFmtId="165" fontId="31" fillId="0" borderId="0" xfId="10" applyFont="1" applyFill="1" applyBorder="1" applyProtection="1"/>
    <xf numFmtId="165" fontId="24" fillId="0" borderId="0" xfId="10" applyFont="1" applyFill="1" applyBorder="1" applyProtection="1"/>
    <xf numFmtId="165" fontId="38" fillId="0" borderId="0" xfId="10" applyFont="1" applyFill="1" applyBorder="1" applyProtection="1"/>
    <xf numFmtId="165" fontId="31" fillId="0" borderId="0" xfId="10" applyFont="1" applyBorder="1" applyProtection="1"/>
    <xf numFmtId="4" fontId="20" fillId="0" borderId="0" xfId="10" applyNumberFormat="1" applyFont="1" applyFill="1" applyAlignment="1" applyProtection="1">
      <alignment horizontal="center" vertical="center"/>
    </xf>
    <xf numFmtId="1" fontId="20" fillId="0" borderId="0" xfId="10" applyNumberFormat="1" applyFont="1" applyFill="1" applyAlignment="1" applyProtection="1">
      <alignment horizontal="center"/>
    </xf>
    <xf numFmtId="166" fontId="20" fillId="0" borderId="0" xfId="10" applyNumberFormat="1" applyFont="1" applyFill="1" applyAlignment="1" applyProtection="1">
      <alignment horizontal="center"/>
    </xf>
    <xf numFmtId="164" fontId="20" fillId="0" borderId="0" xfId="10" applyNumberFormat="1" applyFont="1" applyFill="1" applyAlignment="1" applyProtection="1">
      <alignment horizontal="center"/>
    </xf>
    <xf numFmtId="3" fontId="20" fillId="0" borderId="0" xfId="10" applyNumberFormat="1" applyFont="1" applyFill="1" applyAlignment="1" applyProtection="1">
      <alignment horizontal="center" vertical="center"/>
    </xf>
    <xf numFmtId="165" fontId="31" fillId="0" borderId="0" xfId="10" applyFont="1" applyFill="1" applyBorder="1" applyAlignment="1" applyProtection="1">
      <alignment horizontal="right"/>
    </xf>
    <xf numFmtId="165" fontId="39" fillId="0" borderId="0" xfId="16" applyFont="1" applyFill="1" applyAlignment="1" applyProtection="1">
      <alignment horizontal="left" vertical="center"/>
    </xf>
    <xf numFmtId="4" fontId="20" fillId="0" borderId="0" xfId="10" applyNumberFormat="1" applyFont="1" applyFill="1" applyAlignment="1" applyProtection="1">
      <alignment horizontal="center"/>
    </xf>
    <xf numFmtId="43" fontId="20" fillId="0" borderId="0" xfId="10" applyNumberFormat="1" applyFont="1" applyFill="1" applyAlignment="1" applyProtection="1">
      <alignment horizontal="center"/>
    </xf>
    <xf numFmtId="4" fontId="39" fillId="0" borderId="0" xfId="10" applyNumberFormat="1" applyFont="1" applyFill="1" applyAlignment="1" applyProtection="1">
      <alignment horizontal="center"/>
    </xf>
    <xf numFmtId="4" fontId="20" fillId="0" borderId="0" xfId="10" applyNumberFormat="1" applyFont="1" applyFill="1" applyBorder="1" applyAlignment="1" applyProtection="1">
      <alignment horizontal="center" vertical="center"/>
    </xf>
    <xf numFmtId="2" fontId="20" fillId="0" borderId="0" xfId="10" applyNumberFormat="1" applyFont="1" applyFill="1" applyBorder="1" applyAlignment="1" applyProtection="1">
      <alignment horizontal="center"/>
    </xf>
    <xf numFmtId="166" fontId="39" fillId="0" borderId="0" xfId="10" applyNumberFormat="1" applyFont="1" applyFill="1" applyAlignment="1" applyProtection="1">
      <alignment horizontal="center"/>
    </xf>
    <xf numFmtId="1" fontId="15" fillId="0" borderId="0" xfId="10" applyNumberFormat="1" applyFont="1" applyFill="1" applyAlignment="1" applyProtection="1">
      <alignment horizontal="center"/>
    </xf>
    <xf numFmtId="166" fontId="12" fillId="0" borderId="0" xfId="10" applyNumberFormat="1" applyFont="1" applyFill="1" applyBorder="1" applyAlignment="1" applyProtection="1">
      <alignment horizontal="center"/>
    </xf>
    <xf numFmtId="164" fontId="15" fillId="0" borderId="0" xfId="10" applyNumberFormat="1" applyFont="1" applyFill="1" applyAlignment="1" applyProtection="1">
      <alignment horizontal="center"/>
    </xf>
    <xf numFmtId="10" fontId="15" fillId="0" borderId="0" xfId="10" applyNumberFormat="1" applyFont="1" applyFill="1" applyAlignment="1" applyProtection="1">
      <alignment horizontal="center"/>
    </xf>
    <xf numFmtId="4" fontId="39" fillId="0" borderId="0" xfId="10" applyNumberFormat="1" applyFont="1" applyFill="1" applyAlignment="1" applyProtection="1">
      <alignment horizontal="left"/>
    </xf>
    <xf numFmtId="4" fontId="31" fillId="0" borderId="0" xfId="10" applyNumberFormat="1" applyFont="1" applyFill="1" applyAlignment="1" applyProtection="1">
      <alignment horizontal="center"/>
    </xf>
    <xf numFmtId="1" fontId="31" fillId="0" borderId="0" xfId="10" applyNumberFormat="1" applyFont="1" applyFill="1" applyBorder="1" applyAlignment="1" applyProtection="1">
      <alignment horizontal="center"/>
    </xf>
    <xf numFmtId="166" fontId="31" fillId="0" borderId="0" xfId="10" applyNumberFormat="1" applyFont="1" applyFill="1" applyBorder="1" applyAlignment="1" applyProtection="1">
      <alignment horizontal="center"/>
    </xf>
    <xf numFmtId="164" fontId="31" fillId="0" borderId="0" xfId="10" applyNumberFormat="1" applyFont="1" applyFill="1" applyAlignment="1" applyProtection="1">
      <alignment horizontal="center"/>
    </xf>
    <xf numFmtId="43" fontId="31" fillId="0" borderId="0" xfId="10" applyNumberFormat="1" applyFont="1" applyFill="1" applyAlignment="1" applyProtection="1">
      <alignment horizontal="center"/>
    </xf>
    <xf numFmtId="10" fontId="31" fillId="0" borderId="0" xfId="10" applyNumberFormat="1" applyFont="1" applyFill="1" applyAlignment="1" applyProtection="1">
      <alignment horizontal="center"/>
    </xf>
    <xf numFmtId="10" fontId="31" fillId="0" borderId="0" xfId="10" applyNumberFormat="1" applyFont="1" applyFill="1" applyAlignment="1" applyProtection="1">
      <alignment horizontal="center" vertical="center"/>
    </xf>
    <xf numFmtId="165" fontId="31" fillId="0" borderId="0" xfId="10" applyFont="1" applyFill="1" applyAlignment="1" applyProtection="1">
      <alignment horizontal="center" vertical="center"/>
    </xf>
    <xf numFmtId="164" fontId="31" fillId="0" borderId="0" xfId="10" applyNumberFormat="1" applyFont="1" applyFill="1" applyAlignment="1" applyProtection="1">
      <alignment horizontal="center" vertical="center"/>
    </xf>
    <xf numFmtId="10" fontId="11" fillId="0" borderId="23" xfId="0" applyNumberFormat="1" applyFont="1" applyBorder="1" applyAlignment="1">
      <alignment horizontal="right" wrapText="1"/>
    </xf>
    <xf numFmtId="0" fontId="12" fillId="7" borderId="2" xfId="0" quotePrefix="1" applyNumberFormat="1" applyFont="1" applyFill="1" applyBorder="1" applyAlignment="1">
      <alignment horizontal="center"/>
    </xf>
    <xf numFmtId="0" fontId="12" fillId="7" borderId="0" xfId="0" quotePrefix="1" applyNumberFormat="1" applyFont="1" applyFill="1" applyBorder="1" applyAlignment="1">
      <alignment horizontal="center"/>
    </xf>
    <xf numFmtId="0" fontId="12" fillId="7" borderId="3" xfId="0" quotePrefix="1" applyNumberFormat="1" applyFont="1" applyFill="1" applyBorder="1" applyAlignment="1">
      <alignment horizontal="center"/>
    </xf>
    <xf numFmtId="164" fontId="12" fillId="7" borderId="2" xfId="0" quotePrefix="1" applyNumberFormat="1" applyFont="1" applyFill="1" applyBorder="1" applyAlignment="1">
      <alignment horizontal="right"/>
    </xf>
    <xf numFmtId="164" fontId="12" fillId="7" borderId="0" xfId="0" quotePrefix="1" applyNumberFormat="1" applyFont="1" applyFill="1" applyBorder="1" applyAlignment="1">
      <alignment horizontal="right"/>
    </xf>
    <xf numFmtId="0" fontId="12" fillId="7" borderId="2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10" fontId="12" fillId="7" borderId="3" xfId="0" applyNumberFormat="1" applyFont="1" applyFill="1" applyBorder="1" applyAlignment="1">
      <alignment horizontal="center"/>
    </xf>
    <xf numFmtId="164" fontId="12" fillId="7" borderId="2" xfId="0" applyNumberFormat="1" applyFont="1" applyFill="1" applyBorder="1" applyAlignment="1">
      <alignment horizontal="right"/>
    </xf>
    <xf numFmtId="164" fontId="12" fillId="7" borderId="0" xfId="0" applyNumberFormat="1" applyFont="1" applyFill="1" applyBorder="1" applyAlignment="1">
      <alignment horizontal="right"/>
    </xf>
    <xf numFmtId="3" fontId="15" fillId="7" borderId="2" xfId="0" applyNumberFormat="1" applyFont="1" applyFill="1" applyBorder="1" applyAlignment="1">
      <alignment horizontal="center"/>
    </xf>
    <xf numFmtId="3" fontId="15" fillId="7" borderId="0" xfId="0" applyNumberFormat="1" applyFont="1" applyFill="1" applyBorder="1" applyAlignment="1">
      <alignment horizontal="center"/>
    </xf>
    <xf numFmtId="10" fontId="15" fillId="7" borderId="3" xfId="0" applyNumberFormat="1" applyFont="1" applyFill="1" applyBorder="1" applyAlignment="1">
      <alignment horizontal="center"/>
    </xf>
    <xf numFmtId="164" fontId="15" fillId="7" borderId="2" xfId="0" applyNumberFormat="1" applyFont="1" applyFill="1" applyBorder="1" applyAlignment="1">
      <alignment horizontal="right"/>
    </xf>
    <xf numFmtId="164" fontId="15" fillId="7" borderId="0" xfId="0" applyNumberFormat="1" applyFont="1" applyFill="1" applyBorder="1" applyAlignment="1">
      <alignment horizontal="right"/>
    </xf>
    <xf numFmtId="164" fontId="1" fillId="0" borderId="0" xfId="8" applyNumberFormat="1" applyFill="1" applyBorder="1" applyAlignment="1">
      <alignment horizontal="right"/>
    </xf>
    <xf numFmtId="10" fontId="12" fillId="7" borderId="0" xfId="0" applyNumberFormat="1" applyFont="1" applyFill="1" applyBorder="1" applyAlignment="1">
      <alignment horizontal="center"/>
    </xf>
    <xf numFmtId="10" fontId="12" fillId="7" borderId="0" xfId="0" quotePrefix="1" applyNumberFormat="1" applyFont="1" applyFill="1" applyBorder="1" applyAlignment="1">
      <alignment horizontal="center"/>
    </xf>
    <xf numFmtId="10" fontId="15" fillId="7" borderId="0" xfId="0" quotePrefix="1" applyNumberFormat="1" applyFont="1" applyFill="1" applyBorder="1" applyAlignment="1">
      <alignment horizontal="center"/>
    </xf>
    <xf numFmtId="165" fontId="13" fillId="11" borderId="6" xfId="10" applyFont="1" applyFill="1" applyBorder="1" applyAlignment="1">
      <alignment vertical="center" wrapText="1"/>
    </xf>
    <xf numFmtId="0" fontId="12" fillId="11" borderId="7" xfId="11" applyFont="1" applyFill="1" applyBorder="1" applyAlignment="1">
      <alignment horizontal="left" vertical="center"/>
    </xf>
    <xf numFmtId="2" fontId="12" fillId="11" borderId="8" xfId="11" applyNumberFormat="1" applyFont="1" applyFill="1" applyBorder="1" applyAlignment="1">
      <alignment vertical="center"/>
    </xf>
    <xf numFmtId="2" fontId="12" fillId="11" borderId="6" xfId="11" applyNumberFormat="1" applyFont="1" applyFill="1" applyBorder="1" applyAlignment="1">
      <alignment horizontal="right" vertical="center"/>
    </xf>
    <xf numFmtId="2" fontId="12" fillId="11" borderId="8" xfId="11" applyNumberFormat="1" applyFont="1" applyFill="1" applyBorder="1" applyAlignment="1">
      <alignment horizontal="right" vertical="center"/>
    </xf>
    <xf numFmtId="2" fontId="12" fillId="11" borderId="9" xfId="11" applyNumberFormat="1" applyFont="1" applyFill="1" applyBorder="1" applyAlignment="1">
      <alignment horizontal="right" vertical="center"/>
    </xf>
    <xf numFmtId="2" fontId="12" fillId="11" borderId="11" xfId="11" applyNumberFormat="1" applyFont="1" applyFill="1" applyBorder="1" applyAlignment="1">
      <alignment vertical="center"/>
    </xf>
    <xf numFmtId="2" fontId="12" fillId="11" borderId="11" xfId="11" applyNumberFormat="1" applyFont="1" applyFill="1" applyBorder="1" applyAlignment="1">
      <alignment horizontal="right" vertical="center"/>
    </xf>
    <xf numFmtId="49" fontId="26" fillId="5" borderId="0" xfId="18" applyNumberFormat="1" applyFont="1" applyFill="1" applyBorder="1" applyAlignment="1" applyProtection="1">
      <alignment vertical="center" wrapText="1"/>
    </xf>
    <xf numFmtId="49" fontId="26" fillId="5" borderId="3" xfId="18" applyNumberFormat="1" applyFont="1" applyFill="1" applyBorder="1" applyAlignment="1" applyProtection="1">
      <alignment vertical="center" wrapText="1"/>
    </xf>
    <xf numFmtId="0" fontId="15" fillId="0" borderId="4" xfId="0" applyNumberFormat="1" applyFont="1" applyBorder="1" applyAlignment="1">
      <alignment horizontal="center"/>
    </xf>
    <xf numFmtId="2" fontId="20" fillId="10" borderId="2" xfId="18" applyNumberFormat="1" applyFont="1" applyFill="1" applyBorder="1" applyAlignment="1" applyProtection="1">
      <alignment horizontal="center"/>
    </xf>
    <xf numFmtId="2" fontId="20" fillId="10" borderId="0" xfId="18" applyNumberFormat="1" applyFont="1" applyFill="1" applyBorder="1" applyAlignment="1" applyProtection="1">
      <alignment horizontal="center"/>
    </xf>
    <xf numFmtId="2" fontId="20" fillId="10" borderId="3" xfId="18" applyNumberFormat="1" applyFont="1" applyFill="1" applyBorder="1" applyAlignment="1" applyProtection="1">
      <alignment horizontal="center"/>
    </xf>
    <xf numFmtId="2" fontId="12" fillId="10" borderId="24" xfId="18" applyNumberFormat="1" applyFont="1" applyFill="1" applyBorder="1" applyAlignment="1" applyProtection="1">
      <alignment horizontal="center" vertical="center" wrapText="1"/>
    </xf>
    <xf numFmtId="2" fontId="12" fillId="10" borderId="26" xfId="18" applyNumberFormat="1" applyFont="1" applyFill="1" applyBorder="1" applyAlignment="1" applyProtection="1">
      <alignment horizontal="center" vertical="center" wrapText="1"/>
    </xf>
    <xf numFmtId="2" fontId="12" fillId="10" borderId="25" xfId="18" applyNumberFormat="1" applyFont="1" applyFill="1" applyBorder="1" applyAlignment="1" applyProtection="1">
      <alignment horizontal="center" vertical="center" wrapText="1"/>
    </xf>
    <xf numFmtId="2" fontId="12" fillId="10" borderId="30" xfId="18" applyNumberFormat="1" applyFont="1" applyFill="1" applyBorder="1" applyAlignment="1" applyProtection="1">
      <alignment horizontal="right"/>
    </xf>
    <xf numFmtId="0" fontId="12" fillId="10" borderId="24" xfId="18" applyFont="1" applyFill="1" applyBorder="1" applyAlignment="1" applyProtection="1">
      <alignment horizontal="center" vertical="center" wrapText="1"/>
    </xf>
    <xf numFmtId="0" fontId="12" fillId="10" borderId="26" xfId="18" applyFont="1" applyFill="1" applyBorder="1" applyAlignment="1" applyProtection="1">
      <alignment horizontal="center" vertical="center" wrapText="1"/>
    </xf>
    <xf numFmtId="10" fontId="12" fillId="10" borderId="25" xfId="18" applyNumberFormat="1" applyFont="1" applyFill="1" applyBorder="1" applyAlignment="1" applyProtection="1">
      <alignment horizontal="center" vertical="center" wrapText="1"/>
    </xf>
    <xf numFmtId="2" fontId="12" fillId="10" borderId="32" xfId="18" quotePrefix="1" applyNumberFormat="1" applyFont="1" applyFill="1" applyBorder="1" applyAlignment="1" applyProtection="1">
      <alignment horizontal="right"/>
    </xf>
    <xf numFmtId="2" fontId="12" fillId="10" borderId="30" xfId="18" quotePrefix="1" applyNumberFormat="1" applyFont="1" applyFill="1" applyBorder="1" applyAlignment="1" applyProtection="1">
      <alignment horizontal="right"/>
    </xf>
    <xf numFmtId="2" fontId="12" fillId="10" borderId="31" xfId="18" applyNumberFormat="1" applyFont="1" applyFill="1" applyBorder="1" applyAlignment="1" applyProtection="1">
      <alignment horizontal="right"/>
    </xf>
    <xf numFmtId="0" fontId="12" fillId="0" borderId="34" xfId="0" quotePrefix="1" applyNumberFormat="1" applyFont="1" applyBorder="1"/>
    <xf numFmtId="0" fontId="12" fillId="0" borderId="34" xfId="19" applyFont="1" applyFill="1" applyBorder="1" applyAlignment="1" applyProtection="1">
      <alignment horizontal="center"/>
    </xf>
    <xf numFmtId="2" fontId="12" fillId="10" borderId="34" xfId="18" applyNumberFormat="1" applyFont="1" applyFill="1" applyBorder="1" applyAlignment="1" applyProtection="1">
      <alignment horizontal="right"/>
    </xf>
    <xf numFmtId="2" fontId="12" fillId="0" borderId="34" xfId="18" quotePrefix="1" applyNumberFormat="1" applyFont="1" applyFill="1" applyBorder="1" applyAlignment="1" applyProtection="1">
      <alignment horizontal="right"/>
    </xf>
    <xf numFmtId="2" fontId="12" fillId="0" borderId="35" xfId="18" applyNumberFormat="1" applyFont="1" applyFill="1" applyBorder="1" applyAlignment="1" applyProtection="1">
      <alignment horizontal="right"/>
    </xf>
    <xf numFmtId="2" fontId="12" fillId="10" borderId="34" xfId="18" quotePrefix="1" applyNumberFormat="1" applyFont="1" applyFill="1" applyBorder="1" applyAlignment="1" applyProtection="1">
      <alignment horizontal="right"/>
    </xf>
    <xf numFmtId="2" fontId="12" fillId="10" borderId="35" xfId="18" applyNumberFormat="1" applyFont="1" applyFill="1" applyBorder="1" applyAlignment="1" applyProtection="1">
      <alignment horizontal="right"/>
    </xf>
    <xf numFmtId="0" fontId="18" fillId="0" borderId="34" xfId="20" applyFont="1" applyFill="1" applyBorder="1" applyAlignment="1" applyProtection="1">
      <alignment wrapText="1"/>
    </xf>
    <xf numFmtId="49" fontId="12" fillId="0" borderId="34" xfId="18" applyNumberFormat="1" applyFont="1" applyFill="1" applyBorder="1" applyAlignment="1" applyProtection="1"/>
    <xf numFmtId="0" fontId="12" fillId="0" borderId="34" xfId="18" applyFont="1" applyFill="1" applyBorder="1" applyAlignment="1" applyProtection="1"/>
    <xf numFmtId="2" fontId="12" fillId="0" borderId="34" xfId="18" applyNumberFormat="1" applyFont="1" applyFill="1" applyBorder="1" applyAlignment="1" applyProtection="1">
      <alignment horizontal="right"/>
    </xf>
    <xf numFmtId="2" fontId="12" fillId="3" borderId="34" xfId="18" applyNumberFormat="1" applyFont="1" applyFill="1" applyBorder="1" applyAlignment="1" applyProtection="1">
      <alignment horizontal="right"/>
    </xf>
    <xf numFmtId="2" fontId="12" fillId="3" borderId="35" xfId="18" applyNumberFormat="1" applyFont="1" applyFill="1" applyBorder="1" applyAlignment="1" applyProtection="1">
      <alignment horizontal="right"/>
    </xf>
    <xf numFmtId="49" fontId="12" fillId="5" borderId="34" xfId="18" applyNumberFormat="1" applyFont="1" applyFill="1" applyBorder="1" applyAlignment="1" applyProtection="1"/>
    <xf numFmtId="0" fontId="12" fillId="5" borderId="34" xfId="18" applyFont="1" applyFill="1" applyBorder="1" applyAlignment="1" applyProtection="1"/>
    <xf numFmtId="2" fontId="12" fillId="5" borderId="34" xfId="18" applyNumberFormat="1" applyFont="1" applyFill="1" applyBorder="1" applyAlignment="1" applyProtection="1">
      <alignment horizontal="right"/>
    </xf>
    <xf numFmtId="2" fontId="12" fillId="5" borderId="35" xfId="18" applyNumberFormat="1" applyFont="1" applyFill="1" applyBorder="1" applyAlignment="1" applyProtection="1">
      <alignment horizontal="right"/>
    </xf>
    <xf numFmtId="49" fontId="22" fillId="5" borderId="34" xfId="18" applyNumberFormat="1" applyFont="1" applyFill="1" applyBorder="1" applyAlignment="1" applyProtection="1">
      <alignment wrapText="1"/>
    </xf>
    <xf numFmtId="0" fontId="22" fillId="5" borderId="34" xfId="18" applyFont="1" applyFill="1" applyBorder="1" applyAlignment="1" applyProtection="1">
      <alignment wrapText="1"/>
    </xf>
    <xf numFmtId="2" fontId="22" fillId="5" borderId="34" xfId="18" applyNumberFormat="1" applyFont="1" applyFill="1" applyBorder="1" applyAlignment="1" applyProtection="1">
      <alignment horizontal="right"/>
    </xf>
    <xf numFmtId="2" fontId="22" fillId="5" borderId="35" xfId="18" applyNumberFormat="1" applyFont="1" applyFill="1" applyBorder="1" applyAlignment="1" applyProtection="1">
      <alignment horizontal="right"/>
    </xf>
    <xf numFmtId="0" fontId="12" fillId="0" borderId="30" xfId="19" applyFont="1" applyFill="1" applyBorder="1" applyAlignment="1" applyProtection="1">
      <alignment horizontal="center"/>
    </xf>
    <xf numFmtId="0" fontId="18" fillId="0" borderId="30" xfId="20" applyFont="1" applyFill="1" applyBorder="1" applyAlignment="1" applyProtection="1">
      <alignment wrapText="1"/>
    </xf>
    <xf numFmtId="2" fontId="12" fillId="12" borderId="34" xfId="18" applyNumberFormat="1" applyFont="1" applyFill="1" applyBorder="1" applyAlignment="1" applyProtection="1">
      <alignment horizontal="right"/>
    </xf>
    <xf numFmtId="2" fontId="12" fillId="12" borderId="34" xfId="18" quotePrefix="1" applyNumberFormat="1" applyFont="1" applyFill="1" applyBorder="1" applyAlignment="1" applyProtection="1">
      <alignment horizontal="right"/>
    </xf>
    <xf numFmtId="2" fontId="12" fillId="12" borderId="35" xfId="18" applyNumberFormat="1" applyFont="1" applyFill="1" applyBorder="1" applyAlignment="1" applyProtection="1">
      <alignment horizontal="right"/>
    </xf>
    <xf numFmtId="10" fontId="12" fillId="0" borderId="0" xfId="0" quotePrefix="1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0" fontId="12" fillId="0" borderId="3" xfId="0" applyNumberFormat="1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49" fontId="12" fillId="0" borderId="34" xfId="18" applyNumberFormat="1" applyFont="1" applyFill="1" applyBorder="1" applyAlignment="1" applyProtection="1">
      <alignment horizontal="center"/>
    </xf>
    <xf numFmtId="0" fontId="18" fillId="0" borderId="2" xfId="17" applyFont="1" applyFill="1" applyBorder="1" applyAlignment="1" applyProtection="1">
      <alignment horizontal="center"/>
    </xf>
    <xf numFmtId="0" fontId="18" fillId="0" borderId="0" xfId="17" applyFont="1" applyFill="1" applyBorder="1" applyAlignment="1" applyProtection="1">
      <alignment horizontal="center"/>
    </xf>
    <xf numFmtId="0" fontId="18" fillId="0" borderId="3" xfId="17" applyFont="1" applyFill="1" applyBorder="1" applyAlignment="1" applyProtection="1">
      <alignment horizontal="center"/>
    </xf>
    <xf numFmtId="164" fontId="18" fillId="0" borderId="2" xfId="17" applyNumberFormat="1" applyFont="1" applyFill="1" applyBorder="1" applyAlignment="1" applyProtection="1">
      <alignment horizontal="center"/>
    </xf>
    <xf numFmtId="164" fontId="18" fillId="0" borderId="0" xfId="17" applyNumberFormat="1" applyFont="1" applyFill="1" applyBorder="1" applyAlignment="1" applyProtection="1">
      <alignment horizontal="center"/>
    </xf>
    <xf numFmtId="164" fontId="18" fillId="0" borderId="3" xfId="17" applyNumberFormat="1" applyFont="1" applyFill="1" applyBorder="1" applyAlignment="1" applyProtection="1">
      <alignment horizontal="center"/>
    </xf>
    <xf numFmtId="0" fontId="12" fillId="3" borderId="28" xfId="18" applyFont="1" applyFill="1" applyBorder="1" applyAlignment="1" applyProtection="1">
      <alignment horizontal="center" wrapText="1"/>
    </xf>
    <xf numFmtId="165" fontId="22" fillId="5" borderId="0" xfId="10" applyFont="1" applyFill="1" applyBorder="1" applyAlignment="1" applyProtection="1">
      <alignment horizontal="center"/>
    </xf>
    <xf numFmtId="1" fontId="22" fillId="5" borderId="0" xfId="10" applyNumberFormat="1" applyFont="1" applyFill="1" applyBorder="1" applyAlignment="1" applyProtection="1">
      <alignment horizontal="center" vertical="center" wrapText="1"/>
    </xf>
    <xf numFmtId="1" fontId="22" fillId="5" borderId="1" xfId="10" applyNumberFormat="1" applyFont="1" applyFill="1" applyBorder="1" applyAlignment="1" applyProtection="1">
      <alignment horizontal="center" vertical="center" wrapText="1"/>
    </xf>
    <xf numFmtId="0" fontId="22" fillId="5" borderId="0" xfId="17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18" fillId="0" borderId="24" xfId="17" applyFont="1" applyFill="1" applyBorder="1" applyAlignment="1" applyProtection="1">
      <alignment horizontal="center" vertical="center"/>
    </xf>
    <xf numFmtId="165" fontId="12" fillId="0" borderId="26" xfId="10" applyFont="1" applyFill="1" applyBorder="1" applyAlignment="1" applyProtection="1">
      <alignment horizontal="center" vertical="center"/>
    </xf>
    <xf numFmtId="165" fontId="12" fillId="0" borderId="25" xfId="10" applyFont="1" applyFill="1" applyBorder="1" applyAlignment="1" applyProtection="1">
      <alignment horizontal="center" vertical="center"/>
    </xf>
    <xf numFmtId="0" fontId="18" fillId="0" borderId="2" xfId="17" applyFont="1" applyFill="1" applyBorder="1" applyAlignment="1" applyProtection="1">
      <alignment horizontal="center" vertical="center"/>
    </xf>
    <xf numFmtId="165" fontId="12" fillId="0" borderId="0" xfId="10" applyFont="1" applyFill="1" applyAlignment="1" applyProtection="1">
      <alignment horizontal="center" vertical="center"/>
    </xf>
    <xf numFmtId="165" fontId="12" fillId="0" borderId="3" xfId="10" applyFont="1" applyFill="1" applyBorder="1" applyAlignment="1" applyProtection="1">
      <alignment horizontal="center" vertical="center"/>
    </xf>
    <xf numFmtId="0" fontId="22" fillId="5" borderId="0" xfId="17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2" xfId="17" applyFont="1" applyFill="1" applyBorder="1" applyAlignment="1" applyProtection="1">
      <alignment horizontal="center"/>
    </xf>
    <xf numFmtId="165" fontId="12" fillId="0" borderId="3" xfId="10" applyFont="1" applyFill="1" applyBorder="1" applyAlignment="1" applyProtection="1">
      <alignment horizontal="center"/>
    </xf>
    <xf numFmtId="164" fontId="18" fillId="0" borderId="2" xfId="17" applyNumberFormat="1" applyFont="1" applyFill="1" applyBorder="1" applyAlignment="1" applyProtection="1">
      <alignment horizontal="center"/>
    </xf>
    <xf numFmtId="164" fontId="18" fillId="0" borderId="0" xfId="17" applyNumberFormat="1" applyFont="1" applyFill="1" applyBorder="1" applyAlignment="1" applyProtection="1">
      <alignment horizontal="center"/>
    </xf>
    <xf numFmtId="164" fontId="18" fillId="0" borderId="3" xfId="17" applyNumberFormat="1" applyFont="1" applyFill="1" applyBorder="1" applyAlignment="1" applyProtection="1">
      <alignment horizontal="center"/>
    </xf>
    <xf numFmtId="2" fontId="18" fillId="0" borderId="2" xfId="17" applyNumberFormat="1" applyFont="1" applyFill="1" applyBorder="1" applyAlignment="1" applyProtection="1">
      <alignment horizontal="center" vertical="center"/>
    </xf>
    <xf numFmtId="0" fontId="11" fillId="0" borderId="24" xfId="17" applyFont="1" applyFill="1" applyBorder="1" applyAlignment="1" applyProtection="1">
      <alignment horizontal="center" vertical="center"/>
    </xf>
    <xf numFmtId="165" fontId="11" fillId="0" borderId="25" xfId="10" applyFont="1" applyFill="1" applyBorder="1" applyAlignment="1" applyProtection="1">
      <alignment horizontal="center" vertical="center"/>
    </xf>
    <xf numFmtId="164" fontId="18" fillId="0" borderId="24" xfId="17" applyNumberFormat="1" applyFont="1" applyFill="1" applyBorder="1" applyAlignment="1" applyProtection="1">
      <alignment horizontal="center" vertical="center"/>
    </xf>
    <xf numFmtId="165" fontId="12" fillId="0" borderId="26" xfId="10" applyFont="1" applyBorder="1" applyAlignment="1" applyProtection="1">
      <alignment horizontal="center" vertical="center"/>
    </xf>
    <xf numFmtId="165" fontId="12" fillId="0" borderId="25" xfId="10" applyFont="1" applyBorder="1" applyAlignment="1" applyProtection="1">
      <alignment horizontal="center" vertical="center"/>
    </xf>
    <xf numFmtId="0" fontId="18" fillId="0" borderId="0" xfId="17" applyFont="1" applyFill="1" applyBorder="1" applyAlignment="1" applyProtection="1">
      <alignment horizontal="center"/>
    </xf>
    <xf numFmtId="0" fontId="18" fillId="0" borderId="3" xfId="17" applyFont="1" applyFill="1" applyBorder="1" applyAlignment="1" applyProtection="1">
      <alignment horizontal="center"/>
    </xf>
    <xf numFmtId="2" fontId="12" fillId="0" borderId="2" xfId="17" applyNumberFormat="1" applyFont="1" applyFill="1" applyBorder="1" applyAlignment="1" applyProtection="1">
      <alignment horizontal="center"/>
    </xf>
    <xf numFmtId="2" fontId="12" fillId="0" borderId="3" xfId="10" applyNumberFormat="1" applyFont="1" applyFill="1" applyBorder="1" applyAlignment="1" applyProtection="1">
      <alignment horizontal="center"/>
    </xf>
    <xf numFmtId="0" fontId="19" fillId="0" borderId="2" xfId="17" applyFont="1" applyFill="1" applyBorder="1" applyAlignment="1" applyProtection="1">
      <alignment horizontal="center" vertical="center"/>
    </xf>
    <xf numFmtId="165" fontId="15" fillId="0" borderId="3" xfId="10" applyFont="1" applyFill="1" applyBorder="1" applyAlignment="1" applyProtection="1">
      <alignment horizontal="center" vertical="center"/>
    </xf>
    <xf numFmtId="0" fontId="18" fillId="0" borderId="3" xfId="17" applyFont="1" applyFill="1" applyBorder="1" applyAlignment="1" applyProtection="1">
      <alignment horizontal="center" vertical="center"/>
    </xf>
    <xf numFmtId="165" fontId="12" fillId="0" borderId="0" xfId="10" applyFont="1" applyFill="1" applyBorder="1" applyAlignment="1" applyProtection="1">
      <alignment horizontal="center"/>
    </xf>
    <xf numFmtId="165" fontId="12" fillId="0" borderId="0" xfId="10" applyFont="1" applyFill="1" applyAlignment="1" applyProtection="1">
      <alignment horizontal="center"/>
    </xf>
    <xf numFmtId="0" fontId="12" fillId="3" borderId="28" xfId="18" applyFont="1" applyFill="1" applyBorder="1" applyAlignment="1" applyProtection="1">
      <alignment horizontal="center" vertical="center" wrapText="1"/>
    </xf>
    <xf numFmtId="0" fontId="12" fillId="3" borderId="29" xfId="18" applyFont="1" applyFill="1" applyBorder="1" applyAlignment="1" applyProtection="1">
      <alignment horizontal="center" vertical="center" wrapText="1"/>
    </xf>
    <xf numFmtId="49" fontId="21" fillId="0" borderId="0" xfId="18" applyNumberFormat="1" applyFont="1" applyFill="1" applyBorder="1" applyAlignment="1" applyProtection="1"/>
    <xf numFmtId="0" fontId="37" fillId="0" borderId="0" xfId="0" applyFont="1" applyBorder="1" applyAlignment="1"/>
    <xf numFmtId="49" fontId="26" fillId="5" borderId="0" xfId="18" applyNumberFormat="1" applyFont="1" applyFill="1" applyBorder="1" applyAlignment="1" applyProtection="1">
      <alignment horizontal="center" vertical="center" wrapText="1"/>
    </xf>
    <xf numFmtId="49" fontId="26" fillId="5" borderId="3" xfId="18" applyNumberFormat="1" applyFont="1" applyFill="1" applyBorder="1" applyAlignment="1" applyProtection="1">
      <alignment horizontal="center" vertical="center" wrapText="1"/>
    </xf>
    <xf numFmtId="2" fontId="12" fillId="10" borderId="2" xfId="18" applyNumberFormat="1" applyFont="1" applyFill="1" applyBorder="1" applyAlignment="1" applyProtection="1">
      <alignment horizontal="center"/>
    </xf>
    <xf numFmtId="2" fontId="12" fillId="10" borderId="0" xfId="18" applyNumberFormat="1" applyFont="1" applyFill="1" applyBorder="1" applyAlignment="1" applyProtection="1">
      <alignment horizontal="center"/>
    </xf>
    <xf numFmtId="2" fontId="12" fillId="10" borderId="3" xfId="18" applyNumberFormat="1" applyFont="1" applyFill="1" applyBorder="1" applyAlignment="1" applyProtection="1">
      <alignment horizontal="center"/>
    </xf>
    <xf numFmtId="2" fontId="12" fillId="3" borderId="2" xfId="18" applyNumberFormat="1" applyFont="1" applyFill="1" applyBorder="1" applyAlignment="1" applyProtection="1">
      <alignment horizontal="center"/>
    </xf>
    <xf numFmtId="2" fontId="12" fillId="3" borderId="0" xfId="18" applyNumberFormat="1" applyFont="1" applyFill="1" applyBorder="1" applyAlignment="1" applyProtection="1">
      <alignment horizontal="center"/>
    </xf>
    <xf numFmtId="2" fontId="12" fillId="3" borderId="3" xfId="18" applyNumberFormat="1" applyFont="1" applyFill="1" applyBorder="1" applyAlignment="1" applyProtection="1">
      <alignment horizontal="center"/>
    </xf>
    <xf numFmtId="0" fontId="12" fillId="3" borderId="2" xfId="18" applyFont="1" applyFill="1" applyBorder="1" applyAlignment="1" applyProtection="1">
      <alignment horizontal="center"/>
    </xf>
    <xf numFmtId="0" fontId="12" fillId="3" borderId="0" xfId="18" applyFont="1" applyFill="1" applyBorder="1" applyAlignment="1" applyProtection="1">
      <alignment horizontal="center"/>
    </xf>
    <xf numFmtId="0" fontId="12" fillId="3" borderId="3" xfId="18" applyFont="1" applyFill="1" applyBorder="1" applyAlignment="1" applyProtection="1">
      <alignment horizontal="center"/>
    </xf>
    <xf numFmtId="0" fontId="12" fillId="3" borderId="28" xfId="18" applyFont="1" applyFill="1" applyBorder="1" applyAlignment="1" applyProtection="1">
      <alignment horizontal="center" wrapText="1"/>
    </xf>
    <xf numFmtId="0" fontId="12" fillId="3" borderId="29" xfId="18" applyFont="1" applyFill="1" applyBorder="1" applyAlignment="1" applyProtection="1">
      <alignment horizontal="center" wrapText="1"/>
    </xf>
    <xf numFmtId="0" fontId="26" fillId="5" borderId="0" xfId="1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6" fillId="5" borderId="2" xfId="0" applyFont="1" applyFill="1" applyBorder="1" applyAlignment="1">
      <alignment horizontal="right" wrapText="1"/>
    </xf>
    <xf numFmtId="0" fontId="16" fillId="5" borderId="0" xfId="0" applyFont="1" applyFill="1" applyBorder="1" applyAlignment="1">
      <alignment horizontal="right" wrapText="1"/>
    </xf>
    <xf numFmtId="0" fontId="17" fillId="5" borderId="3" xfId="0" applyFont="1" applyFill="1" applyBorder="1" applyAlignment="1"/>
    <xf numFmtId="165" fontId="12" fillId="7" borderId="34" xfId="10" applyFont="1" applyFill="1" applyBorder="1" applyAlignment="1" applyProtection="1">
      <alignment horizontal="center" vertical="center"/>
    </xf>
    <xf numFmtId="1" fontId="12" fillId="0" borderId="34" xfId="10" applyNumberFormat="1" applyFont="1" applyFill="1" applyBorder="1" applyAlignment="1" applyProtection="1">
      <alignment horizontal="center"/>
    </xf>
    <xf numFmtId="164" fontId="12" fillId="11" borderId="34" xfId="10" applyNumberFormat="1" applyFont="1" applyFill="1" applyBorder="1" applyAlignment="1" applyProtection="1">
      <alignment horizontal="center" vertical="center"/>
    </xf>
    <xf numFmtId="10" fontId="12" fillId="11" borderId="34" xfId="10" applyNumberFormat="1" applyFont="1" applyFill="1" applyBorder="1" applyAlignment="1" applyProtection="1">
      <alignment horizontal="center" vertical="center"/>
    </xf>
    <xf numFmtId="44" fontId="12" fillId="4" borderId="34" xfId="14" applyFont="1" applyFill="1" applyBorder="1" applyAlignment="1" applyProtection="1">
      <alignment horizontal="center" vertical="center"/>
    </xf>
    <xf numFmtId="164" fontId="12" fillId="11" borderId="34" xfId="10" applyNumberFormat="1" applyFont="1" applyFill="1" applyBorder="1" applyAlignment="1" applyProtection="1">
      <alignment horizontal="center"/>
    </xf>
    <xf numFmtId="44" fontId="12" fillId="4" borderId="34" xfId="14" applyFont="1" applyFill="1" applyBorder="1" applyAlignment="1" applyProtection="1">
      <alignment horizontal="center"/>
    </xf>
    <xf numFmtId="49" fontId="22" fillId="5" borderId="34" xfId="10" applyNumberFormat="1" applyFont="1" applyFill="1" applyBorder="1" applyAlignment="1" applyProtection="1">
      <alignment horizontal="center"/>
    </xf>
    <xf numFmtId="1" fontId="22" fillId="5" borderId="34" xfId="10" applyNumberFormat="1" applyFont="1" applyFill="1" applyBorder="1" applyAlignment="1" applyProtection="1">
      <alignment horizontal="center"/>
    </xf>
    <xf numFmtId="10" fontId="22" fillId="5" borderId="34" xfId="10" applyNumberFormat="1" applyFont="1" applyFill="1" applyBorder="1" applyAlignment="1" applyProtection="1">
      <alignment horizontal="center"/>
    </xf>
    <xf numFmtId="164" fontId="22" fillId="5" borderId="34" xfId="10" applyNumberFormat="1" applyFont="1" applyFill="1" applyBorder="1" applyAlignment="1" applyProtection="1">
      <alignment horizontal="center" vertical="center"/>
    </xf>
    <xf numFmtId="10" fontId="22" fillId="5" borderId="34" xfId="10" applyNumberFormat="1" applyFont="1" applyFill="1" applyBorder="1" applyAlignment="1" applyProtection="1">
      <alignment horizontal="center" vertical="center"/>
    </xf>
    <xf numFmtId="44" fontId="22" fillId="5" borderId="34" xfId="14" applyFont="1" applyFill="1" applyBorder="1" applyAlignment="1" applyProtection="1">
      <alignment horizontal="center" vertical="center"/>
    </xf>
    <xf numFmtId="0" fontId="22" fillId="5" borderId="34" xfId="17" applyFont="1" applyFill="1" applyBorder="1" applyProtection="1"/>
    <xf numFmtId="0" fontId="22" fillId="5" borderId="34" xfId="17" applyFont="1" applyFill="1" applyBorder="1" applyAlignment="1" applyProtection="1">
      <alignment horizontal="center"/>
    </xf>
    <xf numFmtId="2" fontId="22" fillId="5" borderId="34" xfId="17" applyNumberFormat="1" applyFont="1" applyFill="1" applyBorder="1" applyAlignment="1" applyProtection="1">
      <alignment horizontal="center"/>
    </xf>
    <xf numFmtId="0" fontId="18" fillId="8" borderId="34" xfId="17" applyFont="1" applyFill="1" applyBorder="1" applyProtection="1"/>
    <xf numFmtId="0" fontId="18" fillId="8" borderId="34" xfId="17" applyNumberFormat="1" applyFont="1" applyFill="1" applyBorder="1" applyAlignment="1" applyProtection="1">
      <alignment wrapText="1"/>
    </xf>
    <xf numFmtId="2" fontId="18" fillId="0" borderId="34" xfId="17" applyNumberFormat="1" applyFont="1" applyFill="1" applyBorder="1" applyAlignment="1" applyProtection="1">
      <alignment horizontal="right" wrapText="1"/>
    </xf>
    <xf numFmtId="0" fontId="18" fillId="4" borderId="34" xfId="17" applyFont="1" applyFill="1" applyBorder="1" applyAlignment="1" applyProtection="1">
      <alignment horizontal="right" wrapText="1"/>
    </xf>
    <xf numFmtId="2" fontId="18" fillId="4" borderId="34" xfId="17" applyNumberFormat="1" applyFont="1" applyFill="1" applyBorder="1" applyAlignment="1" applyProtection="1">
      <alignment horizontal="right" wrapText="1"/>
    </xf>
    <xf numFmtId="3" fontId="18" fillId="4" borderId="34" xfId="17" applyNumberFormat="1" applyFont="1" applyFill="1" applyBorder="1" applyAlignment="1" applyProtection="1">
      <alignment horizontal="right" wrapText="1"/>
    </xf>
    <xf numFmtId="164" fontId="18" fillId="0" borderId="34" xfId="17" applyNumberFormat="1" applyFont="1" applyFill="1" applyBorder="1" applyAlignment="1" applyProtection="1">
      <alignment horizontal="right" wrapText="1"/>
    </xf>
    <xf numFmtId="0" fontId="18" fillId="0" borderId="34" xfId="17" applyFont="1" applyFill="1" applyBorder="1" applyAlignment="1" applyProtection="1">
      <alignment horizontal="right" wrapText="1"/>
    </xf>
    <xf numFmtId="1" fontId="18" fillId="0" borderId="34" xfId="17" applyNumberFormat="1" applyFont="1" applyFill="1" applyBorder="1" applyAlignment="1" applyProtection="1">
      <alignment horizontal="right" wrapText="1"/>
    </xf>
    <xf numFmtId="3" fontId="18" fillId="4" borderId="34" xfId="17" applyNumberFormat="1" applyFont="1" applyFill="1" applyBorder="1" applyAlignment="1" applyProtection="1">
      <alignment horizontal="right"/>
    </xf>
    <xf numFmtId="0" fontId="18" fillId="2" borderId="34" xfId="0" applyFont="1" applyFill="1" applyBorder="1" applyAlignment="1">
      <alignment horizontal="right" vertical="center"/>
    </xf>
    <xf numFmtId="0" fontId="18" fillId="0" borderId="34" xfId="17" applyFont="1" applyFill="1" applyBorder="1" applyAlignment="1" applyProtection="1">
      <alignment horizontal="right" vertical="center"/>
    </xf>
    <xf numFmtId="2" fontId="18" fillId="0" borderId="34" xfId="17" applyNumberFormat="1" applyFont="1" applyFill="1" applyBorder="1" applyAlignment="1" applyProtection="1">
      <alignment horizontal="right"/>
    </xf>
    <xf numFmtId="2" fontId="18" fillId="4" borderId="34" xfId="17" applyNumberFormat="1" applyFont="1" applyFill="1" applyBorder="1" applyAlignment="1" applyProtection="1">
      <alignment horizontal="right"/>
    </xf>
    <xf numFmtId="0" fontId="18" fillId="4" borderId="34" xfId="17" applyFont="1" applyFill="1" applyBorder="1" applyAlignment="1" applyProtection="1">
      <alignment horizontal="right"/>
    </xf>
    <xf numFmtId="164" fontId="18" fillId="0" borderId="34" xfId="17" applyNumberFormat="1" applyFont="1" applyFill="1" applyBorder="1" applyAlignment="1" applyProtection="1">
      <alignment horizontal="right"/>
    </xf>
    <xf numFmtId="0" fontId="18" fillId="0" borderId="34" xfId="17" applyFont="1" applyFill="1" applyBorder="1" applyAlignment="1" applyProtection="1">
      <alignment horizontal="right"/>
    </xf>
    <xf numFmtId="0" fontId="18" fillId="0" borderId="34" xfId="17" applyFont="1" applyBorder="1" applyProtection="1"/>
    <xf numFmtId="2" fontId="18" fillId="0" borderId="34" xfId="17" applyNumberFormat="1" applyFont="1" applyFill="1" applyBorder="1" applyAlignment="1" applyProtection="1">
      <alignment horizontal="center"/>
    </xf>
    <xf numFmtId="0" fontId="22" fillId="5" borderId="36" xfId="20" applyFont="1" applyFill="1" applyBorder="1" applyAlignment="1" applyProtection="1">
      <alignment horizontal="center" vertical="center"/>
    </xf>
    <xf numFmtId="2" fontId="12" fillId="10" borderId="37" xfId="18" quotePrefix="1" applyNumberFormat="1" applyFont="1" applyFill="1" applyBorder="1" applyAlignment="1" applyProtection="1">
      <alignment horizontal="right"/>
    </xf>
    <xf numFmtId="2" fontId="12" fillId="0" borderId="38" xfId="18" applyNumberFormat="1" applyFont="1" applyFill="1" applyBorder="1" applyAlignment="1" applyProtection="1">
      <alignment horizontal="right"/>
    </xf>
    <xf numFmtId="0" fontId="12" fillId="0" borderId="38" xfId="18" applyFont="1" applyFill="1" applyBorder="1" applyAlignment="1" applyProtection="1">
      <alignment horizontal="right" wrapText="1"/>
    </xf>
    <xf numFmtId="2" fontId="12" fillId="12" borderId="37" xfId="18" quotePrefix="1" applyNumberFormat="1" applyFont="1" applyFill="1" applyBorder="1" applyAlignment="1" applyProtection="1">
      <alignment horizontal="right"/>
    </xf>
    <xf numFmtId="0" fontId="12" fillId="0" borderId="39" xfId="18" applyFont="1" applyFill="1" applyBorder="1" applyAlignment="1" applyProtection="1">
      <alignment horizontal="right" wrapText="1"/>
    </xf>
    <xf numFmtId="2" fontId="12" fillId="0" borderId="37" xfId="18" quotePrefix="1" applyNumberFormat="1" applyFont="1" applyFill="1" applyBorder="1" applyAlignment="1" applyProtection="1">
      <alignment horizontal="right"/>
    </xf>
    <xf numFmtId="0" fontId="18" fillId="0" borderId="38" xfId="18" applyFont="1" applyFill="1" applyBorder="1" applyAlignment="1" applyProtection="1">
      <alignment horizontal="right" wrapText="1"/>
    </xf>
    <xf numFmtId="2" fontId="12" fillId="3" borderId="37" xfId="18" applyNumberFormat="1" applyFont="1" applyFill="1" applyBorder="1" applyAlignment="1" applyProtection="1">
      <alignment horizontal="right"/>
    </xf>
    <xf numFmtId="2" fontId="12" fillId="10" borderId="37" xfId="18" applyNumberFormat="1" applyFont="1" applyFill="1" applyBorder="1" applyAlignment="1" applyProtection="1">
      <alignment horizontal="right"/>
    </xf>
    <xf numFmtId="2" fontId="12" fillId="0" borderId="37" xfId="18" applyNumberFormat="1" applyFont="1" applyFill="1" applyBorder="1" applyAlignment="1" applyProtection="1">
      <alignment horizontal="right"/>
    </xf>
    <xf numFmtId="2" fontId="12" fillId="5" borderId="38" xfId="18" applyNumberFormat="1" applyFont="1" applyFill="1" applyBorder="1" applyAlignment="1" applyProtection="1">
      <alignment horizontal="right"/>
    </xf>
    <xf numFmtId="0" fontId="12" fillId="5" borderId="38" xfId="18" applyFont="1" applyFill="1" applyBorder="1" applyAlignment="1" applyProtection="1">
      <alignment horizontal="right" wrapText="1"/>
    </xf>
    <xf numFmtId="2" fontId="22" fillId="5" borderId="38" xfId="18" applyNumberFormat="1" applyFont="1" applyFill="1" applyBorder="1" applyAlignment="1" applyProtection="1">
      <alignment horizontal="right"/>
    </xf>
    <xf numFmtId="2" fontId="29" fillId="5" borderId="38" xfId="18" applyNumberFormat="1" applyFont="1" applyFill="1" applyBorder="1" applyAlignment="1" applyProtection="1">
      <alignment horizontal="right" wrapText="1"/>
    </xf>
    <xf numFmtId="0" fontId="12" fillId="0" borderId="34" xfId="9" quotePrefix="1" applyFont="1" applyBorder="1" applyProtection="1"/>
    <xf numFmtId="0" fontId="12" fillId="0" borderId="34" xfId="11" applyFont="1" applyFill="1" applyBorder="1" applyAlignment="1">
      <alignment vertical="center"/>
    </xf>
    <xf numFmtId="2" fontId="12" fillId="11" borderId="34" xfId="11" applyNumberFormat="1" applyFont="1" applyFill="1" applyBorder="1" applyAlignment="1">
      <alignment vertical="center"/>
    </xf>
    <xf numFmtId="2" fontId="12" fillId="6" borderId="34" xfId="11" applyNumberFormat="1" applyFont="1" applyFill="1" applyBorder="1" applyAlignment="1">
      <alignment horizontal="right" vertical="center"/>
    </xf>
    <xf numFmtId="2" fontId="12" fillId="11" borderId="34" xfId="11" applyNumberFormat="1" applyFont="1" applyFill="1" applyBorder="1" applyAlignment="1">
      <alignment horizontal="right" vertical="center"/>
    </xf>
    <xf numFmtId="0" fontId="12" fillId="0" borderId="34" xfId="9" applyFont="1" applyBorder="1" applyProtection="1"/>
    <xf numFmtId="0" fontId="12" fillId="5" borderId="34" xfId="11" applyFont="1" applyFill="1" applyBorder="1"/>
    <xf numFmtId="2" fontId="12" fillId="5" borderId="34" xfId="11" applyNumberFormat="1" applyFont="1" applyFill="1" applyBorder="1" applyAlignment="1"/>
    <xf numFmtId="2" fontId="12" fillId="0" borderId="34" xfId="12" applyNumberFormat="1" applyFont="1" applyFill="1" applyBorder="1"/>
    <xf numFmtId="2" fontId="12" fillId="0" borderId="40" xfId="12" applyNumberFormat="1" applyFont="1" applyFill="1" applyBorder="1"/>
    <xf numFmtId="2" fontId="12" fillId="11" borderId="40" xfId="11" applyNumberFormat="1" applyFont="1" applyFill="1" applyBorder="1" applyAlignment="1"/>
    <xf numFmtId="2" fontId="12" fillId="0" borderId="40" xfId="11" applyNumberFormat="1" applyFont="1" applyFill="1" applyBorder="1"/>
    <xf numFmtId="2" fontId="12" fillId="11" borderId="34" xfId="11" applyNumberFormat="1" applyFont="1" applyFill="1" applyBorder="1"/>
    <xf numFmtId="2" fontId="12" fillId="0" borderId="34" xfId="11" applyNumberFormat="1" applyFont="1" applyFill="1" applyBorder="1"/>
    <xf numFmtId="2" fontId="12" fillId="11" borderId="40" xfId="11" applyNumberFormat="1" applyFont="1" applyFill="1" applyBorder="1"/>
    <xf numFmtId="2" fontId="12" fillId="0" borderId="41" xfId="12" applyNumberFormat="1" applyFont="1" applyFill="1" applyBorder="1"/>
    <xf numFmtId="2" fontId="12" fillId="11" borderId="34" xfId="11" applyNumberFormat="1" applyFont="1" applyFill="1" applyBorder="1" applyAlignment="1"/>
    <xf numFmtId="0" fontId="1" fillId="5" borderId="34" xfId="11" applyFont="1" applyFill="1" applyBorder="1"/>
    <xf numFmtId="2" fontId="1" fillId="5" borderId="34" xfId="11" applyNumberFormat="1" applyFont="1" applyFill="1" applyBorder="1" applyAlignment="1"/>
    <xf numFmtId="0" fontId="1" fillId="13" borderId="34" xfId="11" applyFont="1" applyFill="1" applyBorder="1"/>
    <xf numFmtId="0" fontId="11" fillId="0" borderId="34" xfId="0" applyFont="1" applyFill="1" applyBorder="1" applyAlignment="1" applyProtection="1">
      <alignment horizontal="center" wrapText="1"/>
    </xf>
    <xf numFmtId="0" fontId="12" fillId="0" borderId="34" xfId="0" applyFont="1" applyFill="1" applyBorder="1" applyAlignment="1">
      <alignment horizontal="center" vertical="center"/>
    </xf>
    <xf numFmtId="164" fontId="12" fillId="10" borderId="34" xfId="0" applyNumberFormat="1" applyFont="1" applyFill="1" applyBorder="1" applyAlignment="1">
      <alignment horizontal="center"/>
    </xf>
    <xf numFmtId="0" fontId="12" fillId="0" borderId="34" xfId="0" applyFont="1" applyFill="1" applyBorder="1" applyAlignment="1">
      <alignment horizontal="center"/>
    </xf>
    <xf numFmtId="0" fontId="12" fillId="10" borderId="34" xfId="0" applyFont="1" applyFill="1" applyBorder="1" applyAlignment="1">
      <alignment horizontal="center"/>
    </xf>
    <xf numFmtId="164" fontId="12" fillId="0" borderId="34" xfId="0" applyNumberFormat="1" applyFont="1" applyFill="1" applyBorder="1" applyAlignment="1">
      <alignment horizontal="center"/>
    </xf>
    <xf numFmtId="10" fontId="12" fillId="0" borderId="34" xfId="0" applyNumberFormat="1" applyFont="1" applyFill="1" applyBorder="1" applyAlignment="1">
      <alignment horizontal="center"/>
    </xf>
    <xf numFmtId="0" fontId="12" fillId="12" borderId="34" xfId="0" applyFont="1" applyFill="1" applyBorder="1" applyAlignment="1">
      <alignment horizontal="center"/>
    </xf>
    <xf numFmtId="0" fontId="12" fillId="0" borderId="34" xfId="0" applyFont="1" applyBorder="1" applyAlignment="1" applyProtection="1">
      <alignment horizontal="center"/>
    </xf>
    <xf numFmtId="0" fontId="12" fillId="0" borderId="34" xfId="0" applyFont="1" applyFill="1" applyBorder="1" applyAlignment="1">
      <alignment horizontal="center"/>
    </xf>
    <xf numFmtId="1" fontId="12" fillId="10" borderId="34" xfId="0" applyNumberFormat="1" applyFont="1" applyFill="1" applyBorder="1" applyAlignment="1">
      <alignment horizontal="center"/>
    </xf>
    <xf numFmtId="10" fontId="12" fillId="10" borderId="34" xfId="9" applyNumberFormat="1" applyFont="1" applyFill="1" applyBorder="1" applyAlignment="1">
      <alignment horizontal="center"/>
    </xf>
    <xf numFmtId="10" fontId="12" fillId="0" borderId="34" xfId="0" applyNumberFormat="1" applyFont="1" applyFill="1" applyBorder="1" applyAlignment="1">
      <alignment horizontal="center"/>
    </xf>
    <xf numFmtId="0" fontId="12" fillId="10" borderId="34" xfId="0" applyFont="1" applyFill="1" applyBorder="1" applyAlignment="1">
      <alignment horizontal="center"/>
    </xf>
    <xf numFmtId="10" fontId="12" fillId="10" borderId="34" xfId="0" applyNumberFormat="1" applyFont="1" applyFill="1" applyBorder="1" applyAlignment="1">
      <alignment horizontal="center"/>
    </xf>
    <xf numFmtId="164" fontId="12" fillId="0" borderId="34" xfId="0" applyNumberFormat="1" applyFont="1" applyFill="1" applyBorder="1" applyAlignment="1">
      <alignment horizontal="center"/>
    </xf>
    <xf numFmtId="0" fontId="12" fillId="12" borderId="34" xfId="0" applyFont="1" applyFill="1" applyBorder="1" applyAlignment="1">
      <alignment horizontal="center"/>
    </xf>
    <xf numFmtId="10" fontId="12" fillId="12" borderId="34" xfId="0" applyNumberFormat="1" applyFont="1" applyFill="1" applyBorder="1" applyAlignment="1">
      <alignment horizontal="center"/>
    </xf>
    <xf numFmtId="0" fontId="12" fillId="0" borderId="34" xfId="9" applyFont="1" applyFill="1" applyBorder="1" applyAlignment="1">
      <alignment horizontal="center"/>
    </xf>
    <xf numFmtId="164" fontId="12" fillId="10" borderId="34" xfId="0" applyNumberFormat="1" applyFont="1" applyFill="1" applyBorder="1" applyAlignment="1">
      <alignment horizontal="right"/>
    </xf>
    <xf numFmtId="0" fontId="12" fillId="0" borderId="34" xfId="0" quotePrefix="1" applyNumberFormat="1" applyFont="1" applyBorder="1" applyAlignment="1">
      <alignment horizontal="center"/>
    </xf>
    <xf numFmtId="10" fontId="12" fillId="0" borderId="34" xfId="0" quotePrefix="1" applyNumberFormat="1" applyFont="1" applyBorder="1" applyAlignment="1">
      <alignment horizontal="center"/>
    </xf>
    <xf numFmtId="0" fontId="12" fillId="10" borderId="34" xfId="0" quotePrefix="1" applyNumberFormat="1" applyFont="1" applyFill="1" applyBorder="1" applyAlignment="1">
      <alignment horizontal="center"/>
    </xf>
    <xf numFmtId="10" fontId="12" fillId="10" borderId="34" xfId="0" quotePrefix="1" applyNumberFormat="1" applyFont="1" applyFill="1" applyBorder="1" applyAlignment="1">
      <alignment horizontal="center"/>
    </xf>
    <xf numFmtId="164" fontId="12" fillId="0" borderId="34" xfId="0" quotePrefix="1" applyNumberFormat="1" applyFont="1" applyBorder="1" applyAlignment="1">
      <alignment horizontal="center"/>
    </xf>
    <xf numFmtId="0" fontId="12" fillId="12" borderId="34" xfId="0" quotePrefix="1" applyNumberFormat="1" applyFont="1" applyFill="1" applyBorder="1" applyAlignment="1">
      <alignment horizontal="center"/>
    </xf>
    <xf numFmtId="10" fontId="12" fillId="12" borderId="34" xfId="0" quotePrefix="1" applyNumberFormat="1" applyFont="1" applyFill="1" applyBorder="1" applyAlignment="1">
      <alignment horizontal="center"/>
    </xf>
    <xf numFmtId="0" fontId="12" fillId="0" borderId="34" xfId="0" applyNumberFormat="1" applyFont="1" applyFill="1" applyBorder="1"/>
    <xf numFmtId="0" fontId="12" fillId="0" borderId="34" xfId="0" applyNumberFormat="1" applyFont="1" applyBorder="1"/>
    <xf numFmtId="0" fontId="12" fillId="0" borderId="34" xfId="0" quotePrefix="1" applyNumberFormat="1" applyFont="1" applyFill="1" applyBorder="1"/>
    <xf numFmtId="0" fontId="12" fillId="0" borderId="34" xfId="0" quotePrefix="1" applyNumberFormat="1" applyFont="1" applyFill="1" applyBorder="1" applyAlignment="1">
      <alignment horizontal="center"/>
    </xf>
    <xf numFmtId="10" fontId="12" fillId="0" borderId="34" xfId="0" quotePrefix="1" applyNumberFormat="1" applyFont="1" applyFill="1" applyBorder="1" applyAlignment="1">
      <alignment horizontal="center"/>
    </xf>
    <xf numFmtId="164" fontId="12" fillId="0" borderId="34" xfId="0" quotePrefix="1" applyNumberFormat="1" applyFont="1" applyFill="1" applyBorder="1" applyAlignment="1">
      <alignment horizontal="center"/>
    </xf>
    <xf numFmtId="164" fontId="15" fillId="10" borderId="34" xfId="0" applyNumberFormat="1" applyFont="1" applyFill="1" applyBorder="1" applyAlignment="1">
      <alignment horizontal="right"/>
    </xf>
    <xf numFmtId="10" fontId="15" fillId="10" borderId="34" xfId="0" applyNumberFormat="1" applyFont="1" applyFill="1" applyBorder="1" applyAlignment="1">
      <alignment horizontal="center"/>
    </xf>
    <xf numFmtId="3" fontId="15" fillId="0" borderId="34" xfId="0" quotePrefix="1" applyNumberFormat="1" applyFont="1" applyBorder="1" applyAlignment="1">
      <alignment horizontal="center"/>
    </xf>
    <xf numFmtId="10" fontId="15" fillId="0" borderId="34" xfId="0" quotePrefix="1" applyNumberFormat="1" applyFont="1" applyBorder="1" applyAlignment="1">
      <alignment horizontal="center"/>
    </xf>
    <xf numFmtId="10" fontId="15" fillId="0" borderId="34" xfId="0" applyNumberFormat="1" applyFont="1" applyFill="1" applyBorder="1" applyAlignment="1">
      <alignment horizontal="center"/>
    </xf>
    <xf numFmtId="3" fontId="15" fillId="10" borderId="34" xfId="0" quotePrefix="1" applyNumberFormat="1" applyFont="1" applyFill="1" applyBorder="1" applyAlignment="1">
      <alignment horizontal="center"/>
    </xf>
    <xf numFmtId="10" fontId="15" fillId="10" borderId="34" xfId="0" quotePrefix="1" applyNumberFormat="1" applyFont="1" applyFill="1" applyBorder="1" applyAlignment="1">
      <alignment horizontal="center"/>
    </xf>
    <xf numFmtId="164" fontId="15" fillId="0" borderId="34" xfId="0" quotePrefix="1" applyNumberFormat="1" applyFont="1" applyBorder="1" applyAlignment="1">
      <alignment horizontal="center"/>
    </xf>
    <xf numFmtId="3" fontId="15" fillId="12" borderId="34" xfId="0" quotePrefix="1" applyNumberFormat="1" applyFont="1" applyFill="1" applyBorder="1" applyAlignment="1">
      <alignment horizontal="center"/>
    </xf>
    <xf numFmtId="10" fontId="15" fillId="12" borderId="34" xfId="0" quotePrefix="1" applyNumberFormat="1" applyFont="1" applyFill="1" applyBorder="1" applyAlignment="1">
      <alignment horizontal="center"/>
    </xf>
    <xf numFmtId="1" fontId="12" fillId="5" borderId="34" xfId="0" applyNumberFormat="1" applyFont="1" applyFill="1" applyBorder="1" applyAlignment="1">
      <alignment horizontal="right"/>
    </xf>
    <xf numFmtId="10" fontId="12" fillId="5" borderId="34" xfId="0" applyNumberFormat="1" applyFont="1" applyFill="1" applyBorder="1" applyAlignment="1">
      <alignment horizontal="center"/>
    </xf>
    <xf numFmtId="3" fontId="12" fillId="5" borderId="34" xfId="0" quotePrefix="1" applyNumberFormat="1" applyFont="1" applyFill="1" applyBorder="1" applyAlignment="1">
      <alignment horizontal="center"/>
    </xf>
    <xf numFmtId="10" fontId="12" fillId="5" borderId="34" xfId="0" quotePrefix="1" applyNumberFormat="1" applyFont="1" applyFill="1" applyBorder="1" applyAlignment="1">
      <alignment horizontal="center"/>
    </xf>
    <xf numFmtId="164" fontId="12" fillId="5" borderId="34" xfId="0" quotePrefix="1" applyNumberFormat="1" applyFont="1" applyFill="1" applyBorder="1" applyAlignment="1">
      <alignment horizontal="center"/>
    </xf>
    <xf numFmtId="3" fontId="12" fillId="0" borderId="34" xfId="0" quotePrefix="1" applyNumberFormat="1" applyFont="1" applyFill="1" applyBorder="1" applyAlignment="1">
      <alignment horizontal="center"/>
    </xf>
    <xf numFmtId="3" fontId="12" fillId="10" borderId="34" xfId="0" quotePrefix="1" applyNumberFormat="1" applyFont="1" applyFill="1" applyBorder="1" applyAlignment="1">
      <alignment horizontal="center"/>
    </xf>
    <xf numFmtId="3" fontId="12" fillId="12" borderId="34" xfId="0" quotePrefix="1" applyNumberFormat="1" applyFont="1" applyFill="1" applyBorder="1" applyAlignment="1">
      <alignment horizontal="center"/>
    </xf>
    <xf numFmtId="3" fontId="12" fillId="5" borderId="34" xfId="0" applyNumberFormat="1" applyFont="1" applyFill="1" applyBorder="1" applyAlignment="1">
      <alignment horizontal="center"/>
    </xf>
    <xf numFmtId="164" fontId="12" fillId="5" borderId="34" xfId="0" applyNumberFormat="1" applyFont="1" applyFill="1" applyBorder="1" applyAlignment="1">
      <alignment horizontal="center"/>
    </xf>
    <xf numFmtId="3" fontId="12" fillId="0" borderId="34" xfId="0" applyNumberFormat="1" applyFont="1" applyFill="1" applyBorder="1" applyAlignment="1">
      <alignment horizontal="center"/>
    </xf>
    <xf numFmtId="3" fontId="12" fillId="12" borderId="34" xfId="0" applyNumberFormat="1" applyFont="1" applyFill="1" applyBorder="1" applyAlignment="1">
      <alignment horizontal="center"/>
    </xf>
  </cellXfs>
  <cellStyles count="21">
    <cellStyle name="Currency" xfId="14" builtinId="4"/>
    <cellStyle name="Followed Hyperlink" xfId="7" builtinId="9" hidden="1"/>
    <cellStyle name="Followed Hyperlink" xfId="5" builtinId="9" hidden="1"/>
    <cellStyle name="Followed Hyperlink" xfId="3" builtinId="9" hidden="1"/>
    <cellStyle name="Hyperlink" xfId="6" builtinId="8" hidden="1"/>
    <cellStyle name="Hyperlink" xfId="4" builtinId="8" hidden="1"/>
    <cellStyle name="Hyperlink" xfId="2" builtinId="8" hidden="1"/>
    <cellStyle name="Normal" xfId="0" builtinId="0"/>
    <cellStyle name="Normal 2" xfId="1" xr:uid="{00000000-0005-0000-0000-000009000000}"/>
    <cellStyle name="Normal 2 2" xfId="15" xr:uid="{00000000-0005-0000-0000-00000A000000}"/>
    <cellStyle name="Normal 3" xfId="8" xr:uid="{00000000-0005-0000-0000-00000B000000}"/>
    <cellStyle name="Normal 4" xfId="13" xr:uid="{00000000-0005-0000-0000-00000C000000}"/>
    <cellStyle name="Normal_CountyQuarterlyReport_0613" xfId="10" xr:uid="{00000000-0005-0000-0000-00000F000000}"/>
    <cellStyle name="Normal_CountyQuarterlyReportC 2" xfId="16" xr:uid="{00000000-0005-0000-0000-000010000000}"/>
    <cellStyle name="Normal_INCENTIVE GOALS Rpt 0710" xfId="9" xr:uid="{00000000-0005-0000-0000-000011000000}"/>
    <cellStyle name="Normal_INCENTIVE GOALS Rpt 0710 2 2" xfId="19" xr:uid="{00000000-0005-0000-0000-000012000000}"/>
    <cellStyle name="Normal_INCENTIVE GOALS_0912" xfId="12" xr:uid="{00000000-0005-0000-0000-000013000000}"/>
    <cellStyle name="Normal_qry_ACTY_FIPS_Agt" xfId="17" xr:uid="{00000000-0005-0000-0000-000014000000}"/>
    <cellStyle name="Normal_Self-Assessment_Scores_for_All_Categories_by_County" xfId="11" xr:uid="{00000000-0005-0000-0000-000017000000}"/>
    <cellStyle name="Normal_Sheet1" xfId="20" xr:uid="{00000000-0005-0000-0000-000018000000}"/>
    <cellStyle name="Normal_Staffing Prototype 2" xfId="18" xr:uid="{00000000-0005-0000-0000-000019000000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48"/>
  </sheetPr>
  <dimension ref="A1:J205"/>
  <sheetViews>
    <sheetView tabSelected="1" workbookViewId="0">
      <pane xSplit="1" ySplit="4" topLeftCell="B5" activePane="bottomRight" state="frozen"/>
      <selection pane="bottomRight" activeCell="O16" sqref="O16"/>
      <selection pane="bottomLeft" activeCell="D7" sqref="D7"/>
      <selection pane="topRight" activeCell="D7" sqref="D7"/>
    </sheetView>
  </sheetViews>
  <sheetFormatPr defaultColWidth="10.28515625" defaultRowHeight="10.15"/>
  <cols>
    <col min="1" max="1" width="22.5703125" style="189" customWidth="1"/>
    <col min="2" max="2" width="12.140625" style="183" customWidth="1"/>
    <col min="3" max="3" width="13" style="183" customWidth="1"/>
    <col min="4" max="4" width="16.5703125" style="184" customWidth="1"/>
    <col min="5" max="5" width="13.28515625" style="190" bestFit="1" customWidth="1"/>
    <col min="6" max="6" width="8.85546875" style="187" bestFit="1" customWidth="1"/>
    <col min="7" max="7" width="11.140625" style="187" bestFit="1" customWidth="1"/>
    <col min="8" max="8" width="16.28515625" style="187" bestFit="1" customWidth="1"/>
    <col min="9" max="9" width="9.140625" style="188" bestFit="1" customWidth="1"/>
    <col min="10" max="10" width="12.140625" style="163" customWidth="1"/>
    <col min="11" max="16384" width="10.28515625" style="160"/>
  </cols>
  <sheetData>
    <row r="1" spans="1:10" s="157" customFormat="1" ht="14.45" thickBot="1">
      <c r="A1" s="275" t="s">
        <v>0</v>
      </c>
      <c r="B1" s="275"/>
      <c r="C1" s="275"/>
      <c r="D1" s="275"/>
      <c r="E1" s="55"/>
      <c r="F1" s="55"/>
      <c r="G1" s="55"/>
      <c r="H1" s="55"/>
      <c r="I1" s="55"/>
      <c r="J1" s="276" t="s">
        <v>1</v>
      </c>
    </row>
    <row r="2" spans="1:10" s="158" customFormat="1" ht="13.5" customHeight="1" thickTop="1">
      <c r="A2" s="275"/>
      <c r="B2" s="275"/>
      <c r="C2" s="275"/>
      <c r="D2" s="275"/>
      <c r="E2" s="56" t="s">
        <v>2</v>
      </c>
      <c r="F2" s="57" t="s">
        <v>3</v>
      </c>
      <c r="G2" s="57" t="s">
        <v>4</v>
      </c>
      <c r="H2" s="58" t="s">
        <v>5</v>
      </c>
      <c r="I2" s="59" t="s">
        <v>6</v>
      </c>
      <c r="J2" s="276"/>
    </row>
    <row r="3" spans="1:10" s="158" customFormat="1" ht="12.75" customHeight="1" thickBot="1">
      <c r="A3" s="159"/>
      <c r="B3" s="60"/>
      <c r="C3" s="61"/>
      <c r="D3" s="62" t="s">
        <v>7</v>
      </c>
      <c r="E3" s="63" t="s">
        <v>8</v>
      </c>
      <c r="F3" s="64" t="s">
        <v>9</v>
      </c>
      <c r="G3" s="64" t="s">
        <v>10</v>
      </c>
      <c r="H3" s="65" t="s">
        <v>11</v>
      </c>
      <c r="I3" s="66" t="s">
        <v>12</v>
      </c>
      <c r="J3" s="276"/>
    </row>
    <row r="4" spans="1:10" ht="14.25" customHeight="1">
      <c r="A4" s="67" t="s">
        <v>13</v>
      </c>
      <c r="B4" s="68" t="s">
        <v>14</v>
      </c>
      <c r="C4" s="68" t="s">
        <v>15</v>
      </c>
      <c r="D4" s="69" t="s">
        <v>16</v>
      </c>
      <c r="E4" s="70" t="s">
        <v>17</v>
      </c>
      <c r="F4" s="71" t="s">
        <v>18</v>
      </c>
      <c r="G4" s="72" t="s">
        <v>18</v>
      </c>
      <c r="H4" s="72" t="s">
        <v>18</v>
      </c>
      <c r="I4" s="73" t="s">
        <v>18</v>
      </c>
      <c r="J4" s="277"/>
    </row>
    <row r="5" spans="1:10" ht="13.9">
      <c r="A5" s="331" t="s">
        <v>19</v>
      </c>
      <c r="B5" s="332">
        <v>6864</v>
      </c>
      <c r="C5" s="332">
        <v>572</v>
      </c>
      <c r="D5" s="191">
        <v>0.04</v>
      </c>
      <c r="E5" s="333">
        <v>443047.47729729733</v>
      </c>
      <c r="F5" s="334">
        <v>0.66590000000000005</v>
      </c>
      <c r="G5" s="334">
        <v>0.77200000000000002</v>
      </c>
      <c r="H5" s="334">
        <v>0.97009999999999996</v>
      </c>
      <c r="I5" s="334">
        <v>0.64159999999999995</v>
      </c>
      <c r="J5" s="335">
        <v>4.9600793841366499</v>
      </c>
    </row>
    <row r="6" spans="1:10" ht="13.9">
      <c r="A6" s="331" t="s">
        <v>20</v>
      </c>
      <c r="B6" s="332">
        <v>1355</v>
      </c>
      <c r="C6" s="332">
        <v>451.66666666666669</v>
      </c>
      <c r="D6" s="191">
        <v>3.5999999999999997E-2</v>
      </c>
      <c r="E6" s="333">
        <v>391537.96</v>
      </c>
      <c r="F6" s="334">
        <v>0.68940000000000001</v>
      </c>
      <c r="G6" s="334">
        <v>0.91069999999999995</v>
      </c>
      <c r="H6" s="334">
        <v>1.0647</v>
      </c>
      <c r="I6" s="334">
        <v>0.62229999999999996</v>
      </c>
      <c r="J6" s="335">
        <v>5.0931846602132413</v>
      </c>
    </row>
    <row r="7" spans="1:10" ht="13.9">
      <c r="A7" s="331" t="s">
        <v>21</v>
      </c>
      <c r="B7" s="332">
        <v>348</v>
      </c>
      <c r="C7" s="332">
        <v>464</v>
      </c>
      <c r="D7" s="191">
        <v>5.2999999999999999E-2</v>
      </c>
      <c r="E7" s="333">
        <v>189178.72</v>
      </c>
      <c r="F7" s="334">
        <v>0.61329999999999996</v>
      </c>
      <c r="G7" s="334">
        <v>0.90800000000000003</v>
      </c>
      <c r="H7" s="334">
        <v>1.0900000000000001</v>
      </c>
      <c r="I7" s="334">
        <v>0.54659999999999997</v>
      </c>
      <c r="J7" s="335">
        <v>2.941898556187208</v>
      </c>
    </row>
    <row r="8" spans="1:10" ht="13.9">
      <c r="A8" s="331" t="s">
        <v>22</v>
      </c>
      <c r="B8" s="332">
        <v>2067</v>
      </c>
      <c r="C8" s="332">
        <v>435.15789473684208</v>
      </c>
      <c r="D8" s="191">
        <v>4.8000000000000001E-2</v>
      </c>
      <c r="E8" s="333">
        <v>343629.76857142855</v>
      </c>
      <c r="F8" s="334">
        <v>0.66979999999999995</v>
      </c>
      <c r="G8" s="334">
        <v>0.90710000000000002</v>
      </c>
      <c r="H8" s="334">
        <v>0.97160000000000002</v>
      </c>
      <c r="I8" s="334">
        <v>0.67979999999999996</v>
      </c>
      <c r="J8" s="335">
        <v>4.7265622233872255</v>
      </c>
    </row>
    <row r="9" spans="1:10" ht="13.9">
      <c r="A9" s="331" t="s">
        <v>23</v>
      </c>
      <c r="B9" s="332">
        <v>1033</v>
      </c>
      <c r="C9" s="332">
        <v>258.25</v>
      </c>
      <c r="D9" s="191">
        <v>4.4999999999999998E-2</v>
      </c>
      <c r="E9" s="333">
        <v>197407.826</v>
      </c>
      <c r="F9" s="334">
        <v>0.67700000000000005</v>
      </c>
      <c r="G9" s="334">
        <v>0.89739999999999998</v>
      </c>
      <c r="H9" s="334">
        <v>0.99490000000000001</v>
      </c>
      <c r="I9" s="334">
        <v>0.59899999999999998</v>
      </c>
      <c r="J9" s="335">
        <v>2.0794614671080378</v>
      </c>
    </row>
    <row r="10" spans="1:10" ht="13.9">
      <c r="A10" s="331" t="s">
        <v>24</v>
      </c>
      <c r="B10" s="332">
        <v>327</v>
      </c>
      <c r="C10" s="332">
        <v>327</v>
      </c>
      <c r="D10" s="191">
        <v>4.3999999999999997E-2</v>
      </c>
      <c r="E10" s="333">
        <v>398130.68</v>
      </c>
      <c r="F10" s="334">
        <v>0.6452</v>
      </c>
      <c r="G10" s="334">
        <v>0.82569999999999999</v>
      </c>
      <c r="H10" s="334">
        <v>1.0054000000000001</v>
      </c>
      <c r="I10" s="334">
        <v>0.59319999999999995</v>
      </c>
      <c r="J10" s="335">
        <v>3.8690226183491707</v>
      </c>
    </row>
    <row r="11" spans="1:10" ht="12.75" customHeight="1">
      <c r="A11" s="331" t="s">
        <v>25</v>
      </c>
      <c r="B11" s="332">
        <v>2744</v>
      </c>
      <c r="C11" s="332">
        <v>343</v>
      </c>
      <c r="D11" s="191">
        <v>4.9000000000000002E-2</v>
      </c>
      <c r="E11" s="333">
        <v>292157.08</v>
      </c>
      <c r="F11" s="334">
        <v>0.6714</v>
      </c>
      <c r="G11" s="334">
        <v>0.86040000000000005</v>
      </c>
      <c r="H11" s="334">
        <v>0.96879999999999999</v>
      </c>
      <c r="I11" s="334">
        <v>0.62409999999999999</v>
      </c>
      <c r="J11" s="335">
        <v>3.7443666228693786</v>
      </c>
    </row>
    <row r="12" spans="1:10" ht="13.9">
      <c r="A12" s="331" t="s">
        <v>26</v>
      </c>
      <c r="B12" s="332">
        <v>1620</v>
      </c>
      <c r="C12" s="332">
        <v>540</v>
      </c>
      <c r="D12" s="191">
        <v>5.1999999999999998E-2</v>
      </c>
      <c r="E12" s="333">
        <v>523122.56285714282</v>
      </c>
      <c r="F12" s="334">
        <v>0.70809999999999995</v>
      </c>
      <c r="G12" s="334">
        <v>0.94440000000000002</v>
      </c>
      <c r="H12" s="334">
        <v>0.95730000000000004</v>
      </c>
      <c r="I12" s="334">
        <v>0.67620000000000002</v>
      </c>
      <c r="J12" s="335">
        <v>3.4312332946308861</v>
      </c>
    </row>
    <row r="13" spans="1:10" ht="13.9">
      <c r="A13" s="331" t="s">
        <v>27</v>
      </c>
      <c r="B13" s="332">
        <v>2088</v>
      </c>
      <c r="C13" s="332">
        <v>348</v>
      </c>
      <c r="D13" s="191">
        <v>5.2999999999999999E-2</v>
      </c>
      <c r="E13" s="333">
        <v>335759.35749999998</v>
      </c>
      <c r="F13" s="334">
        <v>0.67459999999999998</v>
      </c>
      <c r="G13" s="334">
        <v>0.89939999999999998</v>
      </c>
      <c r="H13" s="334">
        <v>0.98109999999999997</v>
      </c>
      <c r="I13" s="334">
        <v>0.67979999999999996</v>
      </c>
      <c r="J13" s="335">
        <v>4.1684652448632527</v>
      </c>
    </row>
    <row r="14" spans="1:10" ht="13.9">
      <c r="A14" s="331" t="s">
        <v>28</v>
      </c>
      <c r="B14" s="332">
        <v>3439</v>
      </c>
      <c r="C14" s="332">
        <v>319.90697674418607</v>
      </c>
      <c r="D14" s="191">
        <v>5.8000000000000003E-2</v>
      </c>
      <c r="E14" s="333">
        <v>361102.46461538464</v>
      </c>
      <c r="F14" s="334">
        <v>0.67910000000000004</v>
      </c>
      <c r="G14" s="334">
        <v>0.8357</v>
      </c>
      <c r="H14" s="334">
        <v>1.0512999999999999</v>
      </c>
      <c r="I14" s="334">
        <v>0.65849999999999997</v>
      </c>
      <c r="J14" s="335">
        <v>4.2473158822780084</v>
      </c>
    </row>
    <row r="15" spans="1:10" ht="13.9">
      <c r="A15" s="331" t="s">
        <v>29</v>
      </c>
      <c r="B15" s="332">
        <v>6692</v>
      </c>
      <c r="C15" s="332">
        <v>711.91489361702122</v>
      </c>
      <c r="D15" s="191">
        <v>3.2000000000000001E-2</v>
      </c>
      <c r="E15" s="333">
        <v>553027.0850574713</v>
      </c>
      <c r="F15" s="334">
        <v>0.70350000000000001</v>
      </c>
      <c r="G15" s="334">
        <v>0.93810000000000004</v>
      </c>
      <c r="H15" s="334">
        <v>1.0489999999999999</v>
      </c>
      <c r="I15" s="334">
        <v>0.69540000000000002</v>
      </c>
      <c r="J15" s="335">
        <v>8.1746332328919618</v>
      </c>
    </row>
    <row r="16" spans="1:10" ht="13.9">
      <c r="A16" s="331" t="s">
        <v>30</v>
      </c>
      <c r="B16" s="332">
        <v>4124</v>
      </c>
      <c r="C16" s="332">
        <v>515.5</v>
      </c>
      <c r="D16" s="191">
        <v>3.9E-2</v>
      </c>
      <c r="E16" s="333">
        <v>295606.897</v>
      </c>
      <c r="F16" s="334">
        <v>0.60970000000000002</v>
      </c>
      <c r="G16" s="334">
        <v>0.64910000000000001</v>
      </c>
      <c r="H16" s="334">
        <v>0.81340000000000001</v>
      </c>
      <c r="I16" s="334">
        <v>0.51970000000000005</v>
      </c>
      <c r="J16" s="335">
        <v>4.3015725642758529</v>
      </c>
    </row>
    <row r="17" spans="1:10" ht="13.9">
      <c r="A17" s="331" t="s">
        <v>31</v>
      </c>
      <c r="B17" s="332">
        <v>5134</v>
      </c>
      <c r="C17" s="332">
        <v>306.50746268656718</v>
      </c>
      <c r="D17" s="191">
        <v>3.7999999999999999E-2</v>
      </c>
      <c r="E17" s="333">
        <v>388144.5495652174</v>
      </c>
      <c r="F17" s="334">
        <v>0.74629999999999996</v>
      </c>
      <c r="G17" s="334">
        <v>0.87439999999999996</v>
      </c>
      <c r="H17" s="334">
        <v>1.0947</v>
      </c>
      <c r="I17" s="334">
        <v>0.7359</v>
      </c>
      <c r="J17" s="335">
        <v>5.3982623827338392</v>
      </c>
    </row>
    <row r="18" spans="1:10" ht="13.9">
      <c r="A18" s="331" t="s">
        <v>32</v>
      </c>
      <c r="B18" s="332">
        <v>3348</v>
      </c>
      <c r="C18" s="332">
        <v>432</v>
      </c>
      <c r="D18" s="191">
        <v>4.4999999999999998E-2</v>
      </c>
      <c r="E18" s="333">
        <v>389143.27999999997</v>
      </c>
      <c r="F18" s="334">
        <v>0.67230000000000001</v>
      </c>
      <c r="G18" s="334">
        <v>0.89759999999999995</v>
      </c>
      <c r="H18" s="334">
        <v>0.98670000000000002</v>
      </c>
      <c r="I18" s="334">
        <v>0.60470000000000002</v>
      </c>
      <c r="J18" s="335">
        <v>6.9469018523992583</v>
      </c>
    </row>
    <row r="19" spans="1:10" ht="13.9">
      <c r="A19" s="331" t="s">
        <v>33</v>
      </c>
      <c r="B19" s="332">
        <v>315</v>
      </c>
      <c r="C19" s="332">
        <v>315</v>
      </c>
      <c r="D19" s="191">
        <v>4.2000000000000003E-2</v>
      </c>
      <c r="E19" s="333">
        <v>410327.57714285713</v>
      </c>
      <c r="F19" s="334">
        <v>0.79869999999999997</v>
      </c>
      <c r="G19" s="334">
        <v>0.8952</v>
      </c>
      <c r="H19" s="334">
        <v>1.0229999999999999</v>
      </c>
      <c r="I19" s="334">
        <v>0.69379999999999997</v>
      </c>
      <c r="J19" s="335">
        <v>12.675338569202188</v>
      </c>
    </row>
    <row r="20" spans="1:10" ht="13.9">
      <c r="A20" s="331" t="s">
        <v>34</v>
      </c>
      <c r="B20" s="332">
        <v>2254</v>
      </c>
      <c r="C20" s="332">
        <v>563.5</v>
      </c>
      <c r="D20" s="191">
        <v>5.1999999999999998E-2</v>
      </c>
      <c r="E20" s="333">
        <v>738005.76</v>
      </c>
      <c r="F20" s="334">
        <v>0.72440000000000004</v>
      </c>
      <c r="G20" s="334">
        <v>0.87670000000000003</v>
      </c>
      <c r="H20" s="334">
        <v>1.0103</v>
      </c>
      <c r="I20" s="334">
        <v>0.65769999999999995</v>
      </c>
      <c r="J20" s="335">
        <v>7.8601564798987109</v>
      </c>
    </row>
    <row r="21" spans="1:10" ht="13.9">
      <c r="A21" s="331" t="s">
        <v>35</v>
      </c>
      <c r="B21" s="332">
        <v>1085</v>
      </c>
      <c r="C21" s="332">
        <v>361.66666666666669</v>
      </c>
      <c r="D21" s="191">
        <v>4.8000000000000001E-2</v>
      </c>
      <c r="E21" s="333">
        <v>260382.07621247112</v>
      </c>
      <c r="F21" s="334">
        <v>0.70920000000000005</v>
      </c>
      <c r="G21" s="334">
        <v>0.91149999999999998</v>
      </c>
      <c r="H21" s="334">
        <v>1.0088999999999999</v>
      </c>
      <c r="I21" s="334">
        <v>0.63100000000000001</v>
      </c>
      <c r="J21" s="335">
        <v>3.6744945854902924</v>
      </c>
    </row>
    <row r="22" spans="1:10" ht="13.9">
      <c r="A22" s="331" t="s">
        <v>36</v>
      </c>
      <c r="B22" s="332">
        <v>6741</v>
      </c>
      <c r="C22" s="332">
        <v>408.54545454545456</v>
      </c>
      <c r="D22" s="191">
        <v>3.7999999999999999E-2</v>
      </c>
      <c r="E22" s="333">
        <v>396978.51809523808</v>
      </c>
      <c r="F22" s="334">
        <v>0.7016</v>
      </c>
      <c r="G22" s="334">
        <v>0.86060000000000003</v>
      </c>
      <c r="H22" s="334">
        <v>0.99709999999999999</v>
      </c>
      <c r="I22" s="334">
        <v>0.64770000000000005</v>
      </c>
      <c r="J22" s="335">
        <v>6.5124823151669533</v>
      </c>
    </row>
    <row r="23" spans="1:10" ht="13.9">
      <c r="A23" s="331" t="s">
        <v>37</v>
      </c>
      <c r="B23" s="332">
        <v>1579</v>
      </c>
      <c r="C23" s="332">
        <v>394.75</v>
      </c>
      <c r="D23" s="191">
        <v>3.5999999999999997E-2</v>
      </c>
      <c r="E23" s="333">
        <v>377807.50599999999</v>
      </c>
      <c r="F23" s="334">
        <v>0.71419999999999995</v>
      </c>
      <c r="G23" s="334">
        <v>0.86070000000000002</v>
      </c>
      <c r="H23" s="334">
        <v>1.0206999999999999</v>
      </c>
      <c r="I23" s="334">
        <v>0.64290000000000003</v>
      </c>
      <c r="J23" s="335">
        <v>5.722047290584765</v>
      </c>
    </row>
    <row r="24" spans="1:10" ht="13.9">
      <c r="A24" s="331" t="s">
        <v>38</v>
      </c>
      <c r="B24" s="332">
        <v>806</v>
      </c>
      <c r="C24" s="332">
        <v>403</v>
      </c>
      <c r="D24" s="191">
        <v>5.0999999999999997E-2</v>
      </c>
      <c r="E24" s="333">
        <v>240524.5925</v>
      </c>
      <c r="F24" s="334">
        <v>0.6603</v>
      </c>
      <c r="G24" s="334">
        <v>0.84240000000000004</v>
      </c>
      <c r="H24" s="334">
        <v>1.0293000000000001</v>
      </c>
      <c r="I24" s="334">
        <v>0.6149</v>
      </c>
      <c r="J24" s="335">
        <v>3.7030828909258928</v>
      </c>
    </row>
    <row r="25" spans="1:10" s="161" customFormat="1" ht="13.9">
      <c r="A25" s="331" t="s">
        <v>39</v>
      </c>
      <c r="B25" s="332">
        <v>1080</v>
      </c>
      <c r="C25" s="332">
        <v>540</v>
      </c>
      <c r="D25" s="191">
        <v>5.1999999999999998E-2</v>
      </c>
      <c r="E25" s="333">
        <v>327328.78000000003</v>
      </c>
      <c r="F25" s="334">
        <v>0.64629999999999999</v>
      </c>
      <c r="G25" s="334">
        <v>0.95740000000000003</v>
      </c>
      <c r="H25" s="334">
        <v>0.9778</v>
      </c>
      <c r="I25" s="334">
        <v>0.62580000000000002</v>
      </c>
      <c r="J25" s="335">
        <v>5.9471942994205929</v>
      </c>
    </row>
    <row r="26" spans="1:10" s="161" customFormat="1" ht="13.9">
      <c r="A26" s="331" t="s">
        <v>40</v>
      </c>
      <c r="B26" s="332">
        <v>289</v>
      </c>
      <c r="C26" s="332">
        <v>289</v>
      </c>
      <c r="D26" s="191">
        <v>4.9000000000000002E-2</v>
      </c>
      <c r="E26" s="333">
        <v>350430.99090909091</v>
      </c>
      <c r="F26" s="334">
        <v>0.67120000000000002</v>
      </c>
      <c r="G26" s="334">
        <v>0.88929999999999998</v>
      </c>
      <c r="H26" s="334">
        <v>0.97950000000000004</v>
      </c>
      <c r="I26" s="334">
        <v>0.64580000000000004</v>
      </c>
      <c r="J26" s="335">
        <v>3.1578700030508449</v>
      </c>
    </row>
    <row r="27" spans="1:10" ht="13.9">
      <c r="A27" s="331" t="s">
        <v>41</v>
      </c>
      <c r="B27" s="332">
        <v>7782</v>
      </c>
      <c r="C27" s="332">
        <v>457.76470588235293</v>
      </c>
      <c r="D27" s="191">
        <v>4.2000000000000003E-2</v>
      </c>
      <c r="E27" s="333">
        <v>286447.40125</v>
      </c>
      <c r="F27" s="334">
        <v>0.62949999999999995</v>
      </c>
      <c r="G27" s="334">
        <v>0.83819999999999995</v>
      </c>
      <c r="H27" s="334">
        <v>0.94930000000000003</v>
      </c>
      <c r="I27" s="334">
        <v>0.58650000000000002</v>
      </c>
      <c r="J27" s="335">
        <v>5.4019042856281887</v>
      </c>
    </row>
    <row r="28" spans="1:10" ht="13.9">
      <c r="A28" s="331" t="s">
        <v>42</v>
      </c>
      <c r="B28" s="332">
        <v>3930</v>
      </c>
      <c r="C28" s="332">
        <v>357.27272727272725</v>
      </c>
      <c r="D28" s="191">
        <v>5.6000000000000001E-2</v>
      </c>
      <c r="E28" s="333">
        <v>251111.53599999999</v>
      </c>
      <c r="F28" s="334">
        <v>0.63790000000000002</v>
      </c>
      <c r="G28" s="334">
        <v>0.90529999999999999</v>
      </c>
      <c r="H28" s="334">
        <v>0.97</v>
      </c>
      <c r="I28" s="334">
        <v>0.58040000000000003</v>
      </c>
      <c r="J28" s="335">
        <v>6.2415319792585082</v>
      </c>
    </row>
    <row r="29" spans="1:10" ht="13.9">
      <c r="A29" s="331" t="s">
        <v>43</v>
      </c>
      <c r="B29" s="332">
        <v>4835</v>
      </c>
      <c r="C29" s="332">
        <v>644.66666666666663</v>
      </c>
      <c r="D29" s="191">
        <v>4.4999999999999998E-2</v>
      </c>
      <c r="E29" s="333">
        <v>780254.67368421052</v>
      </c>
      <c r="F29" s="334">
        <v>0.71719999999999995</v>
      </c>
      <c r="G29" s="334">
        <v>0.83850000000000002</v>
      </c>
      <c r="H29" s="334">
        <v>0.95640000000000003</v>
      </c>
      <c r="I29" s="334">
        <v>0.65739999999999998</v>
      </c>
      <c r="J29" s="335">
        <v>9.7272101953476451</v>
      </c>
    </row>
    <row r="30" spans="1:10" ht="13.9">
      <c r="A30" s="331" t="s">
        <v>44</v>
      </c>
      <c r="B30" s="332">
        <v>20094</v>
      </c>
      <c r="C30" s="332">
        <v>446.53333333333336</v>
      </c>
      <c r="D30" s="191">
        <v>5.3999999999999999E-2</v>
      </c>
      <c r="E30" s="333">
        <v>419588.81800000003</v>
      </c>
      <c r="F30" s="334">
        <v>0.67249999999999999</v>
      </c>
      <c r="G30" s="334">
        <v>0.81610000000000005</v>
      </c>
      <c r="H30" s="334">
        <v>1.0077</v>
      </c>
      <c r="I30" s="334">
        <v>0.59179999999999999</v>
      </c>
      <c r="J30" s="335">
        <v>8.092350758587175</v>
      </c>
    </row>
    <row r="31" spans="1:10" ht="13.9">
      <c r="A31" s="331" t="s">
        <v>45</v>
      </c>
      <c r="B31" s="332">
        <v>902</v>
      </c>
      <c r="C31" s="332">
        <v>451</v>
      </c>
      <c r="D31" s="191">
        <v>4.2999999999999997E-2</v>
      </c>
      <c r="E31" s="333">
        <v>665826.48800000001</v>
      </c>
      <c r="F31" s="334">
        <v>0.65820000000000001</v>
      </c>
      <c r="G31" s="334">
        <v>0.94350000000000001</v>
      </c>
      <c r="H31" s="334">
        <v>1.0127999999999999</v>
      </c>
      <c r="I31" s="334">
        <v>0.69650000000000001</v>
      </c>
      <c r="J31" s="335">
        <v>10.850096624066051</v>
      </c>
    </row>
    <row r="32" spans="1:10" ht="13.9">
      <c r="A32" s="331" t="s">
        <v>46</v>
      </c>
      <c r="B32" s="332">
        <v>1094</v>
      </c>
      <c r="C32" s="332">
        <v>547</v>
      </c>
      <c r="D32" s="191">
        <v>0.09</v>
      </c>
      <c r="E32" s="333">
        <v>848347.72799999989</v>
      </c>
      <c r="F32" s="334">
        <v>0.73619999999999997</v>
      </c>
      <c r="G32" s="334">
        <v>0.91410000000000002</v>
      </c>
      <c r="H32" s="334">
        <v>1.0365</v>
      </c>
      <c r="I32" s="334">
        <v>0.71199999999999997</v>
      </c>
      <c r="J32" s="335">
        <v>9.0493063339509145</v>
      </c>
    </row>
    <row r="33" spans="1:10" ht="13.9">
      <c r="A33" s="331" t="s">
        <v>47</v>
      </c>
      <c r="B33" s="332">
        <v>5952</v>
      </c>
      <c r="C33" s="332">
        <v>396.8</v>
      </c>
      <c r="D33" s="191">
        <v>3.9E-2</v>
      </c>
      <c r="E33" s="333">
        <v>505754.84473684215</v>
      </c>
      <c r="F33" s="334">
        <v>0.7117</v>
      </c>
      <c r="G33" s="334">
        <v>0.85550000000000004</v>
      </c>
      <c r="H33" s="334">
        <v>1.0326</v>
      </c>
      <c r="I33" s="334">
        <v>0.68869999999999998</v>
      </c>
      <c r="J33" s="335">
        <v>8.4493494805085678</v>
      </c>
    </row>
    <row r="34" spans="1:10" ht="13.9">
      <c r="A34" s="331" t="s">
        <v>48</v>
      </c>
      <c r="B34" s="332">
        <v>1247</v>
      </c>
      <c r="C34" s="332">
        <v>332.53333333333336</v>
      </c>
      <c r="D34" s="191">
        <v>3.6999999999999998E-2</v>
      </c>
      <c r="E34" s="333">
        <v>346888.74199999997</v>
      </c>
      <c r="F34" s="334">
        <v>0.69220000000000004</v>
      </c>
      <c r="G34" s="334">
        <v>0.87170000000000003</v>
      </c>
      <c r="H34" s="334">
        <v>1.0138</v>
      </c>
      <c r="I34" s="334">
        <v>0.65700000000000003</v>
      </c>
      <c r="J34" s="335">
        <v>6.6897618599832738</v>
      </c>
    </row>
    <row r="35" spans="1:10" ht="13.9">
      <c r="A35" s="331" t="s">
        <v>49</v>
      </c>
      <c r="B35" s="332">
        <v>2791</v>
      </c>
      <c r="C35" s="332">
        <v>310.11111111111109</v>
      </c>
      <c r="D35" s="191">
        <v>4.4999999999999998E-2</v>
      </c>
      <c r="E35" s="333">
        <v>413522.4209090909</v>
      </c>
      <c r="F35" s="334">
        <v>0.66420000000000001</v>
      </c>
      <c r="G35" s="334">
        <v>0.93120000000000003</v>
      </c>
      <c r="H35" s="334">
        <v>0.96350000000000002</v>
      </c>
      <c r="I35" s="334">
        <v>0.69420000000000004</v>
      </c>
      <c r="J35" s="335">
        <v>7.7044005864040761</v>
      </c>
    </row>
    <row r="36" spans="1:10" ht="13.9">
      <c r="A36" s="331" t="s">
        <v>50</v>
      </c>
      <c r="B36" s="332">
        <v>10298</v>
      </c>
      <c r="C36" s="332">
        <v>367.78571428571428</v>
      </c>
      <c r="D36" s="191">
        <v>3.6999999999999998E-2</v>
      </c>
      <c r="E36" s="333">
        <v>330175.30105263158</v>
      </c>
      <c r="F36" s="334">
        <v>0.71189999999999998</v>
      </c>
      <c r="G36" s="334">
        <v>0.83889999999999998</v>
      </c>
      <c r="H36" s="334">
        <v>1.0004999999999999</v>
      </c>
      <c r="I36" s="334">
        <v>0.66059999999999997</v>
      </c>
      <c r="J36" s="335">
        <v>3.5593126468396354</v>
      </c>
    </row>
    <row r="37" spans="1:10" ht="13.9">
      <c r="A37" s="331" t="s">
        <v>51</v>
      </c>
      <c r="B37" s="332">
        <v>4640</v>
      </c>
      <c r="C37" s="332">
        <v>309.33333333333331</v>
      </c>
      <c r="D37" s="191">
        <v>6.2E-2</v>
      </c>
      <c r="E37" s="333">
        <v>234612.22473684209</v>
      </c>
      <c r="F37" s="334">
        <v>0.64272958730933782</v>
      </c>
      <c r="G37" s="334">
        <v>0.83685344827586206</v>
      </c>
      <c r="H37" s="334">
        <v>0.86484124672298279</v>
      </c>
      <c r="I37" s="334">
        <v>0.59551518592108998</v>
      </c>
      <c r="J37" s="335">
        <v>3.5383234494779381</v>
      </c>
    </row>
    <row r="38" spans="1:10" ht="13.9">
      <c r="A38" s="331" t="s">
        <v>52</v>
      </c>
      <c r="B38" s="332">
        <v>14525</v>
      </c>
      <c r="C38" s="332">
        <v>446.92307692307691</v>
      </c>
      <c r="D38" s="191">
        <v>0.04</v>
      </c>
      <c r="E38" s="333">
        <v>368438.36601036269</v>
      </c>
      <c r="F38" s="334">
        <v>0.65869999999999995</v>
      </c>
      <c r="G38" s="334">
        <v>0.88400000000000001</v>
      </c>
      <c r="H38" s="334">
        <v>0.99339999999999995</v>
      </c>
      <c r="I38" s="334">
        <v>0.61460000000000004</v>
      </c>
      <c r="J38" s="335">
        <v>6.8247140187097743</v>
      </c>
    </row>
    <row r="39" spans="1:10" ht="13.9">
      <c r="A39" s="331" t="s">
        <v>53</v>
      </c>
      <c r="B39" s="332">
        <v>3114</v>
      </c>
      <c r="C39" s="332">
        <v>389.25</v>
      </c>
      <c r="D39" s="191">
        <v>4.3999999999999997E-2</v>
      </c>
      <c r="E39" s="333">
        <v>453693.8488888889</v>
      </c>
      <c r="F39" s="334">
        <v>0.66759999999999997</v>
      </c>
      <c r="G39" s="334">
        <v>0.86129999999999995</v>
      </c>
      <c r="H39" s="334">
        <v>1.0145</v>
      </c>
      <c r="I39" s="334">
        <v>0.62470000000000003</v>
      </c>
      <c r="J39" s="335">
        <v>6.7734269695847367</v>
      </c>
    </row>
    <row r="40" spans="1:10" ht="13.9">
      <c r="A40" s="331" t="s">
        <v>54</v>
      </c>
      <c r="B40" s="332">
        <v>9537</v>
      </c>
      <c r="C40" s="332">
        <v>401.55789473684212</v>
      </c>
      <c r="D40" s="191">
        <v>4.1000000000000002E-2</v>
      </c>
      <c r="E40" s="333">
        <v>346104.95242424239</v>
      </c>
      <c r="F40" s="334">
        <v>0.69969999999999999</v>
      </c>
      <c r="G40" s="334">
        <v>0.81510000000000005</v>
      </c>
      <c r="H40" s="334">
        <v>1.0289999999999999</v>
      </c>
      <c r="I40" s="334">
        <v>0.63449999999999995</v>
      </c>
      <c r="J40" s="335">
        <v>4.8919150829688034</v>
      </c>
    </row>
    <row r="41" spans="1:10" ht="13.9">
      <c r="A41" s="331" t="s">
        <v>55</v>
      </c>
      <c r="B41" s="332">
        <v>549</v>
      </c>
      <c r="C41" s="332">
        <v>549</v>
      </c>
      <c r="D41" s="191">
        <v>4.2999999999999997E-2</v>
      </c>
      <c r="E41" s="333">
        <v>516590.01142857142</v>
      </c>
      <c r="F41" s="334">
        <v>0.68869999999999998</v>
      </c>
      <c r="G41" s="334">
        <v>0.91069999999999995</v>
      </c>
      <c r="H41" s="334">
        <v>1.0202</v>
      </c>
      <c r="I41" s="334">
        <v>0.67030000000000001</v>
      </c>
      <c r="J41" s="335">
        <v>6.9756505277133929</v>
      </c>
    </row>
    <row r="42" spans="1:10" ht="13.9">
      <c r="A42" s="331" t="s">
        <v>56</v>
      </c>
      <c r="B42" s="332">
        <v>251</v>
      </c>
      <c r="C42" s="332">
        <v>334.66666666666669</v>
      </c>
      <c r="D42" s="191">
        <v>7.0000000000000007E-2</v>
      </c>
      <c r="E42" s="333">
        <v>468597.35</v>
      </c>
      <c r="F42" s="334">
        <v>0.69369999999999998</v>
      </c>
      <c r="G42" s="334">
        <v>0.90039999999999998</v>
      </c>
      <c r="H42" s="334">
        <v>1.1135999999999999</v>
      </c>
      <c r="I42" s="334">
        <v>0.68520000000000003</v>
      </c>
      <c r="J42" s="335">
        <v>6.4577790508442767</v>
      </c>
    </row>
    <row r="43" spans="1:10" ht="13.9">
      <c r="A43" s="331" t="s">
        <v>57</v>
      </c>
      <c r="B43" s="332">
        <v>2632</v>
      </c>
      <c r="C43" s="332">
        <v>277.05263157894734</v>
      </c>
      <c r="D43" s="191">
        <v>3.5999999999999997E-2</v>
      </c>
      <c r="E43" s="333">
        <v>304637.84454545454</v>
      </c>
      <c r="F43" s="334">
        <v>0.72089999999999999</v>
      </c>
      <c r="G43" s="334">
        <v>0.88149999999999995</v>
      </c>
      <c r="H43" s="334">
        <v>1.0048999999999999</v>
      </c>
      <c r="I43" s="334">
        <v>0.61850000000000005</v>
      </c>
      <c r="J43" s="335">
        <v>6.2391076062149144</v>
      </c>
    </row>
    <row r="44" spans="1:10" ht="13.9">
      <c r="A44" s="331" t="s">
        <v>58</v>
      </c>
      <c r="B44" s="332">
        <v>1230</v>
      </c>
      <c r="C44" s="332">
        <v>410</v>
      </c>
      <c r="D44" s="191">
        <v>3.9E-2</v>
      </c>
      <c r="E44" s="333">
        <v>303272.88</v>
      </c>
      <c r="F44" s="334">
        <v>0.64290000000000003</v>
      </c>
      <c r="G44" s="334">
        <v>0.95040000000000002</v>
      </c>
      <c r="H44" s="334">
        <v>1.0009999999999999</v>
      </c>
      <c r="I44" s="334">
        <v>0.63919999999999999</v>
      </c>
      <c r="J44" s="335">
        <v>6.4497074608578719</v>
      </c>
    </row>
    <row r="45" spans="1:10" ht="13.9">
      <c r="A45" s="331" t="s">
        <v>59</v>
      </c>
      <c r="B45" s="332">
        <v>20989</v>
      </c>
      <c r="C45" s="332">
        <v>456.28260869565219</v>
      </c>
      <c r="D45" s="191">
        <v>4.3999999999999997E-2</v>
      </c>
      <c r="E45" s="333">
        <v>272270.10347826086</v>
      </c>
      <c r="F45" s="334">
        <v>0.64272958730933782</v>
      </c>
      <c r="G45" s="334">
        <v>0.83685344827586206</v>
      </c>
      <c r="H45" s="334">
        <v>0.86484124672298279</v>
      </c>
      <c r="I45" s="334">
        <v>0.59551518592108998</v>
      </c>
      <c r="J45" s="335">
        <v>3.9612614531388304</v>
      </c>
    </row>
    <row r="46" spans="1:10" ht="13.9">
      <c r="A46" s="331" t="s">
        <v>60</v>
      </c>
      <c r="B46" s="332">
        <v>4047</v>
      </c>
      <c r="C46" s="332">
        <v>337.25</v>
      </c>
      <c r="D46" s="191">
        <v>6.2E-2</v>
      </c>
      <c r="E46" s="333">
        <v>268120.51888888888</v>
      </c>
      <c r="F46" s="334">
        <v>0.69089999999999996</v>
      </c>
      <c r="G46" s="334">
        <v>0.90910000000000002</v>
      </c>
      <c r="H46" s="334">
        <v>0.98870000000000002</v>
      </c>
      <c r="I46" s="334">
        <v>0.62919999999999998</v>
      </c>
      <c r="J46" s="335">
        <v>4.2573280295832214</v>
      </c>
    </row>
    <row r="47" spans="1:10" ht="13.9">
      <c r="A47" s="331" t="s">
        <v>61</v>
      </c>
      <c r="B47" s="332">
        <v>4607</v>
      </c>
      <c r="C47" s="332">
        <v>368.56</v>
      </c>
      <c r="D47" s="191">
        <v>0.05</v>
      </c>
      <c r="E47" s="333">
        <v>405383.19028571428</v>
      </c>
      <c r="F47" s="334">
        <v>0.70879999999999999</v>
      </c>
      <c r="G47" s="334">
        <v>0.86219999999999997</v>
      </c>
      <c r="H47" s="334">
        <v>1.0128999999999999</v>
      </c>
      <c r="I47" s="334">
        <v>0.65629999999999999</v>
      </c>
      <c r="J47" s="335">
        <v>5.6263912484230039</v>
      </c>
    </row>
    <row r="48" spans="1:10" ht="13.9">
      <c r="A48" s="331" t="s">
        <v>62</v>
      </c>
      <c r="B48" s="332">
        <v>1555</v>
      </c>
      <c r="C48" s="332">
        <v>388.75</v>
      </c>
      <c r="D48" s="191">
        <v>3.7999999999999999E-2</v>
      </c>
      <c r="E48" s="333">
        <v>448495.67499999999</v>
      </c>
      <c r="F48" s="334">
        <v>0.74870000000000003</v>
      </c>
      <c r="G48" s="334">
        <v>0.89319999999999999</v>
      </c>
      <c r="H48" s="334">
        <v>1.0714999999999999</v>
      </c>
      <c r="I48" s="334">
        <v>0.68289999999999995</v>
      </c>
      <c r="J48" s="335">
        <v>4.3437252033267502</v>
      </c>
    </row>
    <row r="49" spans="1:10" ht="13.9">
      <c r="A49" s="331" t="s">
        <v>63</v>
      </c>
      <c r="B49" s="332">
        <v>2489</v>
      </c>
      <c r="C49" s="332">
        <v>524</v>
      </c>
      <c r="D49" s="191">
        <v>3.5999999999999997E-2</v>
      </c>
      <c r="E49" s="333">
        <v>431068.79142857145</v>
      </c>
      <c r="F49" s="334">
        <v>0.75670000000000004</v>
      </c>
      <c r="G49" s="334">
        <v>0.82679999999999998</v>
      </c>
      <c r="H49" s="334">
        <v>1.0566</v>
      </c>
      <c r="I49" s="334">
        <v>0.66420000000000001</v>
      </c>
      <c r="J49" s="335">
        <v>7.1906053620379629</v>
      </c>
    </row>
    <row r="50" spans="1:10" ht="13.9">
      <c r="A50" s="331" t="s">
        <v>64</v>
      </c>
      <c r="B50" s="332">
        <v>1817</v>
      </c>
      <c r="C50" s="332">
        <v>605.66666666666663</v>
      </c>
      <c r="D50" s="191">
        <v>5.6000000000000001E-2</v>
      </c>
      <c r="E50" s="333">
        <v>606755.09428571432</v>
      </c>
      <c r="F50" s="334">
        <v>0.72819999999999996</v>
      </c>
      <c r="G50" s="334">
        <v>0.92349999999999999</v>
      </c>
      <c r="H50" s="334">
        <v>0.97360000000000002</v>
      </c>
      <c r="I50" s="334">
        <v>0.70050000000000001</v>
      </c>
      <c r="J50" s="335">
        <v>6.3517742265798249</v>
      </c>
    </row>
    <row r="51" spans="1:10" ht="13.9">
      <c r="A51" s="331" t="s">
        <v>65</v>
      </c>
      <c r="B51" s="332">
        <v>2748</v>
      </c>
      <c r="C51" s="332">
        <v>458</v>
      </c>
      <c r="D51" s="191">
        <v>5.2999999999999999E-2</v>
      </c>
      <c r="E51" s="333">
        <v>363064.91444444447</v>
      </c>
      <c r="F51" s="334">
        <v>0.64249999999999996</v>
      </c>
      <c r="G51" s="334">
        <v>0.80059999999999998</v>
      </c>
      <c r="H51" s="334">
        <v>0.92090000000000005</v>
      </c>
      <c r="I51" s="334">
        <v>0.60050000000000003</v>
      </c>
      <c r="J51" s="335">
        <v>6.5880744758414327</v>
      </c>
    </row>
    <row r="52" spans="1:10" ht="13.9">
      <c r="A52" s="331" t="s">
        <v>66</v>
      </c>
      <c r="B52" s="332">
        <v>178</v>
      </c>
      <c r="C52" s="332">
        <v>356</v>
      </c>
      <c r="D52" s="191">
        <v>0.125</v>
      </c>
      <c r="E52" s="333">
        <v>203567.09</v>
      </c>
      <c r="F52" s="334">
        <v>0.5464</v>
      </c>
      <c r="G52" s="334">
        <v>0.92130000000000001</v>
      </c>
      <c r="H52" s="334">
        <v>0.98509999999999998</v>
      </c>
      <c r="I52" s="334">
        <v>0.60560000000000003</v>
      </c>
      <c r="J52" s="335">
        <v>2.5994065002204017</v>
      </c>
    </row>
    <row r="53" spans="1:10" ht="13.9">
      <c r="A53" s="331" t="s">
        <v>67</v>
      </c>
      <c r="B53" s="332">
        <v>6266</v>
      </c>
      <c r="C53" s="332">
        <v>455.70909090909089</v>
      </c>
      <c r="D53" s="191">
        <v>3.7999999999999999E-2</v>
      </c>
      <c r="E53" s="333">
        <v>467145.89235294115</v>
      </c>
      <c r="F53" s="334">
        <v>0.66120000000000001</v>
      </c>
      <c r="G53" s="334">
        <v>0.85370000000000001</v>
      </c>
      <c r="H53" s="334">
        <v>0.97470000000000001</v>
      </c>
      <c r="I53" s="334">
        <v>0.63390000000000002</v>
      </c>
      <c r="J53" s="335">
        <v>7.4278853026113323</v>
      </c>
    </row>
    <row r="54" spans="1:10" s="161" customFormat="1" ht="13.9">
      <c r="A54" s="331" t="s">
        <v>68</v>
      </c>
      <c r="B54" s="332">
        <v>867</v>
      </c>
      <c r="C54" s="332">
        <v>433.5</v>
      </c>
      <c r="D54" s="191">
        <v>4.9000000000000002E-2</v>
      </c>
      <c r="E54" s="333">
        <v>404290.565</v>
      </c>
      <c r="F54" s="334">
        <v>0.71130000000000004</v>
      </c>
      <c r="G54" s="334">
        <v>0.90659999999999996</v>
      </c>
      <c r="H54" s="334">
        <v>1.0192000000000001</v>
      </c>
      <c r="I54" s="334">
        <v>0.65839999999999999</v>
      </c>
      <c r="J54" s="335">
        <v>5.2080205548655325</v>
      </c>
    </row>
    <row r="55" spans="1:10" ht="13.9">
      <c r="A55" s="331" t="s">
        <v>69</v>
      </c>
      <c r="B55" s="332">
        <v>6467</v>
      </c>
      <c r="C55" s="332">
        <v>431.13333333333333</v>
      </c>
      <c r="D55" s="191">
        <v>3.9E-2</v>
      </c>
      <c r="E55" s="333">
        <v>539435.01190476189</v>
      </c>
      <c r="F55" s="334">
        <v>0.73329999999999995</v>
      </c>
      <c r="G55" s="334">
        <v>0.86899999999999999</v>
      </c>
      <c r="H55" s="334">
        <v>1.0226999999999999</v>
      </c>
      <c r="I55" s="334">
        <v>0.70169999999999999</v>
      </c>
      <c r="J55" s="335">
        <v>6.9664995698827754</v>
      </c>
    </row>
    <row r="56" spans="1:10" s="162" customFormat="1" ht="13.9">
      <c r="A56" s="331" t="s">
        <v>70</v>
      </c>
      <c r="B56" s="332">
        <v>489</v>
      </c>
      <c r="C56" s="332">
        <v>489</v>
      </c>
      <c r="D56" s="191">
        <v>4.2000000000000003E-2</v>
      </c>
      <c r="E56" s="333">
        <v>651441.45000000007</v>
      </c>
      <c r="F56" s="334">
        <v>0.74060000000000004</v>
      </c>
      <c r="G56" s="334">
        <v>0.94679999999999997</v>
      </c>
      <c r="H56" s="334">
        <v>0.97330000000000005</v>
      </c>
      <c r="I56" s="334">
        <v>0.66510000000000002</v>
      </c>
      <c r="J56" s="335">
        <v>2.1031118157960069</v>
      </c>
    </row>
    <row r="57" spans="1:10" ht="13.9">
      <c r="A57" s="331" t="s">
        <v>71</v>
      </c>
      <c r="B57" s="332">
        <v>2505</v>
      </c>
      <c r="C57" s="332">
        <v>371.11111111111109</v>
      </c>
      <c r="D57" s="191">
        <v>4.8000000000000001E-2</v>
      </c>
      <c r="E57" s="333">
        <v>335906.20648648648</v>
      </c>
      <c r="F57" s="334">
        <v>0.66779999999999995</v>
      </c>
      <c r="G57" s="334">
        <v>0.87660000000000005</v>
      </c>
      <c r="H57" s="334">
        <v>0.9728</v>
      </c>
      <c r="I57" s="334">
        <v>0.65549999999999997</v>
      </c>
      <c r="J57" s="335">
        <v>5.4318767604899341</v>
      </c>
    </row>
    <row r="58" spans="1:10" ht="13.9">
      <c r="A58" s="331" t="s">
        <v>72</v>
      </c>
      <c r="B58" s="332">
        <v>5422</v>
      </c>
      <c r="C58" s="332">
        <v>417.07692307692309</v>
      </c>
      <c r="D58" s="191">
        <v>4.1000000000000002E-2</v>
      </c>
      <c r="E58" s="333">
        <v>294390.02333333332</v>
      </c>
      <c r="F58" s="334">
        <v>0.62260000000000004</v>
      </c>
      <c r="G58" s="334">
        <v>0.86539999999999995</v>
      </c>
      <c r="H58" s="334">
        <v>0.91500000000000004</v>
      </c>
      <c r="I58" s="334">
        <v>0.56369999999999998</v>
      </c>
      <c r="J58" s="335">
        <v>5.6712475779247029</v>
      </c>
    </row>
    <row r="59" spans="1:10" ht="13.9">
      <c r="A59" s="331" t="s">
        <v>73</v>
      </c>
      <c r="B59" s="332">
        <v>2643</v>
      </c>
      <c r="C59" s="332">
        <v>341.03225806451616</v>
      </c>
      <c r="D59" s="191">
        <v>3.7999999999999999E-2</v>
      </c>
      <c r="E59" s="333">
        <v>388165.75599999999</v>
      </c>
      <c r="F59" s="334">
        <v>0.71050000000000002</v>
      </c>
      <c r="G59" s="334">
        <v>0.85740000000000005</v>
      </c>
      <c r="H59" s="334">
        <v>1.0173000000000001</v>
      </c>
      <c r="I59" s="334">
        <v>0.66410000000000002</v>
      </c>
      <c r="J59" s="335">
        <v>6.1149169685646241</v>
      </c>
    </row>
    <row r="60" spans="1:10" s="161" customFormat="1" ht="13.9">
      <c r="A60" s="331" t="s">
        <v>74</v>
      </c>
      <c r="B60" s="332">
        <v>932</v>
      </c>
      <c r="C60" s="332">
        <v>310.66666666666669</v>
      </c>
      <c r="D60" s="191">
        <v>4.8000000000000001E-2</v>
      </c>
      <c r="E60" s="333">
        <v>429091.81846153841</v>
      </c>
      <c r="F60" s="334">
        <v>0.65080000000000005</v>
      </c>
      <c r="G60" s="334">
        <v>0.90769999999999995</v>
      </c>
      <c r="H60" s="334">
        <v>1.1857</v>
      </c>
      <c r="I60" s="334">
        <v>0.62529999999999997</v>
      </c>
      <c r="J60" s="335">
        <v>4.5406144652471907</v>
      </c>
    </row>
    <row r="61" spans="1:10" ht="13.9">
      <c r="A61" s="331" t="s">
        <v>75</v>
      </c>
      <c r="B61" s="332">
        <v>681</v>
      </c>
      <c r="C61" s="332">
        <v>908</v>
      </c>
      <c r="D61" s="191">
        <v>3.9E-2</v>
      </c>
      <c r="E61" s="336">
        <v>575222.6</v>
      </c>
      <c r="F61" s="334">
        <v>0.65400000000000003</v>
      </c>
      <c r="G61" s="334">
        <v>0.9325</v>
      </c>
      <c r="H61" s="334">
        <v>1.0455000000000001</v>
      </c>
      <c r="I61" s="334">
        <v>0.61799999999999999</v>
      </c>
      <c r="J61" s="337">
        <v>6.4289726680433104</v>
      </c>
    </row>
    <row r="62" spans="1:10" ht="13.9">
      <c r="A62" s="331" t="s">
        <v>76</v>
      </c>
      <c r="B62" s="332">
        <v>2310</v>
      </c>
      <c r="C62" s="332">
        <v>385</v>
      </c>
      <c r="D62" s="191">
        <v>5.3999999999999999E-2</v>
      </c>
      <c r="E62" s="333">
        <v>272093.68378378375</v>
      </c>
      <c r="F62" s="334">
        <v>0.61040000000000005</v>
      </c>
      <c r="G62" s="334">
        <v>0.88529999999999998</v>
      </c>
      <c r="H62" s="334">
        <v>0.94579999999999997</v>
      </c>
      <c r="I62" s="334">
        <v>0.53049999999999997</v>
      </c>
      <c r="J62" s="335">
        <v>5.0244764040531447</v>
      </c>
    </row>
    <row r="63" spans="1:10" ht="13.9">
      <c r="A63" s="331" t="s">
        <v>77</v>
      </c>
      <c r="B63" s="332">
        <v>2072</v>
      </c>
      <c r="C63" s="332">
        <v>518</v>
      </c>
      <c r="D63" s="191">
        <v>0.04</v>
      </c>
      <c r="E63" s="333">
        <v>325779.49285714288</v>
      </c>
      <c r="F63" s="334">
        <v>0.63729999999999998</v>
      </c>
      <c r="G63" s="334">
        <v>0.87929999999999997</v>
      </c>
      <c r="H63" s="334">
        <v>1</v>
      </c>
      <c r="I63" s="334">
        <v>0.53039999999999998</v>
      </c>
      <c r="J63" s="335">
        <v>6.9952866721311091</v>
      </c>
    </row>
    <row r="64" spans="1:10" ht="13.9">
      <c r="A64" s="331" t="s">
        <v>78</v>
      </c>
      <c r="B64" s="332">
        <v>33393</v>
      </c>
      <c r="C64" s="332">
        <v>407.23170731707319</v>
      </c>
      <c r="D64" s="191">
        <v>3.9E-2</v>
      </c>
      <c r="E64" s="333">
        <v>304616.96692913381</v>
      </c>
      <c r="F64" s="334">
        <v>0.62760000000000005</v>
      </c>
      <c r="G64" s="334">
        <v>0.72460000000000002</v>
      </c>
      <c r="H64" s="334">
        <v>0.94340000000000002</v>
      </c>
      <c r="I64" s="334">
        <v>0.61019999999999996</v>
      </c>
      <c r="J64" s="335">
        <v>4.8331145068643009</v>
      </c>
    </row>
    <row r="65" spans="1:10" ht="13.9">
      <c r="A65" s="331" t="s">
        <v>79</v>
      </c>
      <c r="B65" s="332">
        <v>376</v>
      </c>
      <c r="C65" s="332">
        <v>376</v>
      </c>
      <c r="D65" s="191">
        <v>5.3999999999999999E-2</v>
      </c>
      <c r="E65" s="333">
        <v>574569.02</v>
      </c>
      <c r="F65" s="334">
        <v>0.77849999999999997</v>
      </c>
      <c r="G65" s="334">
        <v>0.89890000000000003</v>
      </c>
      <c r="H65" s="334">
        <v>1.0986</v>
      </c>
      <c r="I65" s="334">
        <v>0.70850000000000002</v>
      </c>
      <c r="J65" s="335">
        <v>5.2140008566339908</v>
      </c>
    </row>
    <row r="66" spans="1:10" ht="13.9">
      <c r="A66" s="331" t="s">
        <v>80</v>
      </c>
      <c r="B66" s="332">
        <v>1477</v>
      </c>
      <c r="C66" s="332">
        <v>369.25</v>
      </c>
      <c r="D66" s="191">
        <v>4.1000000000000002E-2</v>
      </c>
      <c r="E66" s="333">
        <v>311172.23</v>
      </c>
      <c r="F66" s="334">
        <v>0.70750000000000002</v>
      </c>
      <c r="G66" s="334">
        <v>0.9607</v>
      </c>
      <c r="H66" s="334">
        <v>1.0063</v>
      </c>
      <c r="I66" s="334">
        <v>0.67410000000000003</v>
      </c>
      <c r="J66" s="335">
        <v>5.7323107707447019</v>
      </c>
    </row>
    <row r="67" spans="1:10" ht="13.9">
      <c r="A67" s="331" t="s">
        <v>81</v>
      </c>
      <c r="B67" s="332">
        <v>2537</v>
      </c>
      <c r="C67" s="332">
        <v>362.42857142857144</v>
      </c>
      <c r="D67" s="191">
        <v>4.1000000000000002E-2</v>
      </c>
      <c r="E67" s="333">
        <v>382476.12999999995</v>
      </c>
      <c r="F67" s="334">
        <v>0.70440000000000003</v>
      </c>
      <c r="G67" s="334">
        <v>0.89039999999999997</v>
      </c>
      <c r="H67" s="334">
        <v>1.0526</v>
      </c>
      <c r="I67" s="334">
        <v>0.64959999999999996</v>
      </c>
      <c r="J67" s="335">
        <v>5.2990624789932408</v>
      </c>
    </row>
    <row r="68" spans="1:10" s="161" customFormat="1" ht="13.9">
      <c r="A68" s="331" t="s">
        <v>82</v>
      </c>
      <c r="B68" s="332">
        <v>5159</v>
      </c>
      <c r="C68" s="332">
        <v>396.84615384615387</v>
      </c>
      <c r="D68" s="191">
        <v>5.0999999999999997E-2</v>
      </c>
      <c r="E68" s="333">
        <v>351422.21263157896</v>
      </c>
      <c r="F68" s="334">
        <v>0.70960000000000001</v>
      </c>
      <c r="G68" s="334">
        <v>0.86739999999999995</v>
      </c>
      <c r="H68" s="334">
        <v>0.95309999999999995</v>
      </c>
      <c r="I68" s="334">
        <v>0.6865</v>
      </c>
      <c r="J68" s="335">
        <v>5.18524105034375</v>
      </c>
    </row>
    <row r="69" spans="1:10" ht="13.9">
      <c r="A69" s="331" t="s">
        <v>83</v>
      </c>
      <c r="B69" s="332">
        <v>6871</v>
      </c>
      <c r="C69" s="332">
        <v>687.1</v>
      </c>
      <c r="D69" s="191">
        <v>0.04</v>
      </c>
      <c r="E69" s="333">
        <v>558301.07687500003</v>
      </c>
      <c r="F69" s="334">
        <v>0.69410000000000005</v>
      </c>
      <c r="G69" s="334">
        <v>0.83020000000000005</v>
      </c>
      <c r="H69" s="334">
        <v>0.96199999999999997</v>
      </c>
      <c r="I69" s="334">
        <v>0.62529999999999997</v>
      </c>
      <c r="J69" s="335">
        <v>8.0288501252888018</v>
      </c>
    </row>
    <row r="70" spans="1:10" ht="13.9">
      <c r="A70" s="331" t="s">
        <v>84</v>
      </c>
      <c r="B70" s="332">
        <v>2193</v>
      </c>
      <c r="C70" s="332">
        <v>365.5</v>
      </c>
      <c r="D70" s="191">
        <v>5.6000000000000001E-2</v>
      </c>
      <c r="E70" s="333">
        <v>222574.44750000001</v>
      </c>
      <c r="F70" s="334">
        <v>0.62370000000000003</v>
      </c>
      <c r="G70" s="334">
        <v>0.81399999999999995</v>
      </c>
      <c r="H70" s="334">
        <v>0.89949999999999997</v>
      </c>
      <c r="I70" s="334">
        <v>0.55530000000000002</v>
      </c>
      <c r="J70" s="335">
        <v>3.2459283477502185</v>
      </c>
    </row>
    <row r="71" spans="1:10" ht="13.9">
      <c r="A71" s="331" t="s">
        <v>85</v>
      </c>
      <c r="B71" s="332">
        <v>8718</v>
      </c>
      <c r="C71" s="332">
        <v>871.8</v>
      </c>
      <c r="D71" s="191">
        <v>0.05</v>
      </c>
      <c r="E71" s="333">
        <v>886665.99555555556</v>
      </c>
      <c r="F71" s="334">
        <v>0.66810000000000003</v>
      </c>
      <c r="G71" s="334">
        <v>0.90580000000000005</v>
      </c>
      <c r="H71" s="334">
        <v>0.98870000000000002</v>
      </c>
      <c r="I71" s="334">
        <v>0.61109999999999998</v>
      </c>
      <c r="J71" s="335">
        <v>20.368029713852675</v>
      </c>
    </row>
    <row r="72" spans="1:10" ht="13.9">
      <c r="A72" s="331" t="s">
        <v>86</v>
      </c>
      <c r="B72" s="332">
        <v>1987</v>
      </c>
      <c r="C72" s="332">
        <v>248.375</v>
      </c>
      <c r="D72" s="191">
        <v>3.5999999999999997E-2</v>
      </c>
      <c r="E72" s="333">
        <v>301842.87384615385</v>
      </c>
      <c r="F72" s="334">
        <v>0.72609999999999997</v>
      </c>
      <c r="G72" s="334">
        <v>0.85809999999999997</v>
      </c>
      <c r="H72" s="334">
        <v>1.0804</v>
      </c>
      <c r="I72" s="334">
        <v>0.68710000000000004</v>
      </c>
      <c r="J72" s="335">
        <v>2.2264008091420533</v>
      </c>
    </row>
    <row r="73" spans="1:10" s="161" customFormat="1" ht="13.9">
      <c r="A73" s="331" t="s">
        <v>87</v>
      </c>
      <c r="B73" s="332">
        <v>586</v>
      </c>
      <c r="C73" s="332">
        <v>293</v>
      </c>
      <c r="D73" s="191">
        <v>4.1000000000000002E-2</v>
      </c>
      <c r="E73" s="333">
        <v>367193.1759656652</v>
      </c>
      <c r="F73" s="334">
        <v>0.63060000000000005</v>
      </c>
      <c r="G73" s="334">
        <v>0.91810000000000003</v>
      </c>
      <c r="H73" s="334">
        <v>0.98229999999999995</v>
      </c>
      <c r="I73" s="334">
        <v>0.6109</v>
      </c>
      <c r="J73" s="335">
        <v>5.6528939505547084</v>
      </c>
    </row>
    <row r="74" spans="1:10" s="161" customFormat="1" ht="13.9">
      <c r="A74" s="331" t="s">
        <v>88</v>
      </c>
      <c r="B74" s="332">
        <v>2734</v>
      </c>
      <c r="C74" s="332">
        <v>455.66666666666669</v>
      </c>
      <c r="D74" s="191">
        <v>5.2999999999999999E-2</v>
      </c>
      <c r="E74" s="333">
        <v>546784.99111111113</v>
      </c>
      <c r="F74" s="334">
        <v>0.69469999999999998</v>
      </c>
      <c r="G74" s="334">
        <v>0.90269999999999995</v>
      </c>
      <c r="H74" s="334">
        <v>0.97050000000000003</v>
      </c>
      <c r="I74" s="334">
        <v>0.62960000000000005</v>
      </c>
      <c r="J74" s="335">
        <v>9.0145745942976667</v>
      </c>
    </row>
    <row r="75" spans="1:10" ht="13.9">
      <c r="A75" s="331" t="s">
        <v>89</v>
      </c>
      <c r="B75" s="332">
        <v>1774</v>
      </c>
      <c r="C75" s="332">
        <v>591.33333333333337</v>
      </c>
      <c r="D75" s="191">
        <v>4.2999999999999997E-2</v>
      </c>
      <c r="E75" s="333">
        <v>533351.61600000004</v>
      </c>
      <c r="F75" s="334">
        <v>0.68840000000000001</v>
      </c>
      <c r="G75" s="334">
        <v>0.89739999999999998</v>
      </c>
      <c r="H75" s="334">
        <v>0.97729999999999995</v>
      </c>
      <c r="I75" s="334">
        <v>0.69069999999999998</v>
      </c>
      <c r="J75" s="335">
        <v>7.9389329622595612</v>
      </c>
    </row>
    <row r="76" spans="1:10" s="161" customFormat="1" ht="13.9">
      <c r="A76" s="331" t="s">
        <v>90</v>
      </c>
      <c r="B76" s="332">
        <v>629</v>
      </c>
      <c r="C76" s="332">
        <v>314.5</v>
      </c>
      <c r="D76" s="191">
        <v>5.3999999999999999E-2</v>
      </c>
      <c r="E76" s="333">
        <v>314681.71999999997</v>
      </c>
      <c r="F76" s="334">
        <v>0.68100000000000005</v>
      </c>
      <c r="G76" s="334">
        <v>0.90300000000000002</v>
      </c>
      <c r="H76" s="334">
        <v>0.9909</v>
      </c>
      <c r="I76" s="334">
        <v>0.6946</v>
      </c>
      <c r="J76" s="335">
        <v>7.860607945425766</v>
      </c>
    </row>
    <row r="77" spans="1:10" s="161" customFormat="1" ht="13.9">
      <c r="A77" s="331" t="s">
        <v>91</v>
      </c>
      <c r="B77" s="332">
        <v>2020</v>
      </c>
      <c r="C77" s="332">
        <v>336.66666666666669</v>
      </c>
      <c r="D77" s="191">
        <v>4.5999999999999999E-2</v>
      </c>
      <c r="E77" s="333">
        <v>330158.53999999998</v>
      </c>
      <c r="F77" s="334">
        <v>0.67369999999999997</v>
      </c>
      <c r="G77" s="334">
        <v>0.91679999999999995</v>
      </c>
      <c r="H77" s="334">
        <v>1.0025999999999999</v>
      </c>
      <c r="I77" s="334">
        <v>0.64559999999999995</v>
      </c>
      <c r="J77" s="335">
        <v>5.1267493332419489</v>
      </c>
    </row>
    <row r="78" spans="1:10" s="161" customFormat="1" ht="13.9">
      <c r="A78" s="331" t="s">
        <v>92</v>
      </c>
      <c r="B78" s="332">
        <v>9425</v>
      </c>
      <c r="C78" s="332">
        <v>443.52941176470586</v>
      </c>
      <c r="D78" s="191">
        <v>4.3999999999999997E-2</v>
      </c>
      <c r="E78" s="333">
        <v>425126.81976112921</v>
      </c>
      <c r="F78" s="334">
        <v>0.66259999999999997</v>
      </c>
      <c r="G78" s="334">
        <v>0.89500000000000002</v>
      </c>
      <c r="H78" s="334">
        <v>0.97030000000000005</v>
      </c>
      <c r="I78" s="334">
        <v>0.6542</v>
      </c>
      <c r="J78" s="335">
        <v>4.8969617874217946</v>
      </c>
    </row>
    <row r="79" spans="1:10" ht="13.9">
      <c r="A79" s="331" t="s">
        <v>93</v>
      </c>
      <c r="B79" s="332">
        <v>441</v>
      </c>
      <c r="C79" s="332">
        <v>441</v>
      </c>
      <c r="D79" s="191">
        <v>4.1000000000000002E-2</v>
      </c>
      <c r="E79" s="333">
        <v>698300.69</v>
      </c>
      <c r="F79" s="334">
        <v>0.7581</v>
      </c>
      <c r="G79" s="334">
        <v>0.9002</v>
      </c>
      <c r="H79" s="334">
        <v>0.9929</v>
      </c>
      <c r="I79" s="334">
        <v>0.73470000000000002</v>
      </c>
      <c r="J79" s="335">
        <v>9.4366810142129012</v>
      </c>
    </row>
    <row r="80" spans="1:10" ht="13.9">
      <c r="A80" s="331" t="s">
        <v>94</v>
      </c>
      <c r="B80" s="332">
        <v>5286</v>
      </c>
      <c r="C80" s="332">
        <v>528.6</v>
      </c>
      <c r="D80" s="191">
        <v>4.1000000000000002E-2</v>
      </c>
      <c r="E80" s="333">
        <v>481829.87428571429</v>
      </c>
      <c r="F80" s="334">
        <v>0.66590000000000005</v>
      </c>
      <c r="G80" s="334">
        <v>0.84370000000000001</v>
      </c>
      <c r="H80" s="334">
        <v>1.0468999999999999</v>
      </c>
      <c r="I80" s="334">
        <v>0.61209999999999998</v>
      </c>
      <c r="J80" s="335">
        <v>9.2626957633667057</v>
      </c>
    </row>
    <row r="81" spans="1:10" s="161" customFormat="1" ht="13.9">
      <c r="A81" s="331" t="s">
        <v>95</v>
      </c>
      <c r="B81" s="332">
        <v>4121</v>
      </c>
      <c r="C81" s="332">
        <v>412.1</v>
      </c>
      <c r="D81" s="191">
        <v>5.8999999999999997E-2</v>
      </c>
      <c r="E81" s="333">
        <v>391745.38916666666</v>
      </c>
      <c r="F81" s="334">
        <v>0.67649999999999999</v>
      </c>
      <c r="G81" s="334">
        <v>0.90439999999999998</v>
      </c>
      <c r="H81" s="334">
        <v>0.98550000000000004</v>
      </c>
      <c r="I81" s="334">
        <v>0.62929999999999997</v>
      </c>
      <c r="J81" s="335">
        <v>5.9467879751850585</v>
      </c>
    </row>
    <row r="82" spans="1:10" ht="13.9">
      <c r="A82" s="331" t="s">
        <v>96</v>
      </c>
      <c r="B82" s="332">
        <v>10176</v>
      </c>
      <c r="C82" s="332">
        <v>407.04</v>
      </c>
      <c r="D82" s="191">
        <v>0.06</v>
      </c>
      <c r="E82" s="333">
        <v>284038.60599999997</v>
      </c>
      <c r="F82" s="334">
        <v>0.65049999999999997</v>
      </c>
      <c r="G82" s="334">
        <v>0.87429999999999997</v>
      </c>
      <c r="H82" s="334">
        <v>0.96130000000000004</v>
      </c>
      <c r="I82" s="334">
        <v>0.61970000000000003</v>
      </c>
      <c r="J82" s="335">
        <v>3.9886560713839212</v>
      </c>
    </row>
    <row r="83" spans="1:10" s="161" customFormat="1" ht="13.9">
      <c r="A83" s="331" t="s">
        <v>97</v>
      </c>
      <c r="B83" s="332">
        <v>3684</v>
      </c>
      <c r="C83" s="332">
        <v>460.5</v>
      </c>
      <c r="D83" s="191">
        <v>4.8000000000000001E-2</v>
      </c>
      <c r="E83" s="336">
        <v>413217.63454545458</v>
      </c>
      <c r="F83" s="334">
        <v>0.69430000000000003</v>
      </c>
      <c r="G83" s="334">
        <v>0.87319999999999998</v>
      </c>
      <c r="H83" s="334">
        <v>0.96970000000000001</v>
      </c>
      <c r="I83" s="334">
        <v>0.61060000000000003</v>
      </c>
      <c r="J83" s="337">
        <v>6.5850973667557993</v>
      </c>
    </row>
    <row r="84" spans="1:10" s="161" customFormat="1" ht="13.9">
      <c r="A84" s="331" t="s">
        <v>98</v>
      </c>
      <c r="B84" s="332">
        <v>5943</v>
      </c>
      <c r="C84" s="332">
        <v>377.33333333333331</v>
      </c>
      <c r="D84" s="191">
        <v>4.2000000000000003E-2</v>
      </c>
      <c r="E84" s="333">
        <v>348466.06045454548</v>
      </c>
      <c r="F84" s="334">
        <v>0.70530000000000004</v>
      </c>
      <c r="G84" s="334">
        <v>0.84919999999999995</v>
      </c>
      <c r="H84" s="334">
        <v>0.99299999999999999</v>
      </c>
      <c r="I84" s="334">
        <v>0.67979999999999996</v>
      </c>
      <c r="J84" s="335">
        <v>5.3624780223154778</v>
      </c>
    </row>
    <row r="85" spans="1:10" ht="13.9">
      <c r="A85" s="331" t="s">
        <v>99</v>
      </c>
      <c r="B85" s="332">
        <v>3700</v>
      </c>
      <c r="C85" s="332">
        <v>462.5</v>
      </c>
      <c r="D85" s="191">
        <v>5.5E-2</v>
      </c>
      <c r="E85" s="333">
        <v>431377.17333333334</v>
      </c>
      <c r="F85" s="334">
        <v>0.63149999999999995</v>
      </c>
      <c r="G85" s="334">
        <v>0.9032</v>
      </c>
      <c r="H85" s="334">
        <v>1.0288999999999999</v>
      </c>
      <c r="I85" s="334">
        <v>0.56089999999999995</v>
      </c>
      <c r="J85" s="335">
        <v>6.8500277398154186</v>
      </c>
    </row>
    <row r="86" spans="1:10" s="161" customFormat="1" ht="13.9">
      <c r="A86" s="331" t="s">
        <v>100</v>
      </c>
      <c r="B86" s="332">
        <v>3609</v>
      </c>
      <c r="C86" s="332">
        <v>328.09090909090907</v>
      </c>
      <c r="D86" s="191">
        <v>4.1000000000000002E-2</v>
      </c>
      <c r="E86" s="333">
        <v>350073.28382352943</v>
      </c>
      <c r="F86" s="334">
        <v>0.67879999999999996</v>
      </c>
      <c r="G86" s="334">
        <v>0.88580000000000003</v>
      </c>
      <c r="H86" s="334">
        <v>0.97660000000000002</v>
      </c>
      <c r="I86" s="334">
        <v>0.58640000000000003</v>
      </c>
      <c r="J86" s="335">
        <v>5.8345616732019989</v>
      </c>
    </row>
    <row r="87" spans="1:10" s="161" customFormat="1" ht="13.9">
      <c r="A87" s="331" t="s">
        <v>101</v>
      </c>
      <c r="B87" s="332">
        <v>4434</v>
      </c>
      <c r="C87" s="332">
        <v>403.09090909090907</v>
      </c>
      <c r="D87" s="191">
        <v>7.9000000000000001E-2</v>
      </c>
      <c r="E87" s="333">
        <v>291214.90230769233</v>
      </c>
      <c r="F87" s="334">
        <v>0.59699999999999998</v>
      </c>
      <c r="G87" s="334">
        <v>0.92530000000000001</v>
      </c>
      <c r="H87" s="334">
        <v>0.9647</v>
      </c>
      <c r="I87" s="334">
        <v>0.53320000000000001</v>
      </c>
      <c r="J87" s="335">
        <v>4.8182127199992655</v>
      </c>
    </row>
    <row r="88" spans="1:10" s="161" customFormat="1" ht="13.9">
      <c r="A88" s="331" t="s">
        <v>102</v>
      </c>
      <c r="B88" s="332">
        <v>2506</v>
      </c>
      <c r="C88" s="332">
        <v>378.2641509433962</v>
      </c>
      <c r="D88" s="191">
        <v>0.04</v>
      </c>
      <c r="E88" s="333">
        <v>304705.37350649352</v>
      </c>
      <c r="F88" s="334">
        <v>0.71950000000000003</v>
      </c>
      <c r="G88" s="334">
        <v>0.85870000000000002</v>
      </c>
      <c r="H88" s="334">
        <v>0.99519999999999997</v>
      </c>
      <c r="I88" s="334">
        <v>0.67869999999999997</v>
      </c>
      <c r="J88" s="335">
        <v>5.1237442667866446</v>
      </c>
    </row>
    <row r="89" spans="1:10" s="161" customFormat="1" ht="13.9">
      <c r="A89" s="331" t="s">
        <v>103</v>
      </c>
      <c r="B89" s="332">
        <v>1396</v>
      </c>
      <c r="C89" s="332">
        <v>349</v>
      </c>
      <c r="D89" s="191">
        <v>3.9E-2</v>
      </c>
      <c r="E89" s="333">
        <v>414762.92888888885</v>
      </c>
      <c r="F89" s="334">
        <v>0.68620000000000003</v>
      </c>
      <c r="G89" s="334">
        <v>0.8861</v>
      </c>
      <c r="H89" s="334">
        <v>1.0347</v>
      </c>
      <c r="I89" s="334">
        <v>0.57999999999999996</v>
      </c>
      <c r="J89" s="335">
        <v>6.3812557464000861</v>
      </c>
    </row>
    <row r="90" spans="1:10" s="161" customFormat="1" ht="13.9">
      <c r="A90" s="331" t="s">
        <v>104</v>
      </c>
      <c r="B90" s="332">
        <v>2243</v>
      </c>
      <c r="C90" s="332">
        <v>320.42857142857144</v>
      </c>
      <c r="D90" s="191">
        <v>0.04</v>
      </c>
      <c r="E90" s="333">
        <v>259902.49300000002</v>
      </c>
      <c r="F90" s="334">
        <v>0.66679999999999995</v>
      </c>
      <c r="G90" s="334">
        <v>0.83989999999999998</v>
      </c>
      <c r="H90" s="334">
        <v>1.0740000000000001</v>
      </c>
      <c r="I90" s="334">
        <v>0.59860000000000002</v>
      </c>
      <c r="J90" s="335">
        <v>5.1220339071210956</v>
      </c>
    </row>
    <row r="91" spans="1:10" s="161" customFormat="1" ht="12" customHeight="1">
      <c r="A91" s="331" t="s">
        <v>105</v>
      </c>
      <c r="B91" s="332">
        <v>479</v>
      </c>
      <c r="C91" s="332">
        <v>479</v>
      </c>
      <c r="D91" s="191">
        <v>5.6000000000000001E-2</v>
      </c>
      <c r="E91" s="333">
        <v>507426.00909090904</v>
      </c>
      <c r="F91" s="334">
        <v>0.65510000000000002</v>
      </c>
      <c r="G91" s="334">
        <v>0.85589999999999999</v>
      </c>
      <c r="H91" s="334">
        <v>0.95879999999999999</v>
      </c>
      <c r="I91" s="334">
        <v>0.5786</v>
      </c>
      <c r="J91" s="335">
        <v>2.2238191361892414</v>
      </c>
    </row>
    <row r="92" spans="1:10" ht="13.9">
      <c r="A92" s="331" t="s">
        <v>106</v>
      </c>
      <c r="B92" s="332">
        <v>877</v>
      </c>
      <c r="C92" s="332">
        <v>292.33333333333331</v>
      </c>
      <c r="D92" s="191">
        <v>4.2999999999999997E-2</v>
      </c>
      <c r="E92" s="333">
        <v>299129.95</v>
      </c>
      <c r="F92" s="334">
        <v>0.68140000000000001</v>
      </c>
      <c r="G92" s="334">
        <v>0.87909999999999999</v>
      </c>
      <c r="H92" s="334">
        <v>1.0201</v>
      </c>
      <c r="I92" s="334">
        <v>0.65959999999999996</v>
      </c>
      <c r="J92" s="335">
        <v>3.4812671337647498</v>
      </c>
    </row>
    <row r="93" spans="1:10" ht="13.9">
      <c r="A93" s="331" t="s">
        <v>107</v>
      </c>
      <c r="B93" s="332">
        <v>242</v>
      </c>
      <c r="C93" s="332">
        <v>484</v>
      </c>
      <c r="D93" s="191">
        <v>8.6999999999999994E-2</v>
      </c>
      <c r="E93" s="333">
        <v>307361.77</v>
      </c>
      <c r="F93" s="334">
        <v>0.64629999999999999</v>
      </c>
      <c r="G93" s="334">
        <v>0.90500000000000003</v>
      </c>
      <c r="H93" s="334">
        <v>0.94359999999999999</v>
      </c>
      <c r="I93" s="334">
        <v>0.67330000000000001</v>
      </c>
      <c r="J93" s="335">
        <v>7.0019251064006767</v>
      </c>
    </row>
    <row r="94" spans="1:10" ht="13.9">
      <c r="A94" s="331" t="s">
        <v>108</v>
      </c>
      <c r="B94" s="332">
        <v>5294</v>
      </c>
      <c r="C94" s="332">
        <v>450.55319148936172</v>
      </c>
      <c r="D94" s="191">
        <v>3.6999999999999998E-2</v>
      </c>
      <c r="E94" s="333">
        <v>525892.37428571435</v>
      </c>
      <c r="F94" s="334">
        <v>0.61750000000000005</v>
      </c>
      <c r="G94" s="334">
        <v>0.88400000000000001</v>
      </c>
      <c r="H94" s="334">
        <v>0.95089999999999997</v>
      </c>
      <c r="I94" s="334">
        <v>0.59340000000000004</v>
      </c>
      <c r="J94" s="335">
        <v>6.3848761915317338</v>
      </c>
    </row>
    <row r="95" spans="1:10" ht="13.9">
      <c r="A95" s="331" t="s">
        <v>109</v>
      </c>
      <c r="B95" s="332">
        <v>3155</v>
      </c>
      <c r="C95" s="332">
        <v>300.47619047619048</v>
      </c>
      <c r="D95" s="191">
        <v>0.06</v>
      </c>
      <c r="E95" s="333">
        <v>297328.52083333331</v>
      </c>
      <c r="F95" s="334">
        <v>0.68489999999999995</v>
      </c>
      <c r="G95" s="334">
        <v>0.89829999999999999</v>
      </c>
      <c r="H95" s="334">
        <v>0.98140000000000005</v>
      </c>
      <c r="I95" s="334">
        <v>0.67020000000000002</v>
      </c>
      <c r="J95" s="335">
        <v>6.177692668341809</v>
      </c>
    </row>
    <row r="96" spans="1:10" ht="13.9">
      <c r="A96" s="331" t="s">
        <v>110</v>
      </c>
      <c r="B96" s="332">
        <v>21236</v>
      </c>
      <c r="C96" s="332">
        <v>471.9111111111111</v>
      </c>
      <c r="D96" s="191">
        <v>3.5999999999999997E-2</v>
      </c>
      <c r="E96" s="333">
        <v>548474.47909090901</v>
      </c>
      <c r="F96" s="334">
        <v>0.69350000000000001</v>
      </c>
      <c r="G96" s="334">
        <v>0.87019999999999997</v>
      </c>
      <c r="H96" s="334">
        <v>1.0003</v>
      </c>
      <c r="I96" s="334">
        <v>0.65590000000000004</v>
      </c>
      <c r="J96" s="335">
        <v>5.8870148750808768</v>
      </c>
    </row>
    <row r="97" spans="1:10" ht="13.9">
      <c r="A97" s="331" t="s">
        <v>111</v>
      </c>
      <c r="B97" s="332">
        <v>1156</v>
      </c>
      <c r="C97" s="332">
        <v>289</v>
      </c>
      <c r="D97" s="191">
        <v>5.8999999999999997E-2</v>
      </c>
      <c r="E97" s="333">
        <v>260300.02000000002</v>
      </c>
      <c r="F97" s="334">
        <v>0.70069999999999999</v>
      </c>
      <c r="G97" s="334">
        <v>0.94120000000000004</v>
      </c>
      <c r="H97" s="334">
        <v>1.0105999999999999</v>
      </c>
      <c r="I97" s="334">
        <v>0.72130000000000005</v>
      </c>
      <c r="J97" s="335">
        <v>4.5896684267825618</v>
      </c>
    </row>
    <row r="98" spans="1:10" ht="13.9">
      <c r="A98" s="331" t="s">
        <v>112</v>
      </c>
      <c r="B98" s="332">
        <v>1243</v>
      </c>
      <c r="C98" s="332">
        <v>355.14285714285717</v>
      </c>
      <c r="D98" s="191">
        <v>6.7000000000000004E-2</v>
      </c>
      <c r="E98" s="333">
        <v>179721.12666666668</v>
      </c>
      <c r="F98" s="334">
        <v>0.66979999999999995</v>
      </c>
      <c r="G98" s="334">
        <v>0.93479999999999996</v>
      </c>
      <c r="H98" s="334">
        <v>0.95930000000000004</v>
      </c>
      <c r="I98" s="334">
        <v>0.62829999999999997</v>
      </c>
      <c r="J98" s="335">
        <v>3.9978972359872187</v>
      </c>
    </row>
    <row r="99" spans="1:10" ht="13.9">
      <c r="A99" s="331" t="s">
        <v>113</v>
      </c>
      <c r="B99" s="332">
        <v>737</v>
      </c>
      <c r="C99" s="332">
        <v>737</v>
      </c>
      <c r="D99" s="191">
        <v>3.9E-2</v>
      </c>
      <c r="E99" s="333">
        <v>449286.10666666669</v>
      </c>
      <c r="F99" s="334">
        <v>0.72809999999999997</v>
      </c>
      <c r="G99" s="334">
        <v>0.86429999999999996</v>
      </c>
      <c r="H99" s="334">
        <v>1.1125</v>
      </c>
      <c r="I99" s="334">
        <v>0.66500000000000004</v>
      </c>
      <c r="J99" s="335">
        <v>5.2056475351337239</v>
      </c>
    </row>
    <row r="100" spans="1:10" ht="13.9">
      <c r="A100" s="331" t="s">
        <v>114</v>
      </c>
      <c r="B100" s="332">
        <v>9173</v>
      </c>
      <c r="C100" s="332">
        <v>458.65</v>
      </c>
      <c r="D100" s="191">
        <v>4.3999999999999997E-2</v>
      </c>
      <c r="E100" s="333">
        <v>338715.22250000003</v>
      </c>
      <c r="F100" s="334">
        <v>0.66400000000000003</v>
      </c>
      <c r="G100" s="334">
        <v>0.80989999999999995</v>
      </c>
      <c r="H100" s="334">
        <v>0.95069999999999999</v>
      </c>
      <c r="I100" s="334">
        <v>0.58499999999999996</v>
      </c>
      <c r="J100" s="335">
        <v>7.0183116460696677</v>
      </c>
    </row>
    <row r="101" spans="1:10" ht="13.9">
      <c r="A101" s="331" t="s">
        <v>115</v>
      </c>
      <c r="B101" s="332">
        <v>3176</v>
      </c>
      <c r="C101" s="332">
        <v>529.33333333333337</v>
      </c>
      <c r="D101" s="191">
        <v>4.2999999999999997E-2</v>
      </c>
      <c r="E101" s="333">
        <v>353054.72000000003</v>
      </c>
      <c r="F101" s="334">
        <v>0.56340000000000001</v>
      </c>
      <c r="G101" s="334">
        <v>0.80289999999999995</v>
      </c>
      <c r="H101" s="334">
        <v>0.92169999999999996</v>
      </c>
      <c r="I101" s="334">
        <v>0.48880000000000001</v>
      </c>
      <c r="J101" s="335">
        <v>5.8554782885116836</v>
      </c>
    </row>
    <row r="102" spans="1:10" ht="13.9">
      <c r="A102" s="331" t="s">
        <v>116</v>
      </c>
      <c r="B102" s="332">
        <v>5301</v>
      </c>
      <c r="C102" s="332">
        <v>424.08</v>
      </c>
      <c r="D102" s="191">
        <v>5.8999999999999997E-2</v>
      </c>
      <c r="E102" s="333">
        <v>360500.71388888889</v>
      </c>
      <c r="F102" s="334">
        <v>0.67359999999999998</v>
      </c>
      <c r="G102" s="334">
        <v>0.90869999999999995</v>
      </c>
      <c r="H102" s="334">
        <v>0.98219999999999996</v>
      </c>
      <c r="I102" s="334">
        <v>0.61970000000000003</v>
      </c>
      <c r="J102" s="335">
        <v>5.1979892962432412</v>
      </c>
    </row>
    <row r="103" spans="1:10" ht="13.9">
      <c r="A103" s="331" t="s">
        <v>117</v>
      </c>
      <c r="B103" s="332">
        <v>1294</v>
      </c>
      <c r="C103" s="332">
        <v>340.5263157894737</v>
      </c>
      <c r="D103" s="191">
        <v>3.6999999999999998E-2</v>
      </c>
      <c r="E103" s="333">
        <v>430868.67894736846</v>
      </c>
      <c r="F103" s="334">
        <v>0.61929999999999996</v>
      </c>
      <c r="G103" s="334">
        <v>0.90190000000000003</v>
      </c>
      <c r="H103" s="334">
        <v>1.0012000000000001</v>
      </c>
      <c r="I103" s="334">
        <v>0.56499999999999995</v>
      </c>
      <c r="J103" s="335">
        <v>5.6098860608258168</v>
      </c>
    </row>
    <row r="104" spans="1:10" ht="13.9">
      <c r="A104" s="331" t="s">
        <v>118</v>
      </c>
      <c r="B104" s="332">
        <v>367</v>
      </c>
      <c r="C104" s="332">
        <v>489.33333333333331</v>
      </c>
      <c r="D104" s="191">
        <v>4.2000000000000003E-2</v>
      </c>
      <c r="E104" s="333">
        <v>491155.21</v>
      </c>
      <c r="F104" s="334">
        <v>0.75190000000000001</v>
      </c>
      <c r="G104" s="334">
        <v>0.79020000000000001</v>
      </c>
      <c r="H104" s="334">
        <v>1</v>
      </c>
      <c r="I104" s="334">
        <v>0.61480000000000001</v>
      </c>
      <c r="J104" s="337">
        <v>6.0695881807151526</v>
      </c>
    </row>
    <row r="105" spans="1:10" s="161" customFormat="1" ht="13.9">
      <c r="A105" s="338" t="s">
        <v>119</v>
      </c>
      <c r="B105" s="339">
        <v>400975</v>
      </c>
      <c r="C105" s="339">
        <v>423.83003461670592</v>
      </c>
      <c r="D105" s="340">
        <v>4.2000000000000003E-2</v>
      </c>
      <c r="E105" s="341">
        <v>380950.94361003977</v>
      </c>
      <c r="F105" s="342">
        <v>0.67958832152889603</v>
      </c>
      <c r="G105" s="342">
        <v>0.84966893197830284</v>
      </c>
      <c r="H105" s="342">
        <v>0.98267921165241412</v>
      </c>
      <c r="I105" s="342">
        <v>0.63155693893173537</v>
      </c>
      <c r="J105" s="343">
        <v>4.5</v>
      </c>
    </row>
    <row r="106" spans="1:10" ht="13.9">
      <c r="A106" s="74"/>
      <c r="B106" s="75"/>
      <c r="C106" s="75"/>
      <c r="D106" s="76"/>
      <c r="E106" s="77"/>
      <c r="F106" s="78"/>
      <c r="G106" s="78"/>
      <c r="H106" s="78"/>
      <c r="I106" s="79"/>
    </row>
    <row r="107" spans="1:10" s="158" customFormat="1" ht="13.9">
      <c r="A107" s="80">
        <f>SUBTOTAL(103,A5:A104)</f>
        <v>100</v>
      </c>
      <c r="B107" s="81">
        <f>SUBTOTAL(109,B5:B104)</f>
        <v>400967</v>
      </c>
      <c r="C107" s="82">
        <f>SUBTOTAL(101,C5:C104)</f>
        <v>427.72870920230764</v>
      </c>
      <c r="D107" s="83">
        <f>SUBTOTAL(101,D5:D104)</f>
        <v>4.7859999999999979E-2</v>
      </c>
      <c r="E107" s="84"/>
      <c r="F107" s="85"/>
      <c r="G107" s="85"/>
      <c r="H107" s="85"/>
      <c r="I107" s="85"/>
    </row>
    <row r="108" spans="1:10" ht="13.9" hidden="1">
      <c r="A108" s="164" t="s">
        <v>120</v>
      </c>
      <c r="B108" s="165" t="s">
        <v>121</v>
      </c>
      <c r="C108" s="165" t="s">
        <v>122</v>
      </c>
      <c r="D108" s="166" t="s">
        <v>122</v>
      </c>
      <c r="E108" s="167"/>
      <c r="F108" s="78"/>
      <c r="G108" s="78"/>
      <c r="H108" s="78"/>
      <c r="I108" s="78"/>
      <c r="J108" s="160"/>
    </row>
    <row r="109" spans="1:10" ht="13.9" hidden="1">
      <c r="A109" s="164">
        <f>SUBTOTAL(103,A5:A103)</f>
        <v>99</v>
      </c>
      <c r="B109" s="168">
        <f>SUBTOTAL(109,B5:B103)</f>
        <v>400600</v>
      </c>
      <c r="C109" s="164">
        <f>SUBTOTAL(101,C5:C103)</f>
        <v>427.10644027169121</v>
      </c>
      <c r="D109" s="164">
        <f>SUBTOTAL(101,D5:D103)</f>
        <v>4.7919191919191896E-2</v>
      </c>
      <c r="E109" s="167"/>
      <c r="F109" s="78"/>
      <c r="G109" s="78"/>
      <c r="H109" s="78"/>
      <c r="I109" s="78"/>
      <c r="J109" s="160"/>
    </row>
    <row r="110" spans="1:10" ht="13.9">
      <c r="A110" s="164"/>
      <c r="B110" s="165"/>
      <c r="C110" s="165"/>
      <c r="D110" s="76"/>
      <c r="E110" s="167"/>
      <c r="F110" s="78"/>
      <c r="G110" s="78"/>
      <c r="H110" s="78"/>
      <c r="I110" s="78"/>
      <c r="J110" s="160"/>
    </row>
    <row r="111" spans="1:10" s="169" customFormat="1" ht="13.9">
      <c r="A111" s="86"/>
      <c r="B111" s="75"/>
      <c r="C111" s="75"/>
      <c r="D111" s="166"/>
      <c r="E111" s="167"/>
      <c r="F111" s="78"/>
      <c r="G111" s="78"/>
      <c r="H111" s="78"/>
      <c r="I111" s="78"/>
    </row>
    <row r="112" spans="1:10" ht="13.9">
      <c r="A112" s="87"/>
      <c r="B112" s="165"/>
      <c r="C112" s="165"/>
      <c r="D112" s="166"/>
      <c r="E112" s="167"/>
      <c r="F112" s="78"/>
      <c r="G112" s="78"/>
      <c r="H112" s="78"/>
      <c r="I112" s="78"/>
      <c r="J112" s="160"/>
    </row>
    <row r="113" spans="1:10" ht="13.9">
      <c r="A113" s="86"/>
      <c r="B113" s="165"/>
      <c r="C113" s="165"/>
      <c r="D113" s="76"/>
      <c r="E113" s="167"/>
      <c r="F113" s="78"/>
      <c r="G113" s="78"/>
      <c r="H113" s="78"/>
      <c r="I113" s="78"/>
      <c r="J113" s="160"/>
    </row>
    <row r="114" spans="1:10" ht="15" customHeight="1">
      <c r="A114" s="170"/>
      <c r="B114" s="75"/>
      <c r="C114" s="75"/>
      <c r="D114" s="76"/>
      <c r="E114" s="77"/>
      <c r="F114" s="78"/>
      <c r="G114" s="78"/>
      <c r="H114" s="78"/>
      <c r="I114" s="79"/>
      <c r="J114" s="160"/>
    </row>
    <row r="115" spans="1:10" ht="13.9">
      <c r="A115" s="171"/>
      <c r="B115" s="75"/>
      <c r="C115" s="75"/>
      <c r="D115" s="76"/>
      <c r="E115" s="167"/>
      <c r="F115" s="172"/>
      <c r="G115" s="78"/>
      <c r="H115" s="78"/>
      <c r="I115" s="79"/>
      <c r="J115" s="160"/>
    </row>
    <row r="116" spans="1:10" ht="13.9">
      <c r="A116" s="171"/>
      <c r="B116" s="75"/>
      <c r="C116" s="75"/>
      <c r="D116" s="76"/>
      <c r="E116" s="167"/>
      <c r="F116" s="172"/>
      <c r="G116" s="78"/>
      <c r="H116" s="78"/>
      <c r="I116" s="79"/>
      <c r="J116" s="160"/>
    </row>
    <row r="117" spans="1:10" ht="13.9">
      <c r="A117" s="173"/>
      <c r="B117" s="75"/>
      <c r="C117" s="75"/>
      <c r="D117" s="76"/>
      <c r="E117" s="167"/>
      <c r="F117" s="172"/>
      <c r="G117" s="78"/>
      <c r="H117" s="78"/>
      <c r="I117" s="79"/>
      <c r="J117" s="160"/>
    </row>
    <row r="118" spans="1:10" s="157" customFormat="1" ht="13.9">
      <c r="A118" s="174"/>
      <c r="B118" s="75"/>
      <c r="C118" s="75"/>
      <c r="D118" s="76"/>
      <c r="E118" s="167"/>
      <c r="F118" s="78"/>
      <c r="G118" s="78"/>
      <c r="H118" s="78"/>
      <c r="I118" s="78"/>
    </row>
    <row r="119" spans="1:10" s="157" customFormat="1" ht="13.9">
      <c r="A119" s="74"/>
      <c r="B119" s="75"/>
      <c r="C119" s="175"/>
      <c r="D119" s="175"/>
      <c r="E119" s="167"/>
      <c r="F119" s="78"/>
      <c r="G119" s="78"/>
      <c r="H119" s="78"/>
      <c r="I119" s="78"/>
    </row>
    <row r="120" spans="1:10" s="157" customFormat="1" ht="13.9">
      <c r="A120" s="74"/>
      <c r="B120" s="75"/>
      <c r="C120" s="75"/>
      <c r="D120" s="176"/>
      <c r="E120" s="167"/>
      <c r="F120" s="78"/>
      <c r="G120" s="78"/>
      <c r="H120" s="78"/>
      <c r="I120" s="78"/>
    </row>
    <row r="121" spans="1:10" s="157" customFormat="1" ht="13.9">
      <c r="A121" s="74"/>
      <c r="B121" s="75"/>
      <c r="C121" s="75"/>
      <c r="D121" s="76"/>
      <c r="E121" s="167"/>
      <c r="F121" s="78"/>
      <c r="G121" s="78"/>
      <c r="H121" s="78"/>
      <c r="I121" s="78"/>
    </row>
    <row r="122" spans="1:10" s="157" customFormat="1" ht="13.9">
      <c r="A122" s="74"/>
      <c r="B122" s="75"/>
      <c r="C122" s="75"/>
      <c r="D122" s="175"/>
      <c r="E122" s="167"/>
      <c r="F122" s="78"/>
      <c r="G122" s="78"/>
      <c r="H122" s="78"/>
      <c r="I122" s="78"/>
    </row>
    <row r="123" spans="1:10" s="157" customFormat="1" ht="13.9">
      <c r="A123" s="174"/>
      <c r="B123" s="75"/>
      <c r="C123" s="75"/>
      <c r="D123" s="76"/>
      <c r="E123" s="167"/>
      <c r="F123" s="78"/>
      <c r="G123" s="78"/>
      <c r="H123" s="78"/>
      <c r="I123" s="78"/>
    </row>
    <row r="124" spans="1:10" s="157" customFormat="1" ht="13.9">
      <c r="A124" s="74"/>
      <c r="B124" s="75"/>
      <c r="C124" s="75"/>
      <c r="D124" s="76"/>
      <c r="E124" s="167"/>
      <c r="F124" s="78"/>
      <c r="G124" s="78"/>
      <c r="H124" s="78"/>
      <c r="I124" s="78"/>
    </row>
    <row r="125" spans="1:10" s="157" customFormat="1" ht="13.9">
      <c r="A125" s="174"/>
      <c r="B125" s="75"/>
      <c r="C125" s="75"/>
      <c r="D125" s="76"/>
      <c r="E125" s="167"/>
      <c r="F125" s="78"/>
      <c r="G125" s="78"/>
      <c r="H125" s="78"/>
      <c r="I125" s="78"/>
    </row>
    <row r="126" spans="1:10" s="161" customFormat="1" ht="13.9">
      <c r="A126" s="170"/>
      <c r="B126" s="177"/>
      <c r="C126" s="177"/>
      <c r="D126" s="178"/>
      <c r="E126" s="179"/>
      <c r="F126" s="180"/>
      <c r="G126" s="180"/>
      <c r="H126" s="180"/>
      <c r="I126" s="180"/>
    </row>
    <row r="127" spans="1:10" ht="13.9">
      <c r="A127" s="171"/>
      <c r="B127" s="75"/>
      <c r="C127" s="75"/>
      <c r="D127" s="76"/>
      <c r="E127" s="167"/>
      <c r="F127" s="172"/>
      <c r="G127" s="78"/>
      <c r="H127" s="78"/>
      <c r="I127" s="79"/>
      <c r="J127" s="160"/>
    </row>
    <row r="128" spans="1:10" ht="13.9">
      <c r="A128" s="181"/>
      <c r="B128" s="75"/>
      <c r="C128" s="75"/>
      <c r="D128" s="76"/>
      <c r="E128" s="167"/>
      <c r="F128" s="172"/>
      <c r="G128" s="78"/>
      <c r="H128" s="78"/>
      <c r="I128" s="79"/>
      <c r="J128" s="160"/>
    </row>
    <row r="129" spans="1:9" s="163" customFormat="1" ht="13.9">
      <c r="A129" s="171"/>
      <c r="B129" s="75"/>
      <c r="C129" s="75"/>
      <c r="D129" s="76"/>
      <c r="E129" s="167"/>
      <c r="F129" s="172"/>
      <c r="G129" s="78"/>
      <c r="H129" s="78"/>
      <c r="I129" s="79"/>
    </row>
    <row r="130" spans="1:9" s="163" customFormat="1" ht="13.9">
      <c r="A130" s="171"/>
      <c r="B130" s="75"/>
      <c r="C130" s="75"/>
      <c r="D130" s="76"/>
      <c r="E130" s="167"/>
      <c r="F130" s="172"/>
      <c r="G130" s="78"/>
      <c r="H130" s="78"/>
      <c r="I130" s="79"/>
    </row>
    <row r="131" spans="1:9" s="163" customFormat="1" ht="13.9">
      <c r="A131" s="171"/>
      <c r="B131" s="75"/>
      <c r="C131" s="75"/>
      <c r="D131" s="76"/>
      <c r="E131" s="167"/>
      <c r="F131" s="172"/>
      <c r="G131" s="78"/>
      <c r="H131" s="78"/>
      <c r="I131" s="79"/>
    </row>
    <row r="132" spans="1:9" s="163" customFormat="1" ht="13.9">
      <c r="A132" s="171"/>
      <c r="B132" s="75"/>
      <c r="C132" s="75"/>
      <c r="D132" s="76"/>
      <c r="E132" s="167"/>
      <c r="F132" s="172"/>
      <c r="G132" s="78"/>
      <c r="H132" s="78"/>
      <c r="I132" s="79"/>
    </row>
    <row r="133" spans="1:9" s="163" customFormat="1" ht="13.9">
      <c r="A133" s="171"/>
      <c r="B133" s="75"/>
      <c r="C133" s="75"/>
      <c r="D133" s="76"/>
      <c r="E133" s="167"/>
      <c r="F133" s="172"/>
      <c r="G133" s="78"/>
      <c r="H133" s="78"/>
      <c r="I133" s="79"/>
    </row>
    <row r="134" spans="1:9" s="163" customFormat="1" ht="13.9">
      <c r="A134" s="171"/>
      <c r="B134" s="75"/>
      <c r="C134" s="75"/>
      <c r="D134" s="76"/>
      <c r="E134" s="167"/>
      <c r="F134" s="172"/>
      <c r="G134" s="78"/>
      <c r="H134" s="78"/>
      <c r="I134" s="79"/>
    </row>
    <row r="135" spans="1:9" s="163" customFormat="1" ht="13.9">
      <c r="A135" s="171"/>
      <c r="B135" s="75"/>
      <c r="C135" s="75"/>
      <c r="D135" s="76"/>
      <c r="E135" s="167"/>
      <c r="F135" s="172"/>
      <c r="G135" s="78"/>
      <c r="H135" s="78"/>
      <c r="I135" s="79"/>
    </row>
    <row r="136" spans="1:9" s="163" customFormat="1" ht="13.9">
      <c r="A136" s="171"/>
      <c r="B136" s="75"/>
      <c r="C136" s="75"/>
      <c r="D136" s="76"/>
      <c r="E136" s="167"/>
      <c r="F136" s="172"/>
      <c r="G136" s="78"/>
      <c r="H136" s="78"/>
      <c r="I136" s="79"/>
    </row>
    <row r="137" spans="1:9" s="163" customFormat="1" ht="13.9">
      <c r="A137" s="171"/>
      <c r="B137" s="75"/>
      <c r="C137" s="75"/>
      <c r="D137" s="76"/>
      <c r="E137" s="167"/>
      <c r="F137" s="172"/>
      <c r="G137" s="78"/>
      <c r="H137" s="78"/>
      <c r="I137" s="79"/>
    </row>
    <row r="138" spans="1:9" s="163" customFormat="1" ht="13.9">
      <c r="A138" s="171"/>
      <c r="B138" s="75"/>
      <c r="C138" s="75"/>
      <c r="D138" s="76"/>
      <c r="E138" s="167"/>
      <c r="F138" s="172"/>
      <c r="G138" s="78"/>
      <c r="H138" s="78"/>
      <c r="I138" s="79"/>
    </row>
    <row r="139" spans="1:9" s="163" customFormat="1" ht="13.9">
      <c r="A139" s="171"/>
      <c r="B139" s="75"/>
      <c r="C139" s="75"/>
      <c r="D139" s="76"/>
      <c r="E139" s="167"/>
      <c r="F139" s="172"/>
      <c r="G139" s="78"/>
      <c r="H139" s="78"/>
      <c r="I139" s="79"/>
    </row>
    <row r="140" spans="1:9" s="163" customFormat="1" ht="13.9">
      <c r="A140" s="171"/>
      <c r="B140" s="75"/>
      <c r="C140" s="75"/>
      <c r="D140" s="76"/>
      <c r="E140" s="167"/>
      <c r="F140" s="172"/>
      <c r="G140" s="78"/>
      <c r="H140" s="78"/>
      <c r="I140" s="79"/>
    </row>
    <row r="141" spans="1:9" s="163" customFormat="1" ht="13.9">
      <c r="A141" s="171"/>
      <c r="B141" s="75"/>
      <c r="C141" s="75"/>
      <c r="D141" s="76"/>
      <c r="E141" s="167"/>
      <c r="F141" s="172"/>
      <c r="G141" s="78"/>
      <c r="H141" s="78"/>
      <c r="I141" s="79"/>
    </row>
    <row r="142" spans="1:9" s="163" customFormat="1" ht="13.9">
      <c r="A142" s="171"/>
      <c r="B142" s="75"/>
      <c r="C142" s="75"/>
      <c r="D142" s="76"/>
      <c r="E142" s="167"/>
      <c r="F142" s="172"/>
      <c r="G142" s="78"/>
      <c r="H142" s="78"/>
      <c r="I142" s="79"/>
    </row>
    <row r="143" spans="1:9" s="163" customFormat="1">
      <c r="A143" s="182"/>
      <c r="B143" s="183"/>
      <c r="C143" s="183"/>
      <c r="D143" s="184"/>
      <c r="E143" s="185"/>
      <c r="F143" s="186"/>
      <c r="G143" s="187"/>
      <c r="H143" s="187"/>
      <c r="I143" s="188"/>
    </row>
    <row r="144" spans="1:9" s="163" customFormat="1">
      <c r="A144" s="182"/>
      <c r="B144" s="183"/>
      <c r="C144" s="183"/>
      <c r="D144" s="184"/>
      <c r="E144" s="185"/>
      <c r="F144" s="186"/>
      <c r="G144" s="187"/>
      <c r="H144" s="187"/>
      <c r="I144" s="188"/>
    </row>
    <row r="145" spans="1:10" s="187" customFormat="1">
      <c r="A145" s="182"/>
      <c r="B145" s="183"/>
      <c r="C145" s="183"/>
      <c r="D145" s="184"/>
      <c r="E145" s="185"/>
      <c r="F145" s="186"/>
      <c r="I145" s="188"/>
      <c r="J145" s="163"/>
    </row>
    <row r="146" spans="1:10" s="187" customFormat="1">
      <c r="A146" s="182"/>
      <c r="B146" s="183"/>
      <c r="C146" s="183"/>
      <c r="D146" s="184"/>
      <c r="E146" s="185"/>
      <c r="F146" s="186"/>
      <c r="I146" s="188"/>
      <c r="J146" s="163"/>
    </row>
    <row r="147" spans="1:10" s="187" customFormat="1">
      <c r="A147" s="182"/>
      <c r="B147" s="183"/>
      <c r="C147" s="183"/>
      <c r="D147" s="184"/>
      <c r="E147" s="185"/>
      <c r="F147" s="186"/>
      <c r="I147" s="188"/>
      <c r="J147" s="163"/>
    </row>
    <row r="148" spans="1:10" s="187" customFormat="1">
      <c r="A148" s="182"/>
      <c r="B148" s="183"/>
      <c r="C148" s="183"/>
      <c r="D148" s="184"/>
      <c r="E148" s="185"/>
      <c r="F148" s="186"/>
      <c r="I148" s="188"/>
      <c r="J148" s="163"/>
    </row>
    <row r="149" spans="1:10" s="187" customFormat="1">
      <c r="A149" s="182"/>
      <c r="B149" s="183"/>
      <c r="C149" s="183"/>
      <c r="D149" s="184"/>
      <c r="E149" s="185"/>
      <c r="F149" s="186"/>
      <c r="I149" s="188"/>
      <c r="J149" s="163"/>
    </row>
    <row r="150" spans="1:10" s="187" customFormat="1">
      <c r="A150" s="182"/>
      <c r="B150" s="183"/>
      <c r="C150" s="183"/>
      <c r="D150" s="184"/>
      <c r="E150" s="185"/>
      <c r="F150" s="186"/>
      <c r="I150" s="188"/>
      <c r="J150" s="163"/>
    </row>
    <row r="151" spans="1:10" s="187" customFormat="1">
      <c r="A151" s="182"/>
      <c r="B151" s="183"/>
      <c r="C151" s="183"/>
      <c r="D151" s="184"/>
      <c r="E151" s="185"/>
      <c r="F151" s="186"/>
      <c r="I151" s="188"/>
      <c r="J151" s="163"/>
    </row>
    <row r="152" spans="1:10" s="187" customFormat="1">
      <c r="A152" s="182"/>
      <c r="B152" s="183"/>
      <c r="C152" s="183"/>
      <c r="D152" s="184"/>
      <c r="E152" s="185"/>
      <c r="F152" s="186"/>
      <c r="I152" s="188"/>
      <c r="J152" s="163"/>
    </row>
    <row r="153" spans="1:10" s="187" customFormat="1">
      <c r="A153" s="182"/>
      <c r="B153" s="183"/>
      <c r="C153" s="183"/>
      <c r="D153" s="184"/>
      <c r="E153" s="185"/>
      <c r="F153" s="186"/>
      <c r="I153" s="188"/>
      <c r="J153" s="163"/>
    </row>
    <row r="154" spans="1:10" s="187" customFormat="1">
      <c r="A154" s="182"/>
      <c r="B154" s="183"/>
      <c r="C154" s="183"/>
      <c r="D154" s="184"/>
      <c r="E154" s="185"/>
      <c r="F154" s="186"/>
      <c r="I154" s="188"/>
      <c r="J154" s="163"/>
    </row>
    <row r="155" spans="1:10" s="187" customFormat="1">
      <c r="A155" s="182"/>
      <c r="B155" s="183"/>
      <c r="C155" s="183"/>
      <c r="D155" s="184"/>
      <c r="E155" s="185"/>
      <c r="F155" s="186"/>
      <c r="I155" s="188"/>
      <c r="J155" s="163"/>
    </row>
    <row r="156" spans="1:10" s="187" customFormat="1">
      <c r="A156" s="182"/>
      <c r="B156" s="183"/>
      <c r="C156" s="183"/>
      <c r="D156" s="184"/>
      <c r="E156" s="185"/>
      <c r="F156" s="186"/>
      <c r="I156" s="188"/>
      <c r="J156" s="163"/>
    </row>
    <row r="157" spans="1:10" s="187" customFormat="1">
      <c r="A157" s="182"/>
      <c r="B157" s="183"/>
      <c r="C157" s="183"/>
      <c r="D157" s="184"/>
      <c r="E157" s="185"/>
      <c r="F157" s="186"/>
      <c r="I157" s="188"/>
      <c r="J157" s="163"/>
    </row>
    <row r="158" spans="1:10" s="187" customFormat="1">
      <c r="A158" s="182"/>
      <c r="B158" s="183"/>
      <c r="C158" s="183"/>
      <c r="D158" s="184"/>
      <c r="E158" s="185"/>
      <c r="F158" s="186"/>
      <c r="I158" s="188"/>
      <c r="J158" s="163"/>
    </row>
    <row r="159" spans="1:10" s="187" customFormat="1">
      <c r="A159" s="182"/>
      <c r="B159" s="183"/>
      <c r="C159" s="183"/>
      <c r="D159" s="184"/>
      <c r="E159" s="185"/>
      <c r="F159" s="186"/>
      <c r="I159" s="188"/>
      <c r="J159" s="163"/>
    </row>
    <row r="160" spans="1:10" s="187" customFormat="1">
      <c r="A160" s="182"/>
      <c r="B160" s="183"/>
      <c r="C160" s="183"/>
      <c r="D160" s="184"/>
      <c r="E160" s="185"/>
      <c r="F160" s="186"/>
      <c r="I160" s="188"/>
      <c r="J160" s="163"/>
    </row>
    <row r="161" spans="1:10" s="187" customFormat="1">
      <c r="A161" s="182"/>
      <c r="B161" s="183"/>
      <c r="C161" s="183"/>
      <c r="D161" s="184"/>
      <c r="E161" s="185"/>
      <c r="F161" s="186"/>
      <c r="I161" s="188"/>
      <c r="J161" s="163"/>
    </row>
    <row r="162" spans="1:10" s="187" customFormat="1">
      <c r="A162" s="182"/>
      <c r="B162" s="183"/>
      <c r="C162" s="183"/>
      <c r="D162" s="184"/>
      <c r="E162" s="185"/>
      <c r="F162" s="186"/>
      <c r="I162" s="188"/>
      <c r="J162" s="163"/>
    </row>
    <row r="163" spans="1:10" s="187" customFormat="1">
      <c r="A163" s="182"/>
      <c r="B163" s="183"/>
      <c r="C163" s="183"/>
      <c r="D163" s="184"/>
      <c r="E163" s="185"/>
      <c r="F163" s="186"/>
      <c r="I163" s="188"/>
      <c r="J163" s="163"/>
    </row>
    <row r="164" spans="1:10" s="187" customFormat="1">
      <c r="A164" s="182"/>
      <c r="B164" s="183"/>
      <c r="C164" s="183"/>
      <c r="D164" s="184"/>
      <c r="E164" s="185"/>
      <c r="F164" s="186"/>
      <c r="I164" s="188"/>
      <c r="J164" s="163"/>
    </row>
    <row r="165" spans="1:10" s="187" customFormat="1">
      <c r="A165" s="182"/>
      <c r="B165" s="183"/>
      <c r="C165" s="183"/>
      <c r="D165" s="184"/>
      <c r="E165" s="185"/>
      <c r="F165" s="186"/>
      <c r="I165" s="188"/>
      <c r="J165" s="163"/>
    </row>
    <row r="166" spans="1:10" s="187" customFormat="1">
      <c r="A166" s="182"/>
      <c r="B166" s="183"/>
      <c r="C166" s="183"/>
      <c r="D166" s="184"/>
      <c r="E166" s="185"/>
      <c r="F166" s="186"/>
      <c r="I166" s="188"/>
      <c r="J166" s="163"/>
    </row>
    <row r="167" spans="1:10" s="187" customFormat="1">
      <c r="A167" s="182"/>
      <c r="B167" s="183"/>
      <c r="C167" s="183"/>
      <c r="D167" s="184"/>
      <c r="E167" s="185"/>
      <c r="F167" s="186"/>
      <c r="I167" s="188"/>
      <c r="J167" s="163"/>
    </row>
    <row r="168" spans="1:10" s="187" customFormat="1">
      <c r="A168" s="182"/>
      <c r="B168" s="183"/>
      <c r="C168" s="183"/>
      <c r="D168" s="184"/>
      <c r="E168" s="185"/>
      <c r="F168" s="186"/>
      <c r="I168" s="188"/>
      <c r="J168" s="163"/>
    </row>
    <row r="169" spans="1:10" s="187" customFormat="1">
      <c r="A169" s="182"/>
      <c r="B169" s="183"/>
      <c r="C169" s="183"/>
      <c r="D169" s="184"/>
      <c r="E169" s="185"/>
      <c r="F169" s="186"/>
      <c r="I169" s="188"/>
      <c r="J169" s="163"/>
    </row>
    <row r="170" spans="1:10" s="187" customFormat="1">
      <c r="A170" s="182"/>
      <c r="B170" s="183"/>
      <c r="C170" s="183"/>
      <c r="D170" s="184"/>
      <c r="E170" s="185"/>
      <c r="F170" s="186"/>
      <c r="I170" s="188"/>
      <c r="J170" s="163"/>
    </row>
    <row r="171" spans="1:10" s="187" customFormat="1">
      <c r="A171" s="182"/>
      <c r="B171" s="183"/>
      <c r="C171" s="183"/>
      <c r="D171" s="184"/>
      <c r="E171" s="185"/>
      <c r="F171" s="186"/>
      <c r="I171" s="188"/>
      <c r="J171" s="163"/>
    </row>
    <row r="172" spans="1:10" s="187" customFormat="1">
      <c r="A172" s="182"/>
      <c r="B172" s="183"/>
      <c r="C172" s="183"/>
      <c r="D172" s="184"/>
      <c r="E172" s="185"/>
      <c r="F172" s="186"/>
      <c r="I172" s="188"/>
      <c r="J172" s="163"/>
    </row>
    <row r="173" spans="1:10" s="187" customFormat="1">
      <c r="A173" s="182"/>
      <c r="B173" s="183"/>
      <c r="C173" s="183"/>
      <c r="D173" s="184"/>
      <c r="E173" s="185"/>
      <c r="F173" s="186"/>
      <c r="I173" s="188"/>
      <c r="J173" s="163"/>
    </row>
    <row r="174" spans="1:10" s="187" customFormat="1">
      <c r="A174" s="182"/>
      <c r="B174" s="183"/>
      <c r="C174" s="183"/>
      <c r="D174" s="184"/>
      <c r="E174" s="185"/>
      <c r="F174" s="186"/>
      <c r="I174" s="188"/>
      <c r="J174" s="163"/>
    </row>
    <row r="175" spans="1:10" s="187" customFormat="1">
      <c r="A175" s="182"/>
      <c r="B175" s="183"/>
      <c r="C175" s="183"/>
      <c r="D175" s="184"/>
      <c r="E175" s="185"/>
      <c r="F175" s="186"/>
      <c r="I175" s="188"/>
      <c r="J175" s="163"/>
    </row>
    <row r="176" spans="1:10" s="187" customFormat="1">
      <c r="A176" s="182"/>
      <c r="B176" s="183"/>
      <c r="C176" s="183"/>
      <c r="D176" s="184"/>
      <c r="E176" s="185"/>
      <c r="F176" s="186"/>
      <c r="I176" s="188"/>
      <c r="J176" s="163"/>
    </row>
    <row r="177" spans="1:10" s="187" customFormat="1">
      <c r="A177" s="182"/>
      <c r="B177" s="183"/>
      <c r="C177" s="183"/>
      <c r="D177" s="184"/>
      <c r="E177" s="185"/>
      <c r="F177" s="186"/>
      <c r="I177" s="188"/>
      <c r="J177" s="163"/>
    </row>
    <row r="178" spans="1:10" s="187" customFormat="1">
      <c r="A178" s="182"/>
      <c r="B178" s="183"/>
      <c r="C178" s="183"/>
      <c r="D178" s="184"/>
      <c r="E178" s="185"/>
      <c r="F178" s="186"/>
      <c r="I178" s="188"/>
      <c r="J178" s="163"/>
    </row>
    <row r="179" spans="1:10" s="187" customFormat="1">
      <c r="A179" s="182"/>
      <c r="B179" s="183"/>
      <c r="C179" s="183"/>
      <c r="D179" s="184"/>
      <c r="E179" s="185"/>
      <c r="F179" s="186"/>
      <c r="I179" s="188"/>
      <c r="J179" s="163"/>
    </row>
    <row r="180" spans="1:10" s="187" customFormat="1">
      <c r="A180" s="182"/>
      <c r="B180" s="183"/>
      <c r="C180" s="183"/>
      <c r="D180" s="184"/>
      <c r="E180" s="185"/>
      <c r="F180" s="186"/>
      <c r="I180" s="188"/>
      <c r="J180" s="163"/>
    </row>
    <row r="181" spans="1:10" s="187" customFormat="1">
      <c r="A181" s="182"/>
      <c r="B181" s="183"/>
      <c r="C181" s="183"/>
      <c r="D181" s="184"/>
      <c r="E181" s="185"/>
      <c r="F181" s="186"/>
      <c r="I181" s="188"/>
      <c r="J181" s="163"/>
    </row>
    <row r="182" spans="1:10" s="187" customFormat="1">
      <c r="A182" s="182"/>
      <c r="B182" s="183"/>
      <c r="C182" s="183"/>
      <c r="D182" s="184"/>
      <c r="E182" s="185"/>
      <c r="F182" s="186"/>
      <c r="I182" s="188"/>
      <c r="J182" s="163"/>
    </row>
    <row r="183" spans="1:10" s="187" customFormat="1">
      <c r="A183" s="182"/>
      <c r="B183" s="183"/>
      <c r="C183" s="183"/>
      <c r="D183" s="184"/>
      <c r="E183" s="185"/>
      <c r="F183" s="186"/>
      <c r="I183" s="188"/>
      <c r="J183" s="163"/>
    </row>
    <row r="184" spans="1:10" s="187" customFormat="1">
      <c r="A184" s="182"/>
      <c r="B184" s="183"/>
      <c r="C184" s="183"/>
      <c r="D184" s="184"/>
      <c r="E184" s="185"/>
      <c r="F184" s="186"/>
      <c r="I184" s="188"/>
      <c r="J184" s="163"/>
    </row>
    <row r="185" spans="1:10" s="187" customFormat="1">
      <c r="A185" s="182"/>
      <c r="B185" s="183"/>
      <c r="C185" s="183"/>
      <c r="D185" s="184"/>
      <c r="E185" s="185"/>
      <c r="F185" s="186"/>
      <c r="I185" s="188"/>
      <c r="J185" s="163"/>
    </row>
    <row r="186" spans="1:10" s="187" customFormat="1">
      <c r="A186" s="182"/>
      <c r="B186" s="183"/>
      <c r="C186" s="183"/>
      <c r="D186" s="184"/>
      <c r="E186" s="185"/>
      <c r="F186" s="186"/>
      <c r="I186" s="188"/>
      <c r="J186" s="163"/>
    </row>
    <row r="187" spans="1:10" s="187" customFormat="1">
      <c r="A187" s="182"/>
      <c r="B187" s="183"/>
      <c r="C187" s="183"/>
      <c r="D187" s="184"/>
      <c r="E187" s="185"/>
      <c r="F187" s="186"/>
      <c r="I187" s="188"/>
      <c r="J187" s="163"/>
    </row>
    <row r="188" spans="1:10" s="187" customFormat="1">
      <c r="A188" s="182"/>
      <c r="B188" s="183"/>
      <c r="C188" s="183"/>
      <c r="D188" s="184"/>
      <c r="E188" s="185"/>
      <c r="F188" s="186"/>
      <c r="I188" s="188"/>
      <c r="J188" s="163"/>
    </row>
    <row r="189" spans="1:10" s="187" customFormat="1">
      <c r="A189" s="182"/>
      <c r="B189" s="183"/>
      <c r="C189" s="183"/>
      <c r="D189" s="184"/>
      <c r="E189" s="185"/>
      <c r="F189" s="186"/>
      <c r="I189" s="188"/>
      <c r="J189" s="163"/>
    </row>
    <row r="190" spans="1:10" s="187" customFormat="1">
      <c r="A190" s="182"/>
      <c r="B190" s="183"/>
      <c r="C190" s="183"/>
      <c r="D190" s="184"/>
      <c r="E190" s="185"/>
      <c r="F190" s="186"/>
      <c r="I190" s="188"/>
      <c r="J190" s="163"/>
    </row>
    <row r="191" spans="1:10" s="187" customFormat="1">
      <c r="A191" s="182"/>
      <c r="B191" s="183"/>
      <c r="C191" s="183"/>
      <c r="D191" s="184"/>
      <c r="E191" s="185"/>
      <c r="F191" s="186"/>
      <c r="I191" s="188"/>
      <c r="J191" s="163"/>
    </row>
    <row r="192" spans="1:10" s="187" customFormat="1">
      <c r="A192" s="182"/>
      <c r="B192" s="183"/>
      <c r="C192" s="183"/>
      <c r="D192" s="184"/>
      <c r="E192" s="185"/>
      <c r="F192" s="186"/>
      <c r="I192" s="188"/>
      <c r="J192" s="163"/>
    </row>
    <row r="193" spans="1:10" s="187" customFormat="1">
      <c r="A193" s="182"/>
      <c r="B193" s="183"/>
      <c r="C193" s="183"/>
      <c r="D193" s="184"/>
      <c r="E193" s="185"/>
      <c r="F193" s="186"/>
      <c r="I193" s="188"/>
      <c r="J193" s="163"/>
    </row>
    <row r="194" spans="1:10" s="187" customFormat="1">
      <c r="A194" s="182"/>
      <c r="B194" s="183"/>
      <c r="C194" s="183"/>
      <c r="D194" s="184"/>
      <c r="E194" s="185"/>
      <c r="F194" s="186"/>
      <c r="I194" s="188"/>
      <c r="J194" s="163"/>
    </row>
    <row r="195" spans="1:10" s="187" customFormat="1">
      <c r="A195" s="182"/>
      <c r="B195" s="183"/>
      <c r="C195" s="183"/>
      <c r="D195" s="184"/>
      <c r="E195" s="185"/>
      <c r="F195" s="186"/>
      <c r="I195" s="188"/>
      <c r="J195" s="163"/>
    </row>
    <row r="196" spans="1:10" s="187" customFormat="1">
      <c r="A196" s="182"/>
      <c r="B196" s="183"/>
      <c r="C196" s="183"/>
      <c r="D196" s="184"/>
      <c r="E196" s="185"/>
      <c r="F196" s="186"/>
      <c r="I196" s="188"/>
      <c r="J196" s="163"/>
    </row>
    <row r="197" spans="1:10" s="187" customFormat="1">
      <c r="A197" s="182"/>
      <c r="B197" s="183"/>
      <c r="C197" s="183"/>
      <c r="D197" s="184"/>
      <c r="E197" s="185"/>
      <c r="F197" s="186"/>
      <c r="I197" s="188"/>
      <c r="J197" s="163"/>
    </row>
    <row r="198" spans="1:10" s="187" customFormat="1">
      <c r="A198" s="182"/>
      <c r="B198" s="183"/>
      <c r="C198" s="183"/>
      <c r="D198" s="184"/>
      <c r="E198" s="185"/>
      <c r="F198" s="186"/>
      <c r="I198" s="188"/>
      <c r="J198" s="163"/>
    </row>
    <row r="199" spans="1:10" s="187" customFormat="1">
      <c r="A199" s="182"/>
      <c r="B199" s="183"/>
      <c r="C199" s="183"/>
      <c r="D199" s="184"/>
      <c r="E199" s="185"/>
      <c r="F199" s="186"/>
      <c r="I199" s="188"/>
      <c r="J199" s="163"/>
    </row>
    <row r="200" spans="1:10" s="187" customFormat="1">
      <c r="A200" s="182"/>
      <c r="B200" s="183"/>
      <c r="C200" s="183"/>
      <c r="D200" s="184"/>
      <c r="E200" s="185"/>
      <c r="F200" s="186"/>
      <c r="I200" s="188"/>
      <c r="J200" s="163"/>
    </row>
    <row r="201" spans="1:10" s="187" customFormat="1">
      <c r="A201" s="182"/>
      <c r="B201" s="183"/>
      <c r="C201" s="183"/>
      <c r="D201" s="184"/>
      <c r="E201" s="185"/>
      <c r="F201" s="186"/>
      <c r="I201" s="188"/>
      <c r="J201" s="163"/>
    </row>
    <row r="202" spans="1:10" s="187" customFormat="1">
      <c r="A202" s="182"/>
      <c r="B202" s="183"/>
      <c r="C202" s="183"/>
      <c r="D202" s="184"/>
      <c r="E202" s="185"/>
      <c r="F202" s="186"/>
      <c r="I202" s="188"/>
      <c r="J202" s="163"/>
    </row>
    <row r="203" spans="1:10" s="187" customFormat="1">
      <c r="A203" s="182"/>
      <c r="B203" s="183"/>
      <c r="C203" s="183"/>
      <c r="D203" s="184"/>
      <c r="E203" s="185"/>
      <c r="F203" s="186"/>
      <c r="I203" s="188"/>
      <c r="J203" s="163"/>
    </row>
    <row r="204" spans="1:10" s="187" customFormat="1">
      <c r="A204" s="182"/>
      <c r="B204" s="183"/>
      <c r="C204" s="183"/>
      <c r="D204" s="184"/>
      <c r="E204" s="185"/>
      <c r="F204" s="186"/>
      <c r="I204" s="188"/>
      <c r="J204" s="163"/>
    </row>
    <row r="205" spans="1:10" s="187" customFormat="1">
      <c r="A205" s="182"/>
      <c r="B205" s="183"/>
      <c r="C205" s="183"/>
      <c r="D205" s="184"/>
      <c r="E205" s="185"/>
      <c r="F205" s="186"/>
      <c r="I205" s="188"/>
      <c r="J205" s="163"/>
    </row>
  </sheetData>
  <sheetProtection formatCells="0" formatColumns="0" formatRows="0" insertColumns="0" insertRows="0" insertHyperlinks="0" deleteColumns="0" deleteRows="0" sort="0"/>
  <mergeCells count="2">
    <mergeCell ref="A1:D2"/>
    <mergeCell ref="J1:J4"/>
  </mergeCells>
  <printOptions gridLines="1"/>
  <pageMargins left="0.17" right="0" top="0.79" bottom="0.55000000000000004" header="0.5" footer="0.39"/>
  <pageSetup scale="90" fitToHeight="4" orientation="landscape" r:id="rId1"/>
  <headerFooter alignWithMargins="0">
    <oddFooter>&amp;C&amp;"Arial,Bold"&amp;9Page &amp;P of &amp;N&amp;R&amp;"Arial,Bold"&amp;9last revised &amp;D</oddFooter>
  </headerFooter>
  <rowBreaks count="1" manualBreakCount="1">
    <brk id="118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S118"/>
  <sheetViews>
    <sheetView workbookViewId="0">
      <pane xSplit="2" ySplit="3" topLeftCell="C82" activePane="bottomRight" state="frozen"/>
      <selection pane="bottomRight" activeCell="B115" sqref="B115"/>
      <selection pane="bottomLeft" activeCell="D7" sqref="D7"/>
      <selection pane="topRight" activeCell="D7" sqref="D7"/>
    </sheetView>
  </sheetViews>
  <sheetFormatPr defaultColWidth="9.140625" defaultRowHeight="13.15"/>
  <cols>
    <col min="1" max="1" width="15.7109375" style="88" bestFit="1" customWidth="1"/>
    <col min="2" max="2" width="25.85546875" style="88" customWidth="1"/>
    <col min="3" max="3" width="15.140625" style="105" bestFit="1" customWidth="1"/>
    <col min="4" max="4" width="14" style="106" bestFit="1" customWidth="1"/>
    <col min="5" max="5" width="12" style="107" bestFit="1" customWidth="1"/>
    <col min="6" max="6" width="12.28515625" style="108" bestFit="1" customWidth="1"/>
    <col min="7" max="7" width="11" style="107" bestFit="1" customWidth="1"/>
    <col min="8" max="8" width="12.85546875" style="109" bestFit="1" customWidth="1"/>
    <col min="9" max="9" width="10.7109375" style="107" bestFit="1" customWidth="1"/>
    <col min="10" max="10" width="13.5703125" style="108" customWidth="1"/>
    <col min="11" max="11" width="16.85546875" style="110" bestFit="1" customWidth="1"/>
    <col min="12" max="12" width="12.140625" style="111" bestFit="1" customWidth="1"/>
    <col min="13" max="13" width="14" style="112" bestFit="1" customWidth="1"/>
    <col min="14" max="14" width="12" style="107" bestFit="1" customWidth="1"/>
    <col min="15" max="15" width="18" style="113" bestFit="1" customWidth="1"/>
    <col min="16" max="16" width="9.85546875" style="109" bestFit="1" customWidth="1"/>
    <col min="17" max="17" width="9.28515625" style="108" bestFit="1" customWidth="1"/>
    <col min="18" max="18" width="10.5703125" style="107" bestFit="1" customWidth="1"/>
    <col min="19" max="19" width="10.5703125" style="113" customWidth="1"/>
    <col min="20" max="20" width="9.85546875" style="109" bestFit="1" customWidth="1"/>
    <col min="21" max="21" width="9.28515625" style="108" bestFit="1" customWidth="1"/>
    <col min="22" max="22" width="7.7109375" style="107" bestFit="1" customWidth="1"/>
    <col min="23" max="23" width="8.42578125" style="113" bestFit="1" customWidth="1"/>
    <col min="24" max="24" width="9.85546875" style="109" bestFit="1" customWidth="1"/>
    <col min="25" max="25" width="9.28515625" style="108" bestFit="1" customWidth="1"/>
    <col min="26" max="26" width="8.5703125" style="107" bestFit="1" customWidth="1"/>
    <col min="27" max="27" width="8.42578125" style="113" bestFit="1" customWidth="1"/>
    <col min="28" max="28" width="9.85546875" style="109" bestFit="1" customWidth="1"/>
    <col min="29" max="29" width="9.28515625" style="108" bestFit="1" customWidth="1"/>
    <col min="30" max="30" width="9.85546875" style="109" bestFit="1" customWidth="1"/>
    <col min="31" max="31" width="14.42578125" style="109" customWidth="1"/>
    <col min="32" max="32" width="10.42578125" style="107" customWidth="1"/>
    <col min="33" max="33" width="16" style="108" customWidth="1"/>
    <col min="34" max="34" width="9.85546875" style="109" bestFit="1" customWidth="1"/>
    <col min="35" max="35" width="19.5703125" style="108" customWidth="1"/>
    <col min="36" max="36" width="9.85546875" style="107" bestFit="1" customWidth="1"/>
    <col min="37" max="37" width="9.28515625" style="108" bestFit="1" customWidth="1"/>
    <col min="38" max="38" width="9.85546875" style="107" bestFit="1" customWidth="1"/>
    <col min="39" max="39" width="14" style="108" customWidth="1"/>
    <col min="40" max="40" width="9.140625" style="107"/>
    <col min="41" max="41" width="8.42578125" style="113" bestFit="1" customWidth="1"/>
    <col min="42" max="42" width="9.85546875" style="109" bestFit="1" customWidth="1"/>
    <col min="43" max="43" width="9.28515625" style="108" bestFit="1" customWidth="1"/>
    <col min="44" max="44" width="9.85546875" style="107" bestFit="1" customWidth="1"/>
    <col min="45" max="45" width="10.5703125" style="108" customWidth="1"/>
    <col min="46" max="16384" width="9.140625" style="88"/>
  </cols>
  <sheetData>
    <row r="1" spans="1:45" ht="24" customHeight="1">
      <c r="A1" s="286" t="s">
        <v>123</v>
      </c>
      <c r="B1" s="287"/>
      <c r="C1" s="302" t="s">
        <v>124</v>
      </c>
      <c r="D1" s="303"/>
      <c r="E1" s="289" t="s">
        <v>125</v>
      </c>
      <c r="F1" s="290"/>
      <c r="G1" s="289" t="s">
        <v>126</v>
      </c>
      <c r="H1" s="290"/>
      <c r="I1" s="289" t="s">
        <v>127</v>
      </c>
      <c r="J1" s="290"/>
      <c r="K1" s="291" t="s">
        <v>128</v>
      </c>
      <c r="L1" s="292"/>
      <c r="M1" s="293"/>
      <c r="N1" s="289" t="s">
        <v>129</v>
      </c>
      <c r="O1" s="300"/>
      <c r="P1" s="300"/>
      <c r="Q1" s="290"/>
      <c r="R1" s="289" t="s">
        <v>130</v>
      </c>
      <c r="S1" s="300"/>
      <c r="T1" s="300"/>
      <c r="U1" s="301"/>
      <c r="V1" s="289" t="s">
        <v>5</v>
      </c>
      <c r="W1" s="300"/>
      <c r="X1" s="300"/>
      <c r="Y1" s="301"/>
      <c r="Z1" s="289" t="s">
        <v>131</v>
      </c>
      <c r="AA1" s="300"/>
      <c r="AB1" s="300"/>
      <c r="AC1" s="301"/>
      <c r="AD1" s="289" t="s">
        <v>132</v>
      </c>
      <c r="AE1" s="301"/>
      <c r="AF1" s="289" t="s">
        <v>133</v>
      </c>
      <c r="AG1" s="290"/>
      <c r="AH1" s="300" t="s">
        <v>134</v>
      </c>
      <c r="AI1" s="308"/>
      <c r="AJ1" s="289" t="s">
        <v>135</v>
      </c>
      <c r="AK1" s="301"/>
      <c r="AL1" s="289" t="s">
        <v>136</v>
      </c>
      <c r="AM1" s="301"/>
      <c r="AN1" s="289" t="s">
        <v>137</v>
      </c>
      <c r="AO1" s="300"/>
      <c r="AP1" s="307"/>
      <c r="AQ1" s="290"/>
      <c r="AR1" s="289" t="s">
        <v>138</v>
      </c>
      <c r="AS1" s="290"/>
    </row>
    <row r="2" spans="1:45" ht="34.5" customHeight="1" thickBot="1">
      <c r="A2" s="288"/>
      <c r="B2" s="287"/>
      <c r="C2" s="294" t="s">
        <v>139</v>
      </c>
      <c r="D2" s="285"/>
      <c r="E2" s="295" t="s">
        <v>140</v>
      </c>
      <c r="F2" s="296"/>
      <c r="G2" s="295" t="s">
        <v>141</v>
      </c>
      <c r="H2" s="296"/>
      <c r="I2" s="295" t="s">
        <v>142</v>
      </c>
      <c r="J2" s="296"/>
      <c r="K2" s="297" t="s">
        <v>143</v>
      </c>
      <c r="L2" s="298"/>
      <c r="M2" s="299"/>
      <c r="N2" s="280" t="s">
        <v>144</v>
      </c>
      <c r="O2" s="281"/>
      <c r="P2" s="281"/>
      <c r="Q2" s="282"/>
      <c r="R2" s="280" t="s">
        <v>144</v>
      </c>
      <c r="S2" s="281"/>
      <c r="T2" s="281"/>
      <c r="U2" s="282"/>
      <c r="V2" s="280" t="s">
        <v>144</v>
      </c>
      <c r="W2" s="281"/>
      <c r="X2" s="281"/>
      <c r="Y2" s="282"/>
      <c r="Z2" s="283" t="s">
        <v>144</v>
      </c>
      <c r="AA2" s="284"/>
      <c r="AB2" s="284"/>
      <c r="AC2" s="285"/>
      <c r="AD2" s="283" t="s">
        <v>144</v>
      </c>
      <c r="AE2" s="306"/>
      <c r="AF2" s="283" t="s">
        <v>144</v>
      </c>
      <c r="AG2" s="285"/>
      <c r="AH2" s="283" t="s">
        <v>144</v>
      </c>
      <c r="AI2" s="285"/>
      <c r="AJ2" s="283" t="s">
        <v>144</v>
      </c>
      <c r="AK2" s="285"/>
      <c r="AL2" s="283" t="s">
        <v>144</v>
      </c>
      <c r="AM2" s="285"/>
      <c r="AN2" s="283" t="s">
        <v>144</v>
      </c>
      <c r="AO2" s="284"/>
      <c r="AP2" s="284"/>
      <c r="AQ2" s="285"/>
      <c r="AR2" s="304" t="s">
        <v>144</v>
      </c>
      <c r="AS2" s="305"/>
    </row>
    <row r="3" spans="1:45" ht="13.5" customHeight="1">
      <c r="A3" s="344" t="s">
        <v>145</v>
      </c>
      <c r="B3" s="345" t="s">
        <v>146</v>
      </c>
      <c r="C3" s="346" t="s">
        <v>147</v>
      </c>
      <c r="D3" s="346" t="s">
        <v>148</v>
      </c>
      <c r="E3" s="89" t="s">
        <v>125</v>
      </c>
      <c r="F3" s="89" t="s">
        <v>15</v>
      </c>
      <c r="G3" s="89" t="s">
        <v>149</v>
      </c>
      <c r="H3" s="89" t="s">
        <v>150</v>
      </c>
      <c r="I3" s="89" t="s">
        <v>151</v>
      </c>
      <c r="J3" s="89" t="s">
        <v>152</v>
      </c>
      <c r="K3" s="90" t="s">
        <v>153</v>
      </c>
      <c r="L3" s="90" t="s">
        <v>154</v>
      </c>
      <c r="M3" s="90" t="s">
        <v>155</v>
      </c>
      <c r="N3" s="89" t="s">
        <v>156</v>
      </c>
      <c r="O3" s="89" t="s">
        <v>157</v>
      </c>
      <c r="P3" s="89" t="s">
        <v>158</v>
      </c>
      <c r="Q3" s="89" t="s">
        <v>159</v>
      </c>
      <c r="R3" s="89" t="s">
        <v>156</v>
      </c>
      <c r="S3" s="89" t="s">
        <v>157</v>
      </c>
      <c r="T3" s="89" t="s">
        <v>158</v>
      </c>
      <c r="U3" s="89" t="s">
        <v>159</v>
      </c>
      <c r="V3" s="89" t="s">
        <v>156</v>
      </c>
      <c r="W3" s="89" t="s">
        <v>157</v>
      </c>
      <c r="X3" s="89" t="s">
        <v>158</v>
      </c>
      <c r="Y3" s="89" t="s">
        <v>159</v>
      </c>
      <c r="Z3" s="345" t="s">
        <v>156</v>
      </c>
      <c r="AA3" s="345" t="s">
        <v>157</v>
      </c>
      <c r="AB3" s="345" t="s">
        <v>158</v>
      </c>
      <c r="AC3" s="345" t="s">
        <v>159</v>
      </c>
      <c r="AD3" s="345" t="s">
        <v>158</v>
      </c>
      <c r="AE3" s="345" t="s">
        <v>159</v>
      </c>
      <c r="AF3" s="345" t="s">
        <v>158</v>
      </c>
      <c r="AG3" s="345" t="s">
        <v>159</v>
      </c>
      <c r="AH3" s="345" t="s">
        <v>158</v>
      </c>
      <c r="AI3" s="345" t="s">
        <v>159</v>
      </c>
      <c r="AJ3" s="345" t="s">
        <v>158</v>
      </c>
      <c r="AK3" s="345" t="s">
        <v>159</v>
      </c>
      <c r="AL3" s="345" t="s">
        <v>158</v>
      </c>
      <c r="AM3" s="345" t="s">
        <v>159</v>
      </c>
      <c r="AN3" s="345" t="s">
        <v>156</v>
      </c>
      <c r="AO3" s="345" t="s">
        <v>157</v>
      </c>
      <c r="AP3" s="345" t="s">
        <v>158</v>
      </c>
      <c r="AQ3" s="345" t="s">
        <v>159</v>
      </c>
      <c r="AR3" s="345" t="s">
        <v>158</v>
      </c>
      <c r="AS3" s="345" t="s">
        <v>159</v>
      </c>
    </row>
    <row r="4" spans="1:45" ht="13.5" customHeight="1">
      <c r="A4" s="347" t="s">
        <v>160</v>
      </c>
      <c r="B4" s="348" t="str">
        <f>'Incentive Goal'!B3</f>
        <v>ALAMANCE</v>
      </c>
      <c r="C4" s="349">
        <v>12</v>
      </c>
      <c r="D4" s="349">
        <v>18.5</v>
      </c>
      <c r="E4" s="350">
        <v>6864</v>
      </c>
      <c r="F4" s="351">
        <v>572</v>
      </c>
      <c r="G4" s="352">
        <v>427</v>
      </c>
      <c r="H4" s="351">
        <v>35.583333333333336</v>
      </c>
      <c r="I4" s="352">
        <v>318</v>
      </c>
      <c r="J4" s="351">
        <v>26.5</v>
      </c>
      <c r="K4" s="353">
        <v>8196378.3300000001</v>
      </c>
      <c r="L4" s="353">
        <v>683031.52749999997</v>
      </c>
      <c r="M4" s="353">
        <v>443047.47729729733</v>
      </c>
      <c r="N4" s="354">
        <v>185025</v>
      </c>
      <c r="O4" s="349">
        <v>15418.75</v>
      </c>
      <c r="P4" s="354">
        <v>701</v>
      </c>
      <c r="Q4" s="349">
        <v>58.416666666666664</v>
      </c>
      <c r="R4" s="354">
        <v>1931</v>
      </c>
      <c r="S4" s="349">
        <v>160.91666666666666</v>
      </c>
      <c r="T4" s="354">
        <v>104</v>
      </c>
      <c r="U4" s="349">
        <v>8.6666666666666661</v>
      </c>
      <c r="V4" s="354">
        <v>253</v>
      </c>
      <c r="W4" s="349">
        <v>21.083333333333332</v>
      </c>
      <c r="X4" s="354">
        <v>415</v>
      </c>
      <c r="Y4" s="349">
        <v>34.583333333333336</v>
      </c>
      <c r="Z4" s="354">
        <v>660</v>
      </c>
      <c r="AA4" s="349">
        <v>55</v>
      </c>
      <c r="AB4" s="354">
        <v>310</v>
      </c>
      <c r="AC4" s="349">
        <v>25.833333333333332</v>
      </c>
      <c r="AD4" s="355">
        <v>18</v>
      </c>
      <c r="AE4" s="349">
        <v>1.5</v>
      </c>
      <c r="AF4" s="354">
        <v>184</v>
      </c>
      <c r="AG4" s="349">
        <v>15.333333333333334</v>
      </c>
      <c r="AH4" s="354">
        <v>252</v>
      </c>
      <c r="AI4" s="349">
        <v>21</v>
      </c>
      <c r="AJ4" s="354">
        <v>30</v>
      </c>
      <c r="AK4" s="349">
        <v>2.5</v>
      </c>
      <c r="AL4" s="354">
        <v>2458</v>
      </c>
      <c r="AM4" s="349">
        <v>204.83333333333334</v>
      </c>
      <c r="AN4" s="354">
        <v>1739</v>
      </c>
      <c r="AO4" s="349">
        <v>144.91666666666666</v>
      </c>
      <c r="AP4" s="354">
        <v>1988</v>
      </c>
      <c r="AQ4" s="349">
        <v>165.66666666666666</v>
      </c>
      <c r="AR4" s="354">
        <v>883</v>
      </c>
      <c r="AS4" s="349">
        <v>73.583333333333329</v>
      </c>
    </row>
    <row r="5" spans="1:45" ht="13.5" customHeight="1">
      <c r="A5" s="347" t="s">
        <v>161</v>
      </c>
      <c r="B5" s="348" t="str">
        <f>'Incentive Goal'!B4</f>
        <v>ALEXANDER</v>
      </c>
      <c r="C5" s="349">
        <v>3</v>
      </c>
      <c r="D5" s="349">
        <v>4</v>
      </c>
      <c r="E5" s="350">
        <v>1355</v>
      </c>
      <c r="F5" s="351">
        <v>451.66666666666669</v>
      </c>
      <c r="G5" s="352">
        <v>101</v>
      </c>
      <c r="H5" s="351">
        <v>33.666666666666664</v>
      </c>
      <c r="I5" s="352">
        <v>128</v>
      </c>
      <c r="J5" s="351">
        <v>42.666666666666664</v>
      </c>
      <c r="K5" s="353">
        <v>1566151.84</v>
      </c>
      <c r="L5" s="353">
        <v>522050.61333333334</v>
      </c>
      <c r="M5" s="353">
        <v>391537.96</v>
      </c>
      <c r="N5" s="354">
        <v>47665</v>
      </c>
      <c r="O5" s="349">
        <v>15888.333333333334</v>
      </c>
      <c r="P5" s="354">
        <v>68</v>
      </c>
      <c r="Q5" s="349">
        <v>22.666666666666668</v>
      </c>
      <c r="R5" s="354">
        <v>299</v>
      </c>
      <c r="S5" s="349">
        <v>99.666666666666671</v>
      </c>
      <c r="T5" s="354">
        <v>14</v>
      </c>
      <c r="U5" s="349">
        <v>4.666666666666667</v>
      </c>
      <c r="V5" s="354">
        <v>24</v>
      </c>
      <c r="W5" s="349">
        <v>8</v>
      </c>
      <c r="X5" s="354">
        <v>100</v>
      </c>
      <c r="Y5" s="349">
        <v>33.333333333333336</v>
      </c>
      <c r="Z5" s="354">
        <v>140</v>
      </c>
      <c r="AA5" s="349">
        <v>46.666666666666664</v>
      </c>
      <c r="AB5" s="354">
        <v>118</v>
      </c>
      <c r="AC5" s="349">
        <v>39.333333333333336</v>
      </c>
      <c r="AD5" s="355">
        <v>143</v>
      </c>
      <c r="AE5" s="349">
        <v>47.666666666666664</v>
      </c>
      <c r="AF5" s="354">
        <v>16</v>
      </c>
      <c r="AG5" s="349">
        <v>5.333333333333333</v>
      </c>
      <c r="AH5" s="354">
        <v>73</v>
      </c>
      <c r="AI5" s="349">
        <v>24.333333333333332</v>
      </c>
      <c r="AJ5" s="354">
        <v>11</v>
      </c>
      <c r="AK5" s="349">
        <v>3.6666666666666665</v>
      </c>
      <c r="AL5" s="354">
        <v>464</v>
      </c>
      <c r="AM5" s="349">
        <v>154.66666666666666</v>
      </c>
      <c r="AN5" s="354">
        <v>548</v>
      </c>
      <c r="AO5" s="349">
        <v>182.66666666666666</v>
      </c>
      <c r="AP5" s="354">
        <v>691</v>
      </c>
      <c r="AQ5" s="349">
        <v>230.33333333333334</v>
      </c>
      <c r="AR5" s="354">
        <v>120</v>
      </c>
      <c r="AS5" s="349">
        <v>40</v>
      </c>
    </row>
    <row r="6" spans="1:45" ht="13.5" customHeight="1">
      <c r="A6" s="347" t="s">
        <v>161</v>
      </c>
      <c r="B6" s="348" t="str">
        <f>'Incentive Goal'!B5</f>
        <v>ALLEGHANY</v>
      </c>
      <c r="C6" s="349">
        <v>0.75</v>
      </c>
      <c r="D6" s="349">
        <v>2</v>
      </c>
      <c r="E6" s="350">
        <v>348</v>
      </c>
      <c r="F6" s="351">
        <v>464</v>
      </c>
      <c r="G6" s="352">
        <v>9</v>
      </c>
      <c r="H6" s="351">
        <v>12</v>
      </c>
      <c r="I6" s="352">
        <v>35</v>
      </c>
      <c r="J6" s="351">
        <v>46.666666666666664</v>
      </c>
      <c r="K6" s="353">
        <v>378357.44</v>
      </c>
      <c r="L6" s="353">
        <v>504476.58666666667</v>
      </c>
      <c r="M6" s="353">
        <v>189178.72</v>
      </c>
      <c r="N6" s="354">
        <v>10110</v>
      </c>
      <c r="O6" s="349">
        <v>13480</v>
      </c>
      <c r="P6" s="354">
        <v>23</v>
      </c>
      <c r="Q6" s="349">
        <v>30.666666666666668</v>
      </c>
      <c r="R6" s="354">
        <v>611</v>
      </c>
      <c r="S6" s="349">
        <v>814.66666666666663</v>
      </c>
      <c r="T6" s="354">
        <v>8</v>
      </c>
      <c r="U6" s="349">
        <v>10.666666666666666</v>
      </c>
      <c r="V6" s="354">
        <v>1</v>
      </c>
      <c r="W6" s="349">
        <v>1.3333333333333333</v>
      </c>
      <c r="X6" s="354">
        <v>10</v>
      </c>
      <c r="Y6" s="349">
        <v>13.333333333333334</v>
      </c>
      <c r="Z6" s="354">
        <v>18</v>
      </c>
      <c r="AA6" s="349">
        <v>24</v>
      </c>
      <c r="AB6" s="354">
        <v>36</v>
      </c>
      <c r="AC6" s="349">
        <v>48</v>
      </c>
      <c r="AD6" s="355">
        <v>3</v>
      </c>
      <c r="AE6" s="349">
        <v>4</v>
      </c>
      <c r="AF6" s="354">
        <v>10</v>
      </c>
      <c r="AG6" s="349">
        <v>13.333333333333334</v>
      </c>
      <c r="AH6" s="354">
        <v>42</v>
      </c>
      <c r="AI6" s="349">
        <v>56</v>
      </c>
      <c r="AJ6" s="354">
        <v>5</v>
      </c>
      <c r="AK6" s="349">
        <v>6.666666666666667</v>
      </c>
      <c r="AL6" s="354">
        <v>82</v>
      </c>
      <c r="AM6" s="349">
        <v>109.33333333333333</v>
      </c>
      <c r="AN6" s="354">
        <v>162</v>
      </c>
      <c r="AO6" s="349">
        <v>216</v>
      </c>
      <c r="AP6" s="354">
        <v>212</v>
      </c>
      <c r="AQ6" s="349">
        <v>282.66666666666669</v>
      </c>
      <c r="AR6" s="354">
        <v>97</v>
      </c>
      <c r="AS6" s="349">
        <v>129.33333333333334</v>
      </c>
    </row>
    <row r="7" spans="1:45" ht="13.5" customHeight="1">
      <c r="A7" s="347" t="s">
        <v>162</v>
      </c>
      <c r="B7" s="348" t="str">
        <f>'Incentive Goal'!B6</f>
        <v>ANSON</v>
      </c>
      <c r="C7" s="349">
        <v>4.75</v>
      </c>
      <c r="D7" s="349">
        <v>7</v>
      </c>
      <c r="E7" s="350">
        <v>2067</v>
      </c>
      <c r="F7" s="351">
        <v>435.15789473684208</v>
      </c>
      <c r="G7" s="352">
        <v>115</v>
      </c>
      <c r="H7" s="351">
        <v>24.210526315789473</v>
      </c>
      <c r="I7" s="352">
        <v>130</v>
      </c>
      <c r="J7" s="351">
        <v>27.368421052631579</v>
      </c>
      <c r="K7" s="353">
        <v>2405408.38</v>
      </c>
      <c r="L7" s="353">
        <v>506401.76421052631</v>
      </c>
      <c r="M7" s="353">
        <v>343629.76857142855</v>
      </c>
      <c r="N7" s="354">
        <v>74157</v>
      </c>
      <c r="O7" s="349">
        <v>15612</v>
      </c>
      <c r="P7" s="354">
        <v>99</v>
      </c>
      <c r="Q7" s="349">
        <v>20.842105263157894</v>
      </c>
      <c r="R7" s="354">
        <v>506</v>
      </c>
      <c r="S7" s="349">
        <v>106.52631578947368</v>
      </c>
      <c r="T7" s="354">
        <v>20</v>
      </c>
      <c r="U7" s="349">
        <v>4.2105263157894735</v>
      </c>
      <c r="V7" s="354">
        <v>49</v>
      </c>
      <c r="W7" s="349">
        <v>10.315789473684211</v>
      </c>
      <c r="X7" s="354">
        <v>122</v>
      </c>
      <c r="Y7" s="349">
        <v>25.684210526315791</v>
      </c>
      <c r="Z7" s="354">
        <v>138</v>
      </c>
      <c r="AA7" s="349">
        <v>29.05263157894737</v>
      </c>
      <c r="AB7" s="354">
        <v>105</v>
      </c>
      <c r="AC7" s="349">
        <v>22.105263157894736</v>
      </c>
      <c r="AD7" s="355">
        <v>17</v>
      </c>
      <c r="AE7" s="349">
        <v>3.5789473684210527</v>
      </c>
      <c r="AF7" s="354">
        <v>33</v>
      </c>
      <c r="AG7" s="349">
        <v>6.9473684210526319</v>
      </c>
      <c r="AH7" s="354">
        <v>108</v>
      </c>
      <c r="AI7" s="349">
        <v>22.736842105263158</v>
      </c>
      <c r="AJ7" s="354">
        <v>49</v>
      </c>
      <c r="AK7" s="349">
        <v>10.315789473684211</v>
      </c>
      <c r="AL7" s="354">
        <v>1108</v>
      </c>
      <c r="AM7" s="349">
        <v>233.26315789473685</v>
      </c>
      <c r="AN7" s="354">
        <v>1194</v>
      </c>
      <c r="AO7" s="349">
        <v>251.36842105263159</v>
      </c>
      <c r="AP7" s="354">
        <v>1036</v>
      </c>
      <c r="AQ7" s="349">
        <v>218.10526315789474</v>
      </c>
      <c r="AR7" s="354">
        <v>178</v>
      </c>
      <c r="AS7" s="349">
        <v>37.473684210526315</v>
      </c>
    </row>
    <row r="8" spans="1:45" ht="13.5" customHeight="1">
      <c r="A8" s="347" t="s">
        <v>161</v>
      </c>
      <c r="B8" s="348" t="str">
        <f>'Incentive Goal'!B7</f>
        <v>ASHE</v>
      </c>
      <c r="C8" s="349">
        <v>4</v>
      </c>
      <c r="D8" s="349">
        <v>5</v>
      </c>
      <c r="E8" s="350">
        <v>1033</v>
      </c>
      <c r="F8" s="351">
        <v>258.25</v>
      </c>
      <c r="G8" s="352">
        <v>17</v>
      </c>
      <c r="H8" s="351">
        <v>4.25</v>
      </c>
      <c r="I8" s="352">
        <v>68</v>
      </c>
      <c r="J8" s="351">
        <v>17</v>
      </c>
      <c r="K8" s="353">
        <v>987039.13</v>
      </c>
      <c r="L8" s="353">
        <v>246759.7825</v>
      </c>
      <c r="M8" s="353">
        <v>197407.826</v>
      </c>
      <c r="N8" s="354">
        <v>28569</v>
      </c>
      <c r="O8" s="349">
        <v>7142.25</v>
      </c>
      <c r="P8" s="354">
        <v>75</v>
      </c>
      <c r="Q8" s="349">
        <v>18.75</v>
      </c>
      <c r="R8" s="354">
        <v>604</v>
      </c>
      <c r="S8" s="349">
        <v>151</v>
      </c>
      <c r="T8" s="354">
        <v>2</v>
      </c>
      <c r="U8" s="349">
        <v>0.5</v>
      </c>
      <c r="V8" s="354">
        <v>15</v>
      </c>
      <c r="W8" s="349">
        <v>3.75</v>
      </c>
      <c r="X8" s="354">
        <v>16</v>
      </c>
      <c r="Y8" s="349">
        <v>4</v>
      </c>
      <c r="Z8" s="354">
        <v>124</v>
      </c>
      <c r="AA8" s="349">
        <v>31</v>
      </c>
      <c r="AB8" s="354">
        <v>68</v>
      </c>
      <c r="AC8" s="349">
        <v>17</v>
      </c>
      <c r="AD8" s="355">
        <v>5</v>
      </c>
      <c r="AE8" s="349">
        <v>1.25</v>
      </c>
      <c r="AF8" s="354">
        <v>27</v>
      </c>
      <c r="AG8" s="349">
        <v>6.75</v>
      </c>
      <c r="AH8" s="354">
        <v>52</v>
      </c>
      <c r="AI8" s="349">
        <v>13</v>
      </c>
      <c r="AJ8" s="354">
        <v>7</v>
      </c>
      <c r="AK8" s="349">
        <v>1.75</v>
      </c>
      <c r="AL8" s="354">
        <v>356</v>
      </c>
      <c r="AM8" s="349">
        <v>89</v>
      </c>
      <c r="AN8" s="354">
        <v>1072</v>
      </c>
      <c r="AO8" s="349">
        <v>268</v>
      </c>
      <c r="AP8" s="354">
        <v>297</v>
      </c>
      <c r="AQ8" s="349">
        <v>74.25</v>
      </c>
      <c r="AR8" s="354">
        <v>463</v>
      </c>
      <c r="AS8" s="349">
        <v>115.75</v>
      </c>
    </row>
    <row r="9" spans="1:45" ht="13.5" customHeight="1">
      <c r="A9" s="347" t="s">
        <v>163</v>
      </c>
      <c r="B9" s="348" t="str">
        <f>'Incentive Goal'!B8</f>
        <v>AVERY</v>
      </c>
      <c r="C9" s="349">
        <v>1</v>
      </c>
      <c r="D9" s="349">
        <v>1</v>
      </c>
      <c r="E9" s="350">
        <v>327</v>
      </c>
      <c r="F9" s="351">
        <v>327</v>
      </c>
      <c r="G9" s="352">
        <v>2</v>
      </c>
      <c r="H9" s="351">
        <v>2</v>
      </c>
      <c r="I9" s="352">
        <v>22</v>
      </c>
      <c r="J9" s="351">
        <v>22</v>
      </c>
      <c r="K9" s="353">
        <v>398130.68</v>
      </c>
      <c r="L9" s="353">
        <v>398130.68</v>
      </c>
      <c r="M9" s="353">
        <v>398130.68</v>
      </c>
      <c r="N9" s="354">
        <v>10109</v>
      </c>
      <c r="O9" s="349">
        <v>10109</v>
      </c>
      <c r="P9" s="354">
        <v>25</v>
      </c>
      <c r="Q9" s="349">
        <v>25</v>
      </c>
      <c r="R9" s="354">
        <v>61</v>
      </c>
      <c r="S9" s="349">
        <v>61</v>
      </c>
      <c r="T9" s="354">
        <v>1</v>
      </c>
      <c r="U9" s="349">
        <v>1</v>
      </c>
      <c r="V9" s="354">
        <v>2</v>
      </c>
      <c r="W9" s="349">
        <v>2</v>
      </c>
      <c r="X9" s="354">
        <v>2</v>
      </c>
      <c r="Y9" s="349">
        <v>2</v>
      </c>
      <c r="Z9" s="354">
        <v>29</v>
      </c>
      <c r="AA9" s="349">
        <v>29</v>
      </c>
      <c r="AB9" s="354">
        <v>22</v>
      </c>
      <c r="AC9" s="349">
        <v>22</v>
      </c>
      <c r="AD9" s="355">
        <v>0</v>
      </c>
      <c r="AE9" s="349">
        <v>0</v>
      </c>
      <c r="AF9" s="354">
        <v>13</v>
      </c>
      <c r="AG9" s="349">
        <v>13</v>
      </c>
      <c r="AH9" s="354">
        <v>24</v>
      </c>
      <c r="AI9" s="349">
        <v>24</v>
      </c>
      <c r="AJ9" s="354">
        <v>0</v>
      </c>
      <c r="AK9" s="349">
        <v>0</v>
      </c>
      <c r="AL9" s="354">
        <v>73</v>
      </c>
      <c r="AM9" s="349">
        <v>73</v>
      </c>
      <c r="AN9" s="354">
        <v>246</v>
      </c>
      <c r="AO9" s="349">
        <v>246</v>
      </c>
      <c r="AP9" s="354">
        <v>67</v>
      </c>
      <c r="AQ9" s="349">
        <v>67</v>
      </c>
      <c r="AR9" s="354">
        <v>40</v>
      </c>
      <c r="AS9" s="349">
        <v>40</v>
      </c>
    </row>
    <row r="10" spans="1:45" ht="13.5" customHeight="1">
      <c r="A10" s="347" t="s">
        <v>164</v>
      </c>
      <c r="B10" s="348" t="str">
        <f>'Incentive Goal'!B9</f>
        <v>BEAUFORT</v>
      </c>
      <c r="C10" s="349">
        <v>8</v>
      </c>
      <c r="D10" s="349">
        <v>11</v>
      </c>
      <c r="E10" s="350">
        <v>2744</v>
      </c>
      <c r="F10" s="351">
        <v>343</v>
      </c>
      <c r="G10" s="352">
        <v>112</v>
      </c>
      <c r="H10" s="351">
        <v>14</v>
      </c>
      <c r="I10" s="352">
        <v>113</v>
      </c>
      <c r="J10" s="351">
        <v>14.125</v>
      </c>
      <c r="K10" s="353">
        <v>3213727.88</v>
      </c>
      <c r="L10" s="353">
        <v>401715.98499999999</v>
      </c>
      <c r="M10" s="353">
        <v>292157.08</v>
      </c>
      <c r="N10" s="354">
        <v>88840</v>
      </c>
      <c r="O10" s="349">
        <v>11105</v>
      </c>
      <c r="P10" s="354">
        <v>187</v>
      </c>
      <c r="Q10" s="349">
        <v>23.375</v>
      </c>
      <c r="R10" s="354">
        <v>998</v>
      </c>
      <c r="S10" s="349">
        <v>124.75</v>
      </c>
      <c r="T10" s="354">
        <v>30</v>
      </c>
      <c r="U10" s="349">
        <v>3.75</v>
      </c>
      <c r="V10" s="354">
        <v>52</v>
      </c>
      <c r="W10" s="349">
        <v>6.5</v>
      </c>
      <c r="X10" s="354">
        <v>115</v>
      </c>
      <c r="Y10" s="349">
        <v>14.375</v>
      </c>
      <c r="Z10" s="354">
        <v>288</v>
      </c>
      <c r="AA10" s="349">
        <v>36</v>
      </c>
      <c r="AB10" s="354">
        <v>118</v>
      </c>
      <c r="AC10" s="349">
        <v>14.75</v>
      </c>
      <c r="AD10" s="355">
        <v>19</v>
      </c>
      <c r="AE10" s="349">
        <v>2.375</v>
      </c>
      <c r="AF10" s="354">
        <v>133</v>
      </c>
      <c r="AG10" s="349">
        <v>16.625</v>
      </c>
      <c r="AH10" s="354">
        <v>88</v>
      </c>
      <c r="AI10" s="349">
        <v>11</v>
      </c>
      <c r="AJ10" s="354">
        <v>88</v>
      </c>
      <c r="AK10" s="349">
        <v>11</v>
      </c>
      <c r="AL10" s="354">
        <v>976</v>
      </c>
      <c r="AM10" s="349">
        <v>122</v>
      </c>
      <c r="AN10" s="354">
        <v>1172</v>
      </c>
      <c r="AO10" s="349">
        <v>146.5</v>
      </c>
      <c r="AP10" s="354">
        <v>628</v>
      </c>
      <c r="AQ10" s="349">
        <v>78.5</v>
      </c>
      <c r="AR10" s="354">
        <v>281</v>
      </c>
      <c r="AS10" s="349">
        <v>35.125</v>
      </c>
    </row>
    <row r="11" spans="1:45" ht="13.5" customHeight="1">
      <c r="A11" s="347" t="s">
        <v>164</v>
      </c>
      <c r="B11" s="348" t="str">
        <f>'Incentive Goal'!B10</f>
        <v>BERTIE</v>
      </c>
      <c r="C11" s="349">
        <v>3</v>
      </c>
      <c r="D11" s="349">
        <v>3.5</v>
      </c>
      <c r="E11" s="350">
        <v>1620</v>
      </c>
      <c r="F11" s="351">
        <v>540</v>
      </c>
      <c r="G11" s="352">
        <v>50</v>
      </c>
      <c r="H11" s="351">
        <v>16.666666666666668</v>
      </c>
      <c r="I11" s="352">
        <v>59</v>
      </c>
      <c r="J11" s="351">
        <v>19.666666666666668</v>
      </c>
      <c r="K11" s="353">
        <v>1830928.97</v>
      </c>
      <c r="L11" s="353">
        <v>610309.65666666662</v>
      </c>
      <c r="M11" s="353">
        <v>523122.56285714282</v>
      </c>
      <c r="N11" s="354">
        <v>38136</v>
      </c>
      <c r="O11" s="349">
        <v>12712</v>
      </c>
      <c r="P11" s="354">
        <v>130</v>
      </c>
      <c r="Q11" s="349">
        <v>43.333333333333336</v>
      </c>
      <c r="R11" s="354">
        <v>408</v>
      </c>
      <c r="S11" s="349">
        <v>136</v>
      </c>
      <c r="T11" s="354">
        <v>21</v>
      </c>
      <c r="U11" s="349">
        <v>7</v>
      </c>
      <c r="V11" s="354">
        <v>11</v>
      </c>
      <c r="W11" s="349">
        <v>3.6666666666666665</v>
      </c>
      <c r="X11" s="354">
        <v>16</v>
      </c>
      <c r="Y11" s="349">
        <v>5.333333333333333</v>
      </c>
      <c r="Z11" s="354">
        <v>8</v>
      </c>
      <c r="AA11" s="349">
        <v>2.6666666666666665</v>
      </c>
      <c r="AB11" s="354">
        <v>15</v>
      </c>
      <c r="AC11" s="349">
        <v>5</v>
      </c>
      <c r="AD11" s="355">
        <v>3</v>
      </c>
      <c r="AE11" s="349">
        <v>1</v>
      </c>
      <c r="AF11" s="354">
        <v>23</v>
      </c>
      <c r="AG11" s="349">
        <v>7.666666666666667</v>
      </c>
      <c r="AH11" s="354">
        <v>108</v>
      </c>
      <c r="AI11" s="349">
        <v>36</v>
      </c>
      <c r="AJ11" s="354">
        <v>18</v>
      </c>
      <c r="AK11" s="349">
        <v>6</v>
      </c>
      <c r="AL11" s="354">
        <v>696</v>
      </c>
      <c r="AM11" s="349">
        <v>232</v>
      </c>
      <c r="AN11" s="354">
        <v>729</v>
      </c>
      <c r="AO11" s="349">
        <v>243</v>
      </c>
      <c r="AP11" s="354">
        <v>723</v>
      </c>
      <c r="AQ11" s="349">
        <v>241</v>
      </c>
      <c r="AR11" s="354">
        <v>218</v>
      </c>
      <c r="AS11" s="349">
        <v>72.666666666666671</v>
      </c>
    </row>
    <row r="12" spans="1:45" ht="13.5" customHeight="1">
      <c r="A12" s="347" t="s">
        <v>165</v>
      </c>
      <c r="B12" s="348" t="str">
        <f>'Incentive Goal'!B11</f>
        <v>BLADEN</v>
      </c>
      <c r="C12" s="349">
        <v>6</v>
      </c>
      <c r="D12" s="349">
        <v>8</v>
      </c>
      <c r="E12" s="350">
        <v>2088</v>
      </c>
      <c r="F12" s="351">
        <v>348</v>
      </c>
      <c r="G12" s="352">
        <v>133</v>
      </c>
      <c r="H12" s="351">
        <v>22.166666666666668</v>
      </c>
      <c r="I12" s="352">
        <v>98</v>
      </c>
      <c r="J12" s="351">
        <v>16.333333333333332</v>
      </c>
      <c r="K12" s="353">
        <v>2686074.86</v>
      </c>
      <c r="L12" s="353">
        <v>447679.14333333331</v>
      </c>
      <c r="M12" s="353">
        <v>335759.35749999998</v>
      </c>
      <c r="N12" s="354">
        <v>82587</v>
      </c>
      <c r="O12" s="349">
        <v>13764.5</v>
      </c>
      <c r="P12" s="354">
        <v>211</v>
      </c>
      <c r="Q12" s="349">
        <v>35.166666666666664</v>
      </c>
      <c r="R12" s="354">
        <v>3032</v>
      </c>
      <c r="S12" s="349">
        <v>505.33333333333331</v>
      </c>
      <c r="T12" s="354">
        <v>193</v>
      </c>
      <c r="U12" s="349">
        <v>32.166666666666664</v>
      </c>
      <c r="V12" s="354">
        <v>80</v>
      </c>
      <c r="W12" s="349">
        <v>13.333333333333334</v>
      </c>
      <c r="X12" s="354">
        <v>128</v>
      </c>
      <c r="Y12" s="349">
        <v>21.333333333333332</v>
      </c>
      <c r="Z12" s="354">
        <v>182</v>
      </c>
      <c r="AA12" s="349">
        <v>30.333333333333332</v>
      </c>
      <c r="AB12" s="354">
        <v>102</v>
      </c>
      <c r="AC12" s="349">
        <v>17</v>
      </c>
      <c r="AD12" s="355">
        <v>162</v>
      </c>
      <c r="AE12" s="349">
        <v>27</v>
      </c>
      <c r="AF12" s="354">
        <v>66</v>
      </c>
      <c r="AG12" s="349">
        <v>11</v>
      </c>
      <c r="AH12" s="354">
        <v>146</v>
      </c>
      <c r="AI12" s="349">
        <v>24.333333333333332</v>
      </c>
      <c r="AJ12" s="354">
        <v>31</v>
      </c>
      <c r="AK12" s="349">
        <v>5.166666666666667</v>
      </c>
      <c r="AL12" s="354">
        <v>1196</v>
      </c>
      <c r="AM12" s="349">
        <v>199.33333333333334</v>
      </c>
      <c r="AN12" s="354">
        <v>1471</v>
      </c>
      <c r="AO12" s="349">
        <v>245.16666666666666</v>
      </c>
      <c r="AP12" s="354">
        <v>4104</v>
      </c>
      <c r="AQ12" s="349">
        <v>684</v>
      </c>
      <c r="AR12" s="354">
        <v>390</v>
      </c>
      <c r="AS12" s="349">
        <v>65</v>
      </c>
    </row>
    <row r="13" spans="1:45" ht="13.5" customHeight="1">
      <c r="A13" s="347" t="s">
        <v>166</v>
      </c>
      <c r="B13" s="348" t="str">
        <f>'Incentive Goal'!B12</f>
        <v>BRUNSWICK</v>
      </c>
      <c r="C13" s="349">
        <v>10.75</v>
      </c>
      <c r="D13" s="349">
        <v>13</v>
      </c>
      <c r="E13" s="350">
        <v>3439</v>
      </c>
      <c r="F13" s="351">
        <v>319.90697674418607</v>
      </c>
      <c r="G13" s="352">
        <v>327</v>
      </c>
      <c r="H13" s="351">
        <v>30.418604651162791</v>
      </c>
      <c r="I13" s="352">
        <v>268</v>
      </c>
      <c r="J13" s="351">
        <v>24.930232558139537</v>
      </c>
      <c r="K13" s="353">
        <v>4694332.04</v>
      </c>
      <c r="L13" s="353">
        <v>436682.05023255816</v>
      </c>
      <c r="M13" s="353">
        <v>361102.46461538464</v>
      </c>
      <c r="N13" s="354">
        <v>110107</v>
      </c>
      <c r="O13" s="349">
        <v>10242.511627906977</v>
      </c>
      <c r="P13" s="354">
        <v>433</v>
      </c>
      <c r="Q13" s="349">
        <v>40.279069767441861</v>
      </c>
      <c r="R13" s="354">
        <v>3102</v>
      </c>
      <c r="S13" s="349">
        <v>288.55813953488371</v>
      </c>
      <c r="T13" s="354">
        <v>265</v>
      </c>
      <c r="U13" s="349">
        <v>24.651162790697676</v>
      </c>
      <c r="V13" s="354">
        <v>68</v>
      </c>
      <c r="W13" s="349">
        <v>6.3255813953488369</v>
      </c>
      <c r="X13" s="354">
        <v>353</v>
      </c>
      <c r="Y13" s="349">
        <v>32.837209302325583</v>
      </c>
      <c r="Z13" s="354">
        <v>291</v>
      </c>
      <c r="AA13" s="349">
        <v>27.069767441860463</v>
      </c>
      <c r="AB13" s="354">
        <v>257</v>
      </c>
      <c r="AC13" s="349">
        <v>23.906976744186046</v>
      </c>
      <c r="AD13" s="355">
        <v>536</v>
      </c>
      <c r="AE13" s="349">
        <v>49.860465116279073</v>
      </c>
      <c r="AF13" s="354">
        <v>136</v>
      </c>
      <c r="AG13" s="349">
        <v>12.651162790697674</v>
      </c>
      <c r="AH13" s="354">
        <v>177</v>
      </c>
      <c r="AI13" s="349">
        <v>16.465116279069768</v>
      </c>
      <c r="AJ13" s="354">
        <v>20</v>
      </c>
      <c r="AK13" s="349">
        <v>1.8604651162790697</v>
      </c>
      <c r="AL13" s="354">
        <v>1082</v>
      </c>
      <c r="AM13" s="349">
        <v>100.65116279069767</v>
      </c>
      <c r="AN13" s="354">
        <v>1628</v>
      </c>
      <c r="AO13" s="349">
        <v>151.44186046511629</v>
      </c>
      <c r="AP13" s="354">
        <v>3363</v>
      </c>
      <c r="AQ13" s="349">
        <v>312.83720930232556</v>
      </c>
      <c r="AR13" s="354">
        <v>956</v>
      </c>
      <c r="AS13" s="349">
        <v>88.930232558139537</v>
      </c>
    </row>
    <row r="14" spans="1:45" ht="13.5" customHeight="1">
      <c r="A14" s="347" t="s">
        <v>167</v>
      </c>
      <c r="B14" s="348" t="str">
        <f>'Incentive Goal'!B13</f>
        <v>BUNCOMBE</v>
      </c>
      <c r="C14" s="349">
        <v>9.4</v>
      </c>
      <c r="D14" s="349">
        <v>17.399999999999999</v>
      </c>
      <c r="E14" s="350">
        <v>6692</v>
      </c>
      <c r="F14" s="351">
        <v>711.91489361702122</v>
      </c>
      <c r="G14" s="352">
        <v>298</v>
      </c>
      <c r="H14" s="351">
        <v>31.702127659574465</v>
      </c>
      <c r="I14" s="352">
        <v>570</v>
      </c>
      <c r="J14" s="351">
        <v>60.638297872340424</v>
      </c>
      <c r="K14" s="353">
        <v>9622671.2799999993</v>
      </c>
      <c r="L14" s="353">
        <v>1023688.4340425531</v>
      </c>
      <c r="M14" s="353">
        <v>553027.0850574713</v>
      </c>
      <c r="N14" s="354">
        <v>219890</v>
      </c>
      <c r="O14" s="349">
        <v>23392.553191489362</v>
      </c>
      <c r="P14" s="354">
        <v>879</v>
      </c>
      <c r="Q14" s="349">
        <v>93.510638297872333</v>
      </c>
      <c r="R14" s="354">
        <v>3379</v>
      </c>
      <c r="S14" s="349">
        <v>359.46808510638294</v>
      </c>
      <c r="T14" s="354">
        <v>565</v>
      </c>
      <c r="U14" s="349">
        <v>60.106382978723403</v>
      </c>
      <c r="V14" s="354">
        <v>142</v>
      </c>
      <c r="W14" s="349">
        <v>15.106382978723405</v>
      </c>
      <c r="X14" s="354">
        <v>286</v>
      </c>
      <c r="Y14" s="349">
        <v>30.425531914893615</v>
      </c>
      <c r="Z14" s="354">
        <v>698</v>
      </c>
      <c r="AA14" s="349">
        <v>74.255319148936167</v>
      </c>
      <c r="AB14" s="354">
        <v>550</v>
      </c>
      <c r="AC14" s="349">
        <v>58.51063829787234</v>
      </c>
      <c r="AD14" s="355">
        <v>98</v>
      </c>
      <c r="AE14" s="349">
        <v>10.425531914893616</v>
      </c>
      <c r="AF14" s="354">
        <v>201</v>
      </c>
      <c r="AG14" s="349">
        <v>21.382978723404253</v>
      </c>
      <c r="AH14" s="354">
        <v>937</v>
      </c>
      <c r="AI14" s="349">
        <v>99.680851063829778</v>
      </c>
      <c r="AJ14" s="354">
        <v>141</v>
      </c>
      <c r="AK14" s="349">
        <v>15</v>
      </c>
      <c r="AL14" s="354">
        <v>3237</v>
      </c>
      <c r="AM14" s="349">
        <v>344.36170212765956</v>
      </c>
      <c r="AN14" s="354">
        <v>6994</v>
      </c>
      <c r="AO14" s="349">
        <v>744.04255319148933</v>
      </c>
      <c r="AP14" s="354">
        <v>3547</v>
      </c>
      <c r="AQ14" s="349">
        <v>377.34042553191489</v>
      </c>
      <c r="AR14" s="354">
        <v>6653</v>
      </c>
      <c r="AS14" s="349">
        <v>707.76595744680844</v>
      </c>
    </row>
    <row r="15" spans="1:45" ht="13.5" customHeight="1">
      <c r="A15" s="347" t="s">
        <v>163</v>
      </c>
      <c r="B15" s="348" t="str">
        <f>'Incentive Goal'!B14</f>
        <v>BURKE</v>
      </c>
      <c r="C15" s="349">
        <v>8</v>
      </c>
      <c r="D15" s="349">
        <v>10</v>
      </c>
      <c r="E15" s="350">
        <v>4124</v>
      </c>
      <c r="F15" s="351">
        <v>515.5</v>
      </c>
      <c r="G15" s="352">
        <v>123</v>
      </c>
      <c r="H15" s="351">
        <v>15.375</v>
      </c>
      <c r="I15" s="352">
        <v>201</v>
      </c>
      <c r="J15" s="351">
        <v>25.125</v>
      </c>
      <c r="K15" s="353">
        <v>2956068.97</v>
      </c>
      <c r="L15" s="353">
        <v>369508.62125000003</v>
      </c>
      <c r="M15" s="353">
        <v>295606.897</v>
      </c>
      <c r="N15" s="354">
        <v>164649</v>
      </c>
      <c r="O15" s="349">
        <v>20581.125</v>
      </c>
      <c r="P15" s="354">
        <v>471</v>
      </c>
      <c r="Q15" s="349">
        <v>58.875</v>
      </c>
      <c r="R15" s="354">
        <v>3131</v>
      </c>
      <c r="S15" s="349">
        <v>391.375</v>
      </c>
      <c r="T15" s="354">
        <v>26</v>
      </c>
      <c r="U15" s="349">
        <v>3.25</v>
      </c>
      <c r="V15" s="354">
        <v>4</v>
      </c>
      <c r="W15" s="349">
        <v>0.5</v>
      </c>
      <c r="X15" s="354">
        <v>125</v>
      </c>
      <c r="Y15" s="349">
        <v>15.625</v>
      </c>
      <c r="Z15" s="354">
        <v>106</v>
      </c>
      <c r="AA15" s="349">
        <v>13.25</v>
      </c>
      <c r="AB15" s="354">
        <v>198</v>
      </c>
      <c r="AC15" s="349">
        <v>24.75</v>
      </c>
      <c r="AD15" s="355">
        <v>11</v>
      </c>
      <c r="AE15" s="349">
        <v>1.375</v>
      </c>
      <c r="AF15" s="354">
        <v>64</v>
      </c>
      <c r="AG15" s="349">
        <v>8</v>
      </c>
      <c r="AH15" s="354">
        <v>190</v>
      </c>
      <c r="AI15" s="349">
        <v>23.75</v>
      </c>
      <c r="AJ15" s="354">
        <v>13</v>
      </c>
      <c r="AK15" s="349">
        <v>1.625</v>
      </c>
      <c r="AL15" s="354">
        <v>1014</v>
      </c>
      <c r="AM15" s="349">
        <v>126.75</v>
      </c>
      <c r="AN15" s="354">
        <v>1794</v>
      </c>
      <c r="AO15" s="349">
        <v>224.25</v>
      </c>
      <c r="AP15" s="354">
        <v>746</v>
      </c>
      <c r="AQ15" s="349">
        <v>93.25</v>
      </c>
      <c r="AR15" s="354">
        <v>425</v>
      </c>
      <c r="AS15" s="349">
        <v>53.125</v>
      </c>
    </row>
    <row r="16" spans="1:45" ht="13.5" customHeight="1">
      <c r="A16" s="347" t="s">
        <v>162</v>
      </c>
      <c r="B16" s="348" t="str">
        <f>'Incentive Goal'!B15</f>
        <v>CABARRUS</v>
      </c>
      <c r="C16" s="349">
        <v>16.75</v>
      </c>
      <c r="D16" s="349">
        <v>23</v>
      </c>
      <c r="E16" s="350">
        <v>5134</v>
      </c>
      <c r="F16" s="351">
        <v>306.50746268656718</v>
      </c>
      <c r="G16" s="352">
        <v>490</v>
      </c>
      <c r="H16" s="351">
        <v>29.253731343283583</v>
      </c>
      <c r="I16" s="352">
        <v>397</v>
      </c>
      <c r="J16" s="351">
        <v>23.701492537313431</v>
      </c>
      <c r="K16" s="353">
        <v>8927324.6400000006</v>
      </c>
      <c r="L16" s="353">
        <v>532974.60537313437</v>
      </c>
      <c r="M16" s="353">
        <v>388144.5495652174</v>
      </c>
      <c r="N16" s="354">
        <v>157317</v>
      </c>
      <c r="O16" s="349">
        <v>9392.059701492537</v>
      </c>
      <c r="P16" s="354">
        <v>931</v>
      </c>
      <c r="Q16" s="349">
        <v>55.582089552238806</v>
      </c>
      <c r="R16" s="354">
        <v>5255</v>
      </c>
      <c r="S16" s="349">
        <v>313.73134328358208</v>
      </c>
      <c r="T16" s="354">
        <v>243</v>
      </c>
      <c r="U16" s="349">
        <v>14.507462686567164</v>
      </c>
      <c r="V16" s="354">
        <v>125</v>
      </c>
      <c r="W16" s="349">
        <v>7.4626865671641793</v>
      </c>
      <c r="X16" s="354">
        <v>511</v>
      </c>
      <c r="Y16" s="349">
        <v>30.507462686567163</v>
      </c>
      <c r="Z16" s="354">
        <v>466</v>
      </c>
      <c r="AA16" s="349">
        <v>27.82089552238806</v>
      </c>
      <c r="AB16" s="354">
        <v>368</v>
      </c>
      <c r="AC16" s="349">
        <v>21.970149253731343</v>
      </c>
      <c r="AD16" s="355">
        <v>119</v>
      </c>
      <c r="AE16" s="349">
        <v>7.1044776119402986</v>
      </c>
      <c r="AF16" s="354">
        <v>236</v>
      </c>
      <c r="AG16" s="349">
        <v>14.08955223880597</v>
      </c>
      <c r="AH16" s="354">
        <v>350</v>
      </c>
      <c r="AI16" s="349">
        <v>20.895522388059703</v>
      </c>
      <c r="AJ16" s="354">
        <v>117</v>
      </c>
      <c r="AK16" s="349">
        <v>6.9850746268656714</v>
      </c>
      <c r="AL16" s="354">
        <v>2900</v>
      </c>
      <c r="AM16" s="349">
        <v>173.13432835820896</v>
      </c>
      <c r="AN16" s="354">
        <v>5472</v>
      </c>
      <c r="AO16" s="349">
        <v>326.68656716417911</v>
      </c>
      <c r="AP16" s="354">
        <v>6729</v>
      </c>
      <c r="AQ16" s="349">
        <v>401.73134328358208</v>
      </c>
      <c r="AR16" s="354">
        <v>3251</v>
      </c>
      <c r="AS16" s="349">
        <v>194.08955223880596</v>
      </c>
    </row>
    <row r="17" spans="1:45" ht="13.5" customHeight="1">
      <c r="A17" s="347" t="s">
        <v>163</v>
      </c>
      <c r="B17" s="348" t="str">
        <f>'Incentive Goal'!B16</f>
        <v>CALDWELL</v>
      </c>
      <c r="C17" s="349">
        <v>7.75</v>
      </c>
      <c r="D17" s="349">
        <v>10</v>
      </c>
      <c r="E17" s="350">
        <v>3348</v>
      </c>
      <c r="F17" s="351">
        <v>432</v>
      </c>
      <c r="G17" s="352">
        <v>129</v>
      </c>
      <c r="H17" s="351">
        <v>16.64516129032258</v>
      </c>
      <c r="I17" s="352">
        <v>211</v>
      </c>
      <c r="J17" s="351">
        <v>27.225806451612904</v>
      </c>
      <c r="K17" s="353">
        <v>3891432.8</v>
      </c>
      <c r="L17" s="353">
        <v>502120.36129032256</v>
      </c>
      <c r="M17" s="353">
        <v>389143.27999999997</v>
      </c>
      <c r="N17" s="354">
        <v>130511</v>
      </c>
      <c r="O17" s="349">
        <v>16840.129032258064</v>
      </c>
      <c r="P17" s="354">
        <v>537</v>
      </c>
      <c r="Q17" s="349">
        <v>69.290322580645167</v>
      </c>
      <c r="R17" s="354">
        <v>2059</v>
      </c>
      <c r="S17" s="349">
        <v>265.67741935483872</v>
      </c>
      <c r="T17" s="354">
        <v>206</v>
      </c>
      <c r="U17" s="349">
        <v>26.580645161290324</v>
      </c>
      <c r="V17" s="354">
        <v>20</v>
      </c>
      <c r="W17" s="349">
        <v>2.5806451612903225</v>
      </c>
      <c r="X17" s="354">
        <v>137</v>
      </c>
      <c r="Y17" s="349">
        <v>17.677419354838708</v>
      </c>
      <c r="Z17" s="354">
        <v>122</v>
      </c>
      <c r="AA17" s="349">
        <v>15.741935483870968</v>
      </c>
      <c r="AB17" s="354">
        <v>194</v>
      </c>
      <c r="AC17" s="349">
        <v>25.032258064516128</v>
      </c>
      <c r="AD17" s="355">
        <v>7</v>
      </c>
      <c r="AE17" s="349">
        <v>0.90322580645161288</v>
      </c>
      <c r="AF17" s="354">
        <v>21</v>
      </c>
      <c r="AG17" s="349">
        <v>2.7096774193548385</v>
      </c>
      <c r="AH17" s="354">
        <v>283</v>
      </c>
      <c r="AI17" s="349">
        <v>36.516129032258064</v>
      </c>
      <c r="AJ17" s="354">
        <v>11</v>
      </c>
      <c r="AK17" s="349">
        <v>1.4193548387096775</v>
      </c>
      <c r="AL17" s="354">
        <v>1606</v>
      </c>
      <c r="AM17" s="349">
        <v>207.2258064516129</v>
      </c>
      <c r="AN17" s="354">
        <v>1670</v>
      </c>
      <c r="AO17" s="349">
        <v>215.48387096774192</v>
      </c>
      <c r="AP17" s="354">
        <v>788</v>
      </c>
      <c r="AQ17" s="349">
        <v>101.6774193548387</v>
      </c>
      <c r="AR17" s="354">
        <v>1258</v>
      </c>
      <c r="AS17" s="349">
        <v>162.32258064516128</v>
      </c>
    </row>
    <row r="18" spans="1:45" ht="13.5" customHeight="1">
      <c r="A18" s="347" t="s">
        <v>164</v>
      </c>
      <c r="B18" s="348" t="str">
        <f>'Incentive Goal'!B17</f>
        <v>CAMDEN</v>
      </c>
      <c r="C18" s="349">
        <v>1</v>
      </c>
      <c r="D18" s="349">
        <v>1.75</v>
      </c>
      <c r="E18" s="350">
        <v>315</v>
      </c>
      <c r="F18" s="351">
        <v>315</v>
      </c>
      <c r="G18" s="352">
        <v>24</v>
      </c>
      <c r="H18" s="351">
        <v>24</v>
      </c>
      <c r="I18" s="352">
        <v>21</v>
      </c>
      <c r="J18" s="351">
        <v>21</v>
      </c>
      <c r="K18" s="353">
        <v>718073.26</v>
      </c>
      <c r="L18" s="353">
        <v>718073.26</v>
      </c>
      <c r="M18" s="353">
        <v>410327.57714285713</v>
      </c>
      <c r="N18" s="354">
        <v>11840</v>
      </c>
      <c r="O18" s="349">
        <v>11840</v>
      </c>
      <c r="P18" s="354">
        <v>14</v>
      </c>
      <c r="Q18" s="349">
        <v>14</v>
      </c>
      <c r="R18" s="354">
        <v>244</v>
      </c>
      <c r="S18" s="349">
        <v>244</v>
      </c>
      <c r="T18" s="354">
        <v>20</v>
      </c>
      <c r="U18" s="349">
        <v>20</v>
      </c>
      <c r="V18" s="354">
        <v>0</v>
      </c>
      <c r="W18" s="349">
        <v>0</v>
      </c>
      <c r="X18" s="354">
        <v>5</v>
      </c>
      <c r="Y18" s="349">
        <v>5</v>
      </c>
      <c r="Z18" s="354">
        <v>0</v>
      </c>
      <c r="AA18" s="349">
        <v>0</v>
      </c>
      <c r="AB18" s="354">
        <v>2</v>
      </c>
      <c r="AC18" s="349">
        <v>2</v>
      </c>
      <c r="AD18" s="355">
        <v>0</v>
      </c>
      <c r="AE18" s="349">
        <v>0</v>
      </c>
      <c r="AF18" s="354">
        <v>24</v>
      </c>
      <c r="AG18" s="349">
        <v>24</v>
      </c>
      <c r="AH18" s="354">
        <v>56</v>
      </c>
      <c r="AI18" s="349">
        <v>56</v>
      </c>
      <c r="AJ18" s="354">
        <v>1</v>
      </c>
      <c r="AK18" s="349">
        <v>1</v>
      </c>
      <c r="AL18" s="354">
        <v>104</v>
      </c>
      <c r="AM18" s="349">
        <v>104</v>
      </c>
      <c r="AN18" s="354">
        <v>404</v>
      </c>
      <c r="AO18" s="349">
        <v>404</v>
      </c>
      <c r="AP18" s="354">
        <v>850</v>
      </c>
      <c r="AQ18" s="349">
        <v>850</v>
      </c>
      <c r="AR18" s="354">
        <v>53</v>
      </c>
      <c r="AS18" s="349">
        <v>53</v>
      </c>
    </row>
    <row r="19" spans="1:45" ht="13.5" customHeight="1">
      <c r="A19" s="347" t="s">
        <v>166</v>
      </c>
      <c r="B19" s="348" t="str">
        <f>'Incentive Goal'!B18</f>
        <v>CARTERET</v>
      </c>
      <c r="C19" s="349">
        <v>4</v>
      </c>
      <c r="D19" s="349">
        <v>5.25</v>
      </c>
      <c r="E19" s="350">
        <v>2254</v>
      </c>
      <c r="F19" s="351">
        <v>563.5</v>
      </c>
      <c r="G19" s="352">
        <v>95</v>
      </c>
      <c r="H19" s="351">
        <v>23.75</v>
      </c>
      <c r="I19" s="352">
        <v>110</v>
      </c>
      <c r="J19" s="351">
        <v>27.5</v>
      </c>
      <c r="K19" s="353">
        <v>3874530.24</v>
      </c>
      <c r="L19" s="353">
        <v>968632.56</v>
      </c>
      <c r="M19" s="353">
        <v>738005.76</v>
      </c>
      <c r="N19" s="354">
        <v>74437</v>
      </c>
      <c r="O19" s="349">
        <v>18609.25</v>
      </c>
      <c r="P19" s="354">
        <v>260</v>
      </c>
      <c r="Q19" s="349">
        <v>65</v>
      </c>
      <c r="R19" s="354">
        <v>6219</v>
      </c>
      <c r="S19" s="349">
        <v>1554.75</v>
      </c>
      <c r="T19" s="354">
        <v>525</v>
      </c>
      <c r="U19" s="349">
        <v>131.25</v>
      </c>
      <c r="V19" s="354">
        <v>9</v>
      </c>
      <c r="W19" s="349">
        <v>2.25</v>
      </c>
      <c r="X19" s="354">
        <v>101</v>
      </c>
      <c r="Y19" s="349">
        <v>25.25</v>
      </c>
      <c r="Z19" s="354">
        <v>24</v>
      </c>
      <c r="AA19" s="349">
        <v>6</v>
      </c>
      <c r="AB19" s="354">
        <v>103</v>
      </c>
      <c r="AC19" s="349">
        <v>25.75</v>
      </c>
      <c r="AD19" s="355">
        <v>109</v>
      </c>
      <c r="AE19" s="349">
        <v>27.25</v>
      </c>
      <c r="AF19" s="354">
        <v>49</v>
      </c>
      <c r="AG19" s="349">
        <v>12.25</v>
      </c>
      <c r="AH19" s="354">
        <v>91</v>
      </c>
      <c r="AI19" s="349">
        <v>22.75</v>
      </c>
      <c r="AJ19" s="354">
        <v>17</v>
      </c>
      <c r="AK19" s="349">
        <v>4.25</v>
      </c>
      <c r="AL19" s="354">
        <v>801</v>
      </c>
      <c r="AM19" s="349">
        <v>200.25</v>
      </c>
      <c r="AN19" s="354">
        <v>468</v>
      </c>
      <c r="AO19" s="349">
        <v>117</v>
      </c>
      <c r="AP19" s="354">
        <v>2655</v>
      </c>
      <c r="AQ19" s="349">
        <v>663.75</v>
      </c>
      <c r="AR19" s="354">
        <v>273</v>
      </c>
      <c r="AS19" s="349">
        <v>68.25</v>
      </c>
    </row>
    <row r="20" spans="1:45" ht="13.5" customHeight="1">
      <c r="A20" s="347" t="s">
        <v>168</v>
      </c>
      <c r="B20" s="348" t="str">
        <f>'Incentive Goal'!B19</f>
        <v>CASWELL</v>
      </c>
      <c r="C20" s="349">
        <v>3</v>
      </c>
      <c r="D20" s="349">
        <v>4.33</v>
      </c>
      <c r="E20" s="350">
        <v>1085</v>
      </c>
      <c r="F20" s="351">
        <v>361.66666666666669</v>
      </c>
      <c r="G20" s="352">
        <v>61</v>
      </c>
      <c r="H20" s="351">
        <v>20.333333333333332</v>
      </c>
      <c r="I20" s="352">
        <v>65</v>
      </c>
      <c r="J20" s="351">
        <v>21.666666666666668</v>
      </c>
      <c r="K20" s="353">
        <v>1127454.3899999999</v>
      </c>
      <c r="L20" s="353">
        <v>375818.12999999995</v>
      </c>
      <c r="M20" s="353">
        <v>260382.07621247112</v>
      </c>
      <c r="N20" s="354">
        <v>33528</v>
      </c>
      <c r="O20" s="349">
        <v>11176</v>
      </c>
      <c r="P20" s="354">
        <v>65</v>
      </c>
      <c r="Q20" s="349">
        <v>21.666666666666668</v>
      </c>
      <c r="R20" s="354">
        <v>2071</v>
      </c>
      <c r="S20" s="349">
        <v>690.33333333333337</v>
      </c>
      <c r="T20" s="354">
        <v>91</v>
      </c>
      <c r="U20" s="349">
        <v>30.333333333333332</v>
      </c>
      <c r="V20" s="354">
        <v>24</v>
      </c>
      <c r="W20" s="349">
        <v>8</v>
      </c>
      <c r="X20" s="354">
        <v>56</v>
      </c>
      <c r="Y20" s="349">
        <v>18.666666666666668</v>
      </c>
      <c r="Z20" s="354">
        <v>61</v>
      </c>
      <c r="AA20" s="349">
        <v>20.333333333333332</v>
      </c>
      <c r="AB20" s="354">
        <v>66</v>
      </c>
      <c r="AC20" s="349">
        <v>22</v>
      </c>
      <c r="AD20" s="355">
        <v>4</v>
      </c>
      <c r="AE20" s="349">
        <v>1.3333333333333333</v>
      </c>
      <c r="AF20" s="354">
        <v>30</v>
      </c>
      <c r="AG20" s="349">
        <v>10</v>
      </c>
      <c r="AH20" s="354">
        <v>21</v>
      </c>
      <c r="AI20" s="349">
        <v>7</v>
      </c>
      <c r="AJ20" s="354">
        <v>11</v>
      </c>
      <c r="AK20" s="349">
        <v>3.6666666666666665</v>
      </c>
      <c r="AL20" s="354">
        <v>361</v>
      </c>
      <c r="AM20" s="349">
        <v>120.33333333333333</v>
      </c>
      <c r="AN20" s="354">
        <v>504</v>
      </c>
      <c r="AO20" s="349">
        <v>168</v>
      </c>
      <c r="AP20" s="354">
        <v>364</v>
      </c>
      <c r="AQ20" s="349">
        <v>121.33333333333333</v>
      </c>
      <c r="AR20" s="354">
        <v>159</v>
      </c>
      <c r="AS20" s="349">
        <v>53</v>
      </c>
    </row>
    <row r="21" spans="1:45" ht="13.5" customHeight="1">
      <c r="A21" s="347" t="s">
        <v>163</v>
      </c>
      <c r="B21" s="348" t="str">
        <f>'Incentive Goal'!B20</f>
        <v>CATAWBA</v>
      </c>
      <c r="C21" s="349">
        <v>16.5</v>
      </c>
      <c r="D21" s="349">
        <v>21</v>
      </c>
      <c r="E21" s="350">
        <v>6741</v>
      </c>
      <c r="F21" s="351">
        <v>408.54545454545456</v>
      </c>
      <c r="G21" s="352">
        <v>334</v>
      </c>
      <c r="H21" s="351">
        <v>20.242424242424242</v>
      </c>
      <c r="I21" s="352">
        <v>385</v>
      </c>
      <c r="J21" s="351">
        <v>23.333333333333332</v>
      </c>
      <c r="K21" s="353">
        <v>8336548.8799999999</v>
      </c>
      <c r="L21" s="353">
        <v>505245.38666666666</v>
      </c>
      <c r="M21" s="353">
        <v>396978.51809523808</v>
      </c>
      <c r="N21" s="354">
        <v>223739</v>
      </c>
      <c r="O21" s="349">
        <v>13559.939393939394</v>
      </c>
      <c r="P21" s="354">
        <v>692</v>
      </c>
      <c r="Q21" s="349">
        <v>41.939393939393938</v>
      </c>
      <c r="R21" s="354">
        <v>6692</v>
      </c>
      <c r="S21" s="349">
        <v>405.57575757575756</v>
      </c>
      <c r="T21" s="354">
        <v>321</v>
      </c>
      <c r="U21" s="349">
        <v>19.454545454545453</v>
      </c>
      <c r="V21" s="354">
        <v>140</v>
      </c>
      <c r="W21" s="349">
        <v>8.4848484848484844</v>
      </c>
      <c r="X21" s="354">
        <v>323</v>
      </c>
      <c r="Y21" s="349">
        <v>19.575757575757574</v>
      </c>
      <c r="Z21" s="354">
        <v>451</v>
      </c>
      <c r="AA21" s="349">
        <v>27.333333333333332</v>
      </c>
      <c r="AB21" s="354">
        <v>368</v>
      </c>
      <c r="AC21" s="349">
        <v>22.303030303030305</v>
      </c>
      <c r="AD21" s="355">
        <v>19</v>
      </c>
      <c r="AE21" s="349">
        <v>1.1515151515151516</v>
      </c>
      <c r="AF21" s="354">
        <v>108</v>
      </c>
      <c r="AG21" s="349">
        <v>6.5454545454545459</v>
      </c>
      <c r="AH21" s="354">
        <v>312</v>
      </c>
      <c r="AI21" s="349">
        <v>18.90909090909091</v>
      </c>
      <c r="AJ21" s="354">
        <v>93</v>
      </c>
      <c r="AK21" s="349">
        <v>5.6363636363636367</v>
      </c>
      <c r="AL21" s="354">
        <v>3183</v>
      </c>
      <c r="AM21" s="349">
        <v>192.90909090909091</v>
      </c>
      <c r="AN21" s="354">
        <v>5571</v>
      </c>
      <c r="AO21" s="349">
        <v>337.63636363636363</v>
      </c>
      <c r="AP21" s="354">
        <v>5018</v>
      </c>
      <c r="AQ21" s="349">
        <v>304.12121212121212</v>
      </c>
      <c r="AR21" s="354">
        <v>2712</v>
      </c>
      <c r="AS21" s="349">
        <v>164.36363636363637</v>
      </c>
    </row>
    <row r="22" spans="1:45" ht="13.5" customHeight="1">
      <c r="A22" s="347" t="s">
        <v>160</v>
      </c>
      <c r="B22" s="348" t="str">
        <f>'Incentive Goal'!B21</f>
        <v>CHATHAM</v>
      </c>
      <c r="C22" s="349">
        <v>4</v>
      </c>
      <c r="D22" s="349">
        <v>5</v>
      </c>
      <c r="E22" s="350">
        <v>1579</v>
      </c>
      <c r="F22" s="351">
        <v>394.75</v>
      </c>
      <c r="G22" s="352">
        <v>94</v>
      </c>
      <c r="H22" s="351">
        <v>23.5</v>
      </c>
      <c r="I22" s="352">
        <v>98</v>
      </c>
      <c r="J22" s="351">
        <v>24.5</v>
      </c>
      <c r="K22" s="353">
        <v>1889037.53</v>
      </c>
      <c r="L22" s="353">
        <v>472259.38250000001</v>
      </c>
      <c r="M22" s="353">
        <v>377807.50599999999</v>
      </c>
      <c r="N22" s="354">
        <v>47171</v>
      </c>
      <c r="O22" s="349">
        <v>11792.75</v>
      </c>
      <c r="P22" s="354">
        <v>240</v>
      </c>
      <c r="Q22" s="349">
        <v>60</v>
      </c>
      <c r="R22" s="354">
        <v>2186</v>
      </c>
      <c r="S22" s="349">
        <v>546.5</v>
      </c>
      <c r="T22" s="354">
        <v>40</v>
      </c>
      <c r="U22" s="349">
        <v>10</v>
      </c>
      <c r="V22" s="354">
        <v>30</v>
      </c>
      <c r="W22" s="349">
        <v>7.5</v>
      </c>
      <c r="X22" s="354">
        <v>97</v>
      </c>
      <c r="Y22" s="349">
        <v>24.25</v>
      </c>
      <c r="Z22" s="354">
        <v>75</v>
      </c>
      <c r="AA22" s="349">
        <v>18.75</v>
      </c>
      <c r="AB22" s="354">
        <v>87</v>
      </c>
      <c r="AC22" s="349">
        <v>21.75</v>
      </c>
      <c r="AD22" s="355">
        <v>1</v>
      </c>
      <c r="AE22" s="349">
        <v>0.25</v>
      </c>
      <c r="AF22" s="354">
        <v>49</v>
      </c>
      <c r="AG22" s="349">
        <v>12.25</v>
      </c>
      <c r="AH22" s="354">
        <v>21</v>
      </c>
      <c r="AI22" s="349">
        <v>5.25</v>
      </c>
      <c r="AJ22" s="354">
        <v>24</v>
      </c>
      <c r="AK22" s="349">
        <v>6</v>
      </c>
      <c r="AL22" s="354">
        <v>480</v>
      </c>
      <c r="AM22" s="349">
        <v>120</v>
      </c>
      <c r="AN22" s="354">
        <v>723</v>
      </c>
      <c r="AO22" s="349">
        <v>180.75</v>
      </c>
      <c r="AP22" s="354">
        <v>1224</v>
      </c>
      <c r="AQ22" s="349">
        <v>306</v>
      </c>
      <c r="AR22" s="354">
        <v>517</v>
      </c>
      <c r="AS22" s="349">
        <v>129.25</v>
      </c>
    </row>
    <row r="23" spans="1:45" ht="13.5" customHeight="1">
      <c r="A23" s="347" t="s">
        <v>167</v>
      </c>
      <c r="B23" s="348" t="str">
        <f>'Incentive Goal'!B22</f>
        <v>CHEROKEE</v>
      </c>
      <c r="C23" s="349">
        <v>2</v>
      </c>
      <c r="D23" s="349">
        <v>4</v>
      </c>
      <c r="E23" s="350">
        <v>806</v>
      </c>
      <c r="F23" s="351">
        <v>403</v>
      </c>
      <c r="G23" s="352">
        <v>20</v>
      </c>
      <c r="H23" s="351">
        <v>10</v>
      </c>
      <c r="I23" s="352">
        <v>48</v>
      </c>
      <c r="J23" s="351">
        <v>24</v>
      </c>
      <c r="K23" s="353">
        <v>962098.37</v>
      </c>
      <c r="L23" s="353">
        <v>481049.185</v>
      </c>
      <c r="M23" s="353">
        <v>240524.5925</v>
      </c>
      <c r="N23" s="354">
        <v>27069</v>
      </c>
      <c r="O23" s="349">
        <v>13534.5</v>
      </c>
      <c r="P23" s="354">
        <v>120</v>
      </c>
      <c r="Q23" s="349">
        <v>60</v>
      </c>
      <c r="R23" s="354">
        <v>1429</v>
      </c>
      <c r="S23" s="349">
        <v>714.5</v>
      </c>
      <c r="T23" s="354">
        <v>42</v>
      </c>
      <c r="U23" s="349">
        <v>21</v>
      </c>
      <c r="V23" s="354">
        <v>10</v>
      </c>
      <c r="W23" s="349">
        <v>5</v>
      </c>
      <c r="X23" s="354">
        <v>19</v>
      </c>
      <c r="Y23" s="349">
        <v>9.5</v>
      </c>
      <c r="Z23" s="354">
        <v>47</v>
      </c>
      <c r="AA23" s="349">
        <v>23.5</v>
      </c>
      <c r="AB23" s="354">
        <v>53</v>
      </c>
      <c r="AC23" s="349">
        <v>26.5</v>
      </c>
      <c r="AD23" s="355">
        <v>14</v>
      </c>
      <c r="AE23" s="349">
        <v>7</v>
      </c>
      <c r="AF23" s="354">
        <v>1</v>
      </c>
      <c r="AG23" s="349">
        <v>0.5</v>
      </c>
      <c r="AH23" s="354">
        <v>35</v>
      </c>
      <c r="AI23" s="349">
        <v>17.5</v>
      </c>
      <c r="AJ23" s="354">
        <v>6</v>
      </c>
      <c r="AK23" s="349">
        <v>3</v>
      </c>
      <c r="AL23" s="354">
        <v>246</v>
      </c>
      <c r="AM23" s="349">
        <v>123</v>
      </c>
      <c r="AN23" s="354">
        <v>406</v>
      </c>
      <c r="AO23" s="349">
        <v>203</v>
      </c>
      <c r="AP23" s="354">
        <v>473</v>
      </c>
      <c r="AQ23" s="349">
        <v>236.5</v>
      </c>
      <c r="AR23" s="354">
        <v>381</v>
      </c>
      <c r="AS23" s="349">
        <v>190.5</v>
      </c>
    </row>
    <row r="24" spans="1:45" ht="13.5" customHeight="1">
      <c r="A24" s="347" t="s">
        <v>164</v>
      </c>
      <c r="B24" s="348" t="str">
        <f>'Incentive Goal'!B23</f>
        <v>CHOWAN</v>
      </c>
      <c r="C24" s="349">
        <v>2</v>
      </c>
      <c r="D24" s="349">
        <v>4</v>
      </c>
      <c r="E24" s="350">
        <v>1080</v>
      </c>
      <c r="F24" s="351">
        <v>540</v>
      </c>
      <c r="G24" s="352">
        <v>39</v>
      </c>
      <c r="H24" s="351">
        <v>19.5</v>
      </c>
      <c r="I24" s="352">
        <v>55</v>
      </c>
      <c r="J24" s="351">
        <v>27.5</v>
      </c>
      <c r="K24" s="353">
        <v>1309315.1200000001</v>
      </c>
      <c r="L24" s="353">
        <v>654657.56000000006</v>
      </c>
      <c r="M24" s="353">
        <v>327328.78000000003</v>
      </c>
      <c r="N24" s="354">
        <v>40860</v>
      </c>
      <c r="O24" s="349">
        <v>20430</v>
      </c>
      <c r="P24" s="354">
        <v>88</v>
      </c>
      <c r="Q24" s="349">
        <v>44</v>
      </c>
      <c r="R24" s="354">
        <v>927</v>
      </c>
      <c r="S24" s="349">
        <v>463.5</v>
      </c>
      <c r="T24" s="354">
        <v>102</v>
      </c>
      <c r="U24" s="349">
        <v>51</v>
      </c>
      <c r="V24" s="354">
        <v>26</v>
      </c>
      <c r="W24" s="349">
        <v>13</v>
      </c>
      <c r="X24" s="354">
        <v>40</v>
      </c>
      <c r="Y24" s="349">
        <v>20</v>
      </c>
      <c r="Z24" s="354">
        <v>71</v>
      </c>
      <c r="AA24" s="349">
        <v>35.5</v>
      </c>
      <c r="AB24" s="354">
        <v>44</v>
      </c>
      <c r="AC24" s="349">
        <v>22</v>
      </c>
      <c r="AD24" s="355">
        <v>8</v>
      </c>
      <c r="AE24" s="349">
        <v>4</v>
      </c>
      <c r="AF24" s="354">
        <v>36</v>
      </c>
      <c r="AG24" s="349">
        <v>18</v>
      </c>
      <c r="AH24" s="354">
        <v>74</v>
      </c>
      <c r="AI24" s="349">
        <v>37</v>
      </c>
      <c r="AJ24" s="354">
        <v>7</v>
      </c>
      <c r="AK24" s="349">
        <v>3.5</v>
      </c>
      <c r="AL24" s="354">
        <v>504</v>
      </c>
      <c r="AM24" s="349">
        <v>252</v>
      </c>
      <c r="AN24" s="354">
        <v>663</v>
      </c>
      <c r="AO24" s="349">
        <v>331.5</v>
      </c>
      <c r="AP24" s="354">
        <v>397</v>
      </c>
      <c r="AQ24" s="349">
        <v>198.5</v>
      </c>
      <c r="AR24" s="354">
        <v>285</v>
      </c>
      <c r="AS24" s="349">
        <v>142.5</v>
      </c>
    </row>
    <row r="25" spans="1:45" ht="13.5" customHeight="1">
      <c r="A25" s="347" t="s">
        <v>167</v>
      </c>
      <c r="B25" s="348" t="str">
        <f>'Incentive Goal'!B24</f>
        <v>CLAY</v>
      </c>
      <c r="C25" s="349">
        <v>1</v>
      </c>
      <c r="D25" s="349">
        <v>1.1000000000000001</v>
      </c>
      <c r="E25" s="350">
        <v>289</v>
      </c>
      <c r="F25" s="351">
        <v>289</v>
      </c>
      <c r="G25" s="356">
        <v>4</v>
      </c>
      <c r="H25" s="351">
        <v>4</v>
      </c>
      <c r="I25" s="352">
        <v>17</v>
      </c>
      <c r="J25" s="351">
        <v>17</v>
      </c>
      <c r="K25" s="353">
        <v>385474.09</v>
      </c>
      <c r="L25" s="353">
        <v>385474.09</v>
      </c>
      <c r="M25" s="353">
        <v>350430.99090909091</v>
      </c>
      <c r="N25" s="354">
        <v>8659</v>
      </c>
      <c r="O25" s="349">
        <v>8659</v>
      </c>
      <c r="P25" s="354">
        <v>39</v>
      </c>
      <c r="Q25" s="349">
        <v>39</v>
      </c>
      <c r="R25" s="354">
        <v>363</v>
      </c>
      <c r="S25" s="349">
        <v>363</v>
      </c>
      <c r="T25" s="354">
        <v>85</v>
      </c>
      <c r="U25" s="349">
        <v>85</v>
      </c>
      <c r="V25" s="354">
        <v>1</v>
      </c>
      <c r="W25" s="349">
        <v>1</v>
      </c>
      <c r="X25" s="354">
        <v>2</v>
      </c>
      <c r="Y25" s="349">
        <v>2</v>
      </c>
      <c r="Z25" s="354">
        <v>7</v>
      </c>
      <c r="AA25" s="349">
        <v>7</v>
      </c>
      <c r="AB25" s="354">
        <v>18</v>
      </c>
      <c r="AC25" s="349">
        <v>18</v>
      </c>
      <c r="AD25" s="355">
        <v>10</v>
      </c>
      <c r="AE25" s="349">
        <v>10</v>
      </c>
      <c r="AF25" s="354">
        <v>4</v>
      </c>
      <c r="AG25" s="349">
        <v>4</v>
      </c>
      <c r="AH25" s="354">
        <v>15</v>
      </c>
      <c r="AI25" s="349">
        <v>15</v>
      </c>
      <c r="AJ25" s="354">
        <v>7</v>
      </c>
      <c r="AK25" s="349">
        <v>7</v>
      </c>
      <c r="AL25" s="354">
        <v>56</v>
      </c>
      <c r="AM25" s="349">
        <v>56</v>
      </c>
      <c r="AN25" s="354">
        <v>198</v>
      </c>
      <c r="AO25" s="349">
        <v>198</v>
      </c>
      <c r="AP25" s="354">
        <v>155</v>
      </c>
      <c r="AQ25" s="349">
        <v>155</v>
      </c>
      <c r="AR25" s="354">
        <v>168</v>
      </c>
      <c r="AS25" s="349">
        <v>168</v>
      </c>
    </row>
    <row r="26" spans="1:45" ht="13.5" customHeight="1">
      <c r="A26" s="347" t="s">
        <v>163</v>
      </c>
      <c r="B26" s="348" t="str">
        <f>'Incentive Goal'!B25</f>
        <v>CLEVELAND</v>
      </c>
      <c r="C26" s="349">
        <v>17</v>
      </c>
      <c r="D26" s="349">
        <v>24</v>
      </c>
      <c r="E26" s="350">
        <v>7782</v>
      </c>
      <c r="F26" s="351">
        <v>457.76470588235293</v>
      </c>
      <c r="G26" s="352">
        <v>272</v>
      </c>
      <c r="H26" s="351">
        <v>16</v>
      </c>
      <c r="I26" s="352">
        <v>412</v>
      </c>
      <c r="J26" s="351">
        <v>24.235294117647058</v>
      </c>
      <c r="K26" s="353">
        <v>6874737.6299999999</v>
      </c>
      <c r="L26" s="353">
        <v>404396.33117647056</v>
      </c>
      <c r="M26" s="353">
        <v>286447.40125</v>
      </c>
      <c r="N26" s="354">
        <v>294115</v>
      </c>
      <c r="O26" s="349">
        <v>17300.882352941175</v>
      </c>
      <c r="P26" s="354">
        <v>542</v>
      </c>
      <c r="Q26" s="349">
        <v>31.882352941176471</v>
      </c>
      <c r="R26" s="354">
        <v>8968</v>
      </c>
      <c r="S26" s="349">
        <v>527.52941176470586</v>
      </c>
      <c r="T26" s="354">
        <v>186</v>
      </c>
      <c r="U26" s="349">
        <v>10.941176470588236</v>
      </c>
      <c r="V26" s="354">
        <v>245</v>
      </c>
      <c r="W26" s="349">
        <v>14.411764705882353</v>
      </c>
      <c r="X26" s="354">
        <v>262</v>
      </c>
      <c r="Y26" s="349">
        <v>15.411764705882353</v>
      </c>
      <c r="Z26" s="354">
        <v>573</v>
      </c>
      <c r="AA26" s="349">
        <v>33.705882352941174</v>
      </c>
      <c r="AB26" s="354">
        <v>361</v>
      </c>
      <c r="AC26" s="349">
        <v>21.235294117647058</v>
      </c>
      <c r="AD26" s="355">
        <v>34</v>
      </c>
      <c r="AE26" s="349">
        <v>2</v>
      </c>
      <c r="AF26" s="354">
        <v>163</v>
      </c>
      <c r="AG26" s="349">
        <v>9.5882352941176467</v>
      </c>
      <c r="AH26" s="354">
        <v>986</v>
      </c>
      <c r="AI26" s="349">
        <v>58</v>
      </c>
      <c r="AJ26" s="354">
        <v>34</v>
      </c>
      <c r="AK26" s="349">
        <v>2</v>
      </c>
      <c r="AL26" s="354">
        <v>3690</v>
      </c>
      <c r="AM26" s="349">
        <v>217.05882352941177</v>
      </c>
      <c r="AN26" s="354">
        <v>3699</v>
      </c>
      <c r="AO26" s="349">
        <v>217.58823529411765</v>
      </c>
      <c r="AP26" s="354">
        <v>4421</v>
      </c>
      <c r="AQ26" s="349">
        <v>260.05882352941177</v>
      </c>
      <c r="AR26" s="354">
        <v>2234</v>
      </c>
      <c r="AS26" s="349">
        <v>131.41176470588235</v>
      </c>
    </row>
    <row r="27" spans="1:45" ht="13.5" customHeight="1">
      <c r="A27" s="347" t="s">
        <v>166</v>
      </c>
      <c r="B27" s="348" t="str">
        <f>'Incentive Goal'!B26</f>
        <v>COLUMBUS</v>
      </c>
      <c r="C27" s="349">
        <v>11</v>
      </c>
      <c r="D27" s="349">
        <v>15</v>
      </c>
      <c r="E27" s="350">
        <v>3930</v>
      </c>
      <c r="F27" s="351">
        <v>357.27272727272725</v>
      </c>
      <c r="G27" s="352">
        <v>160</v>
      </c>
      <c r="H27" s="351">
        <v>14.545454545454545</v>
      </c>
      <c r="I27" s="352">
        <v>224</v>
      </c>
      <c r="J27" s="351">
        <v>20.363636363636363</v>
      </c>
      <c r="K27" s="353">
        <v>3766673.04</v>
      </c>
      <c r="L27" s="353">
        <v>342424.82181818184</v>
      </c>
      <c r="M27" s="353">
        <v>251111.53599999999</v>
      </c>
      <c r="N27" s="354">
        <v>137207</v>
      </c>
      <c r="O27" s="349">
        <v>12473.363636363636</v>
      </c>
      <c r="P27" s="354">
        <v>169</v>
      </c>
      <c r="Q27" s="349">
        <v>15.363636363636363</v>
      </c>
      <c r="R27" s="354">
        <v>4308</v>
      </c>
      <c r="S27" s="349">
        <v>391.63636363636363</v>
      </c>
      <c r="T27" s="354">
        <v>553</v>
      </c>
      <c r="U27" s="349">
        <v>50.272727272727273</v>
      </c>
      <c r="V27" s="354">
        <v>176</v>
      </c>
      <c r="W27" s="349">
        <v>16</v>
      </c>
      <c r="X27" s="354">
        <v>162</v>
      </c>
      <c r="Y27" s="349">
        <v>14.727272727272727</v>
      </c>
      <c r="Z27" s="354">
        <v>359</v>
      </c>
      <c r="AA27" s="349">
        <v>32.636363636363633</v>
      </c>
      <c r="AB27" s="354">
        <v>186</v>
      </c>
      <c r="AC27" s="349">
        <v>16.90909090909091</v>
      </c>
      <c r="AD27" s="355">
        <v>55</v>
      </c>
      <c r="AE27" s="349">
        <v>5</v>
      </c>
      <c r="AF27" s="354">
        <v>76</v>
      </c>
      <c r="AG27" s="349">
        <v>6.9090909090909092</v>
      </c>
      <c r="AH27" s="354">
        <v>252</v>
      </c>
      <c r="AI27" s="349">
        <v>22.90909090909091</v>
      </c>
      <c r="AJ27" s="354">
        <v>26</v>
      </c>
      <c r="AK27" s="349">
        <v>2.3636363636363638</v>
      </c>
      <c r="AL27" s="354">
        <v>1497</v>
      </c>
      <c r="AM27" s="349">
        <v>136.09090909090909</v>
      </c>
      <c r="AN27" s="354">
        <v>1678</v>
      </c>
      <c r="AO27" s="349">
        <v>152.54545454545453</v>
      </c>
      <c r="AP27" s="354">
        <v>5770</v>
      </c>
      <c r="AQ27" s="349">
        <v>524.5454545454545</v>
      </c>
      <c r="AR27" s="354">
        <v>629</v>
      </c>
      <c r="AS27" s="349">
        <v>57.18181818181818</v>
      </c>
    </row>
    <row r="28" spans="1:45" ht="13.5" customHeight="1">
      <c r="A28" s="347" t="s">
        <v>164</v>
      </c>
      <c r="B28" s="348" t="str">
        <f>'Incentive Goal'!B27</f>
        <v>CRAVEN</v>
      </c>
      <c r="C28" s="349">
        <v>7.5</v>
      </c>
      <c r="D28" s="349">
        <v>9.5</v>
      </c>
      <c r="E28" s="350">
        <v>4835</v>
      </c>
      <c r="F28" s="351">
        <v>644.66666666666663</v>
      </c>
      <c r="G28" s="352">
        <v>229</v>
      </c>
      <c r="H28" s="351">
        <v>30.533333333333335</v>
      </c>
      <c r="I28" s="352">
        <v>195</v>
      </c>
      <c r="J28" s="351">
        <v>26</v>
      </c>
      <c r="K28" s="353">
        <v>7412419.4000000004</v>
      </c>
      <c r="L28" s="353">
        <v>988322.58666666667</v>
      </c>
      <c r="M28" s="353">
        <v>780254.67368421052</v>
      </c>
      <c r="N28" s="354">
        <v>152144</v>
      </c>
      <c r="O28" s="349">
        <v>20285.866666666665</v>
      </c>
      <c r="P28" s="354">
        <v>500</v>
      </c>
      <c r="Q28" s="349">
        <v>66.666666666666671</v>
      </c>
      <c r="R28" s="354">
        <v>9705</v>
      </c>
      <c r="S28" s="349">
        <v>1294</v>
      </c>
      <c r="T28" s="354">
        <v>905</v>
      </c>
      <c r="U28" s="349">
        <v>120.66666666666667</v>
      </c>
      <c r="V28" s="354">
        <v>100</v>
      </c>
      <c r="W28" s="349">
        <v>13.333333333333334</v>
      </c>
      <c r="X28" s="354">
        <v>230</v>
      </c>
      <c r="Y28" s="349">
        <v>30.666666666666668</v>
      </c>
      <c r="Z28" s="354">
        <v>240</v>
      </c>
      <c r="AA28" s="349">
        <v>32</v>
      </c>
      <c r="AB28" s="354">
        <v>188</v>
      </c>
      <c r="AC28" s="349">
        <v>25.066666666666666</v>
      </c>
      <c r="AD28" s="355">
        <v>122</v>
      </c>
      <c r="AE28" s="349">
        <v>16.266666666666666</v>
      </c>
      <c r="AF28" s="354">
        <v>33</v>
      </c>
      <c r="AG28" s="349">
        <v>4.4000000000000004</v>
      </c>
      <c r="AH28" s="354">
        <v>232</v>
      </c>
      <c r="AI28" s="349">
        <v>30.933333333333334</v>
      </c>
      <c r="AJ28" s="354">
        <v>49</v>
      </c>
      <c r="AK28" s="349">
        <v>6.5333333333333332</v>
      </c>
      <c r="AL28" s="354">
        <v>1750</v>
      </c>
      <c r="AM28" s="349">
        <v>233.33333333333334</v>
      </c>
      <c r="AN28" s="354">
        <v>1814</v>
      </c>
      <c r="AO28" s="349">
        <v>241.86666666666667</v>
      </c>
      <c r="AP28" s="354">
        <v>3748</v>
      </c>
      <c r="AQ28" s="349">
        <v>499.73333333333335</v>
      </c>
      <c r="AR28" s="354">
        <v>1082</v>
      </c>
      <c r="AS28" s="349">
        <v>144.26666666666668</v>
      </c>
    </row>
    <row r="29" spans="1:45" ht="13.5" customHeight="1">
      <c r="A29" s="347" t="s">
        <v>165</v>
      </c>
      <c r="B29" s="348" t="str">
        <f>'Incentive Goal'!B28</f>
        <v>CUMBERLAND</v>
      </c>
      <c r="C29" s="349">
        <v>45</v>
      </c>
      <c r="D29" s="349">
        <v>70</v>
      </c>
      <c r="E29" s="350">
        <v>20094</v>
      </c>
      <c r="F29" s="351">
        <v>446.53333333333336</v>
      </c>
      <c r="G29" s="352">
        <v>1170</v>
      </c>
      <c r="H29" s="351">
        <v>26</v>
      </c>
      <c r="I29" s="352">
        <v>850</v>
      </c>
      <c r="J29" s="351">
        <v>18.888888888888889</v>
      </c>
      <c r="K29" s="353">
        <v>29371217.260000002</v>
      </c>
      <c r="L29" s="353">
        <v>652693.71688888897</v>
      </c>
      <c r="M29" s="353">
        <v>419588.81800000003</v>
      </c>
      <c r="N29" s="354">
        <v>625538</v>
      </c>
      <c r="O29" s="349">
        <v>13900.844444444445</v>
      </c>
      <c r="P29" s="354">
        <v>2420</v>
      </c>
      <c r="Q29" s="349">
        <v>53.777777777777779</v>
      </c>
      <c r="R29" s="354">
        <v>10830</v>
      </c>
      <c r="S29" s="349">
        <v>240.66666666666666</v>
      </c>
      <c r="T29" s="354">
        <v>1400</v>
      </c>
      <c r="U29" s="349">
        <v>31.111111111111111</v>
      </c>
      <c r="V29" s="354">
        <v>345</v>
      </c>
      <c r="W29" s="349">
        <v>7.666666666666667</v>
      </c>
      <c r="X29" s="354">
        <v>1212</v>
      </c>
      <c r="Y29" s="349">
        <v>26.933333333333334</v>
      </c>
      <c r="Z29" s="354">
        <v>1034</v>
      </c>
      <c r="AA29" s="349">
        <v>22.977777777777778</v>
      </c>
      <c r="AB29" s="354">
        <v>803</v>
      </c>
      <c r="AC29" s="349">
        <v>17.844444444444445</v>
      </c>
      <c r="AD29" s="355">
        <v>68</v>
      </c>
      <c r="AE29" s="349">
        <v>1.5111111111111111</v>
      </c>
      <c r="AF29" s="354">
        <v>1000</v>
      </c>
      <c r="AG29" s="349">
        <v>22.222222222222221</v>
      </c>
      <c r="AH29" s="354">
        <v>763</v>
      </c>
      <c r="AI29" s="349">
        <v>16.955555555555556</v>
      </c>
      <c r="AJ29" s="354">
        <v>310</v>
      </c>
      <c r="AK29" s="349">
        <v>6.8888888888888893</v>
      </c>
      <c r="AL29" s="354">
        <v>7543</v>
      </c>
      <c r="AM29" s="349">
        <v>167.62222222222223</v>
      </c>
      <c r="AN29" s="354">
        <v>5239</v>
      </c>
      <c r="AO29" s="349">
        <v>116.42222222222222</v>
      </c>
      <c r="AP29" s="354">
        <v>21218</v>
      </c>
      <c r="AQ29" s="349">
        <v>471.51111111111112</v>
      </c>
      <c r="AR29" s="354">
        <v>1472</v>
      </c>
      <c r="AS29" s="349">
        <v>32.711111111111109</v>
      </c>
    </row>
    <row r="30" spans="1:45" ht="13.5" customHeight="1">
      <c r="A30" s="347" t="s">
        <v>164</v>
      </c>
      <c r="B30" s="348" t="str">
        <f>'Incentive Goal'!B29</f>
        <v>CURRITUCK</v>
      </c>
      <c r="C30" s="349">
        <v>2</v>
      </c>
      <c r="D30" s="349">
        <v>2.5</v>
      </c>
      <c r="E30" s="350">
        <v>902</v>
      </c>
      <c r="F30" s="351">
        <v>451</v>
      </c>
      <c r="G30" s="352">
        <v>38</v>
      </c>
      <c r="H30" s="351">
        <v>19</v>
      </c>
      <c r="I30" s="352">
        <v>46</v>
      </c>
      <c r="J30" s="351">
        <v>23</v>
      </c>
      <c r="K30" s="353">
        <v>1664566.22</v>
      </c>
      <c r="L30" s="353">
        <v>832283.11</v>
      </c>
      <c r="M30" s="353">
        <v>665826.48800000001</v>
      </c>
      <c r="N30" s="354">
        <v>16981</v>
      </c>
      <c r="O30" s="349">
        <v>8490.5</v>
      </c>
      <c r="P30" s="354">
        <v>29</v>
      </c>
      <c r="Q30" s="349">
        <v>14.5</v>
      </c>
      <c r="R30" s="354">
        <v>365</v>
      </c>
      <c r="S30" s="349">
        <v>182.5</v>
      </c>
      <c r="T30" s="354">
        <v>7</v>
      </c>
      <c r="U30" s="349">
        <v>3.5</v>
      </c>
      <c r="V30" s="354">
        <v>5</v>
      </c>
      <c r="W30" s="349">
        <v>2.5</v>
      </c>
      <c r="X30" s="354">
        <v>1</v>
      </c>
      <c r="Y30" s="349">
        <v>0.5</v>
      </c>
      <c r="Z30" s="354">
        <v>0</v>
      </c>
      <c r="AA30" s="349">
        <v>0</v>
      </c>
      <c r="AB30" s="354">
        <v>22</v>
      </c>
      <c r="AC30" s="349">
        <v>11</v>
      </c>
      <c r="AD30" s="355">
        <v>0</v>
      </c>
      <c r="AE30" s="349">
        <v>0</v>
      </c>
      <c r="AF30" s="354">
        <v>30</v>
      </c>
      <c r="AG30" s="349">
        <v>15</v>
      </c>
      <c r="AH30" s="354">
        <v>62</v>
      </c>
      <c r="AI30" s="349">
        <v>31</v>
      </c>
      <c r="AJ30" s="354">
        <v>7</v>
      </c>
      <c r="AK30" s="349">
        <v>3.5</v>
      </c>
      <c r="AL30" s="354">
        <v>231</v>
      </c>
      <c r="AM30" s="349">
        <v>115.5</v>
      </c>
      <c r="AN30" s="354">
        <v>1229</v>
      </c>
      <c r="AO30" s="349">
        <v>614.5</v>
      </c>
      <c r="AP30" s="354">
        <v>537</v>
      </c>
      <c r="AQ30" s="349">
        <v>268.5</v>
      </c>
      <c r="AR30" s="354">
        <v>356</v>
      </c>
      <c r="AS30" s="349">
        <v>178</v>
      </c>
    </row>
    <row r="31" spans="1:45" ht="13.5" customHeight="1">
      <c r="A31" s="347" t="s">
        <v>164</v>
      </c>
      <c r="B31" s="348" t="str">
        <f>'Incentive Goal'!B30</f>
        <v>DARE</v>
      </c>
      <c r="C31" s="349">
        <v>2</v>
      </c>
      <c r="D31" s="349">
        <v>2.5</v>
      </c>
      <c r="E31" s="350">
        <v>1094</v>
      </c>
      <c r="F31" s="351">
        <v>547</v>
      </c>
      <c r="G31" s="352">
        <v>44</v>
      </c>
      <c r="H31" s="351">
        <v>22</v>
      </c>
      <c r="I31" s="352">
        <v>60</v>
      </c>
      <c r="J31" s="351">
        <v>30</v>
      </c>
      <c r="K31" s="353">
        <v>2120869.3199999998</v>
      </c>
      <c r="L31" s="353">
        <v>1060434.6599999999</v>
      </c>
      <c r="M31" s="353">
        <v>848347.72799999989</v>
      </c>
      <c r="N31" s="354">
        <v>29983</v>
      </c>
      <c r="O31" s="349">
        <v>14991.5</v>
      </c>
      <c r="P31" s="354">
        <v>122</v>
      </c>
      <c r="Q31" s="349">
        <v>61</v>
      </c>
      <c r="R31" s="354">
        <v>321</v>
      </c>
      <c r="S31" s="349">
        <v>160.5</v>
      </c>
      <c r="T31" s="354">
        <v>7</v>
      </c>
      <c r="U31" s="349">
        <v>3.5</v>
      </c>
      <c r="V31" s="354">
        <v>10</v>
      </c>
      <c r="W31" s="349">
        <v>5</v>
      </c>
      <c r="X31" s="354">
        <v>87</v>
      </c>
      <c r="Y31" s="349">
        <v>43.5</v>
      </c>
      <c r="Z31" s="354">
        <v>86</v>
      </c>
      <c r="AA31" s="349">
        <v>43</v>
      </c>
      <c r="AB31" s="354">
        <v>79</v>
      </c>
      <c r="AC31" s="349">
        <v>39.5</v>
      </c>
      <c r="AD31" s="355">
        <v>0</v>
      </c>
      <c r="AE31" s="349">
        <v>0</v>
      </c>
      <c r="AF31" s="354">
        <v>40</v>
      </c>
      <c r="AG31" s="349">
        <v>20</v>
      </c>
      <c r="AH31" s="354">
        <v>43</v>
      </c>
      <c r="AI31" s="349">
        <v>21.5</v>
      </c>
      <c r="AJ31" s="354">
        <v>5</v>
      </c>
      <c r="AK31" s="349">
        <v>2.5</v>
      </c>
      <c r="AL31" s="354">
        <v>240</v>
      </c>
      <c r="AM31" s="349">
        <v>120</v>
      </c>
      <c r="AN31" s="354">
        <v>708</v>
      </c>
      <c r="AO31" s="349">
        <v>354</v>
      </c>
      <c r="AP31" s="354">
        <v>844</v>
      </c>
      <c r="AQ31" s="349">
        <v>422</v>
      </c>
      <c r="AR31" s="354">
        <v>381</v>
      </c>
      <c r="AS31" s="349">
        <v>190.5</v>
      </c>
    </row>
    <row r="32" spans="1:45" ht="13.5" customHeight="1">
      <c r="A32" s="347" t="s">
        <v>162</v>
      </c>
      <c r="B32" s="348" t="str">
        <f>'Incentive Goal'!B31</f>
        <v>DAVIDSON</v>
      </c>
      <c r="C32" s="349">
        <v>15</v>
      </c>
      <c r="D32" s="349">
        <v>19</v>
      </c>
      <c r="E32" s="350">
        <v>5952</v>
      </c>
      <c r="F32" s="351">
        <v>396.8</v>
      </c>
      <c r="G32" s="352">
        <v>339</v>
      </c>
      <c r="H32" s="351">
        <v>22.6</v>
      </c>
      <c r="I32" s="352">
        <v>345</v>
      </c>
      <c r="J32" s="351">
        <v>23</v>
      </c>
      <c r="K32" s="353">
        <v>9609342.0500000007</v>
      </c>
      <c r="L32" s="353">
        <v>640622.80333333334</v>
      </c>
      <c r="M32" s="353">
        <v>505754.84473684215</v>
      </c>
      <c r="N32" s="354">
        <v>190871</v>
      </c>
      <c r="O32" s="349">
        <v>12724.733333333334</v>
      </c>
      <c r="P32" s="354">
        <v>628</v>
      </c>
      <c r="Q32" s="349">
        <v>41.866666666666667</v>
      </c>
      <c r="R32" s="354">
        <v>11197</v>
      </c>
      <c r="S32" s="349">
        <v>746.4666666666667</v>
      </c>
      <c r="T32" s="354">
        <v>1382</v>
      </c>
      <c r="U32" s="349">
        <v>92.13333333333334</v>
      </c>
      <c r="V32" s="354">
        <v>247</v>
      </c>
      <c r="W32" s="349">
        <v>16.466666666666665</v>
      </c>
      <c r="X32" s="354">
        <v>327</v>
      </c>
      <c r="Y32" s="349">
        <v>21.8</v>
      </c>
      <c r="Z32" s="354">
        <v>728</v>
      </c>
      <c r="AA32" s="349">
        <v>48.533333333333331</v>
      </c>
      <c r="AB32" s="354">
        <v>351</v>
      </c>
      <c r="AC32" s="349">
        <v>23.4</v>
      </c>
      <c r="AD32" s="355">
        <v>28</v>
      </c>
      <c r="AE32" s="349">
        <v>1.8666666666666667</v>
      </c>
      <c r="AF32" s="354">
        <v>186</v>
      </c>
      <c r="AG32" s="349">
        <v>12.4</v>
      </c>
      <c r="AH32" s="354">
        <v>384</v>
      </c>
      <c r="AI32" s="349">
        <v>25.6</v>
      </c>
      <c r="AJ32" s="354">
        <v>101</v>
      </c>
      <c r="AK32" s="349">
        <v>6.7333333333333334</v>
      </c>
      <c r="AL32" s="354">
        <v>2196</v>
      </c>
      <c r="AM32" s="349">
        <v>146.4</v>
      </c>
      <c r="AN32" s="354">
        <v>3773</v>
      </c>
      <c r="AO32" s="349">
        <v>251.53333333333333</v>
      </c>
      <c r="AP32" s="354">
        <v>5690</v>
      </c>
      <c r="AQ32" s="349">
        <v>379.33333333333331</v>
      </c>
      <c r="AR32" s="354">
        <v>2349</v>
      </c>
      <c r="AS32" s="349">
        <v>156.6</v>
      </c>
    </row>
    <row r="33" spans="1:45" ht="13.5" customHeight="1">
      <c r="A33" s="347" t="s">
        <v>161</v>
      </c>
      <c r="B33" s="348" t="str">
        <f>'Incentive Goal'!B32</f>
        <v>DAVIE</v>
      </c>
      <c r="C33" s="349">
        <v>3.75</v>
      </c>
      <c r="D33" s="349">
        <v>5</v>
      </c>
      <c r="E33" s="350">
        <v>1247</v>
      </c>
      <c r="F33" s="351">
        <v>332.53333333333336</v>
      </c>
      <c r="G33" s="352">
        <v>63</v>
      </c>
      <c r="H33" s="351">
        <v>16.8</v>
      </c>
      <c r="I33" s="352">
        <v>110</v>
      </c>
      <c r="J33" s="351">
        <v>29.333333333333332</v>
      </c>
      <c r="K33" s="353">
        <v>1734443.71</v>
      </c>
      <c r="L33" s="353">
        <v>462518.32266666665</v>
      </c>
      <c r="M33" s="353">
        <v>346888.74199999997</v>
      </c>
      <c r="N33" s="354">
        <v>34910</v>
      </c>
      <c r="O33" s="349">
        <v>9309.3333333333339</v>
      </c>
      <c r="P33" s="354">
        <v>95</v>
      </c>
      <c r="Q33" s="349">
        <v>25.333333333333332</v>
      </c>
      <c r="R33" s="354">
        <v>662</v>
      </c>
      <c r="S33" s="349">
        <v>176.53333333333333</v>
      </c>
      <c r="T33" s="354">
        <v>15</v>
      </c>
      <c r="U33" s="349">
        <v>4</v>
      </c>
      <c r="V33" s="354">
        <v>17</v>
      </c>
      <c r="W33" s="349">
        <v>4.5333333333333332</v>
      </c>
      <c r="X33" s="354">
        <v>64</v>
      </c>
      <c r="Y33" s="349">
        <v>17.066666666666666</v>
      </c>
      <c r="Z33" s="354">
        <v>148</v>
      </c>
      <c r="AA33" s="349">
        <v>39.466666666666669</v>
      </c>
      <c r="AB33" s="354">
        <v>105</v>
      </c>
      <c r="AC33" s="349">
        <v>28</v>
      </c>
      <c r="AD33" s="355">
        <v>6</v>
      </c>
      <c r="AE33" s="349">
        <v>1.6</v>
      </c>
      <c r="AF33" s="354">
        <v>39</v>
      </c>
      <c r="AG33" s="349">
        <v>10.4</v>
      </c>
      <c r="AH33" s="354">
        <v>65</v>
      </c>
      <c r="AI33" s="349">
        <v>17.333333333333332</v>
      </c>
      <c r="AJ33" s="354">
        <v>18</v>
      </c>
      <c r="AK33" s="349">
        <v>4.8</v>
      </c>
      <c r="AL33" s="354">
        <v>470</v>
      </c>
      <c r="AM33" s="349">
        <v>125.33333333333333</v>
      </c>
      <c r="AN33" s="354">
        <v>604</v>
      </c>
      <c r="AO33" s="349">
        <v>161.06666666666666</v>
      </c>
      <c r="AP33" s="354">
        <v>233</v>
      </c>
      <c r="AQ33" s="349">
        <v>62.133333333333333</v>
      </c>
      <c r="AR33" s="354">
        <v>239</v>
      </c>
      <c r="AS33" s="349">
        <v>63.733333333333334</v>
      </c>
    </row>
    <row r="34" spans="1:45" ht="13.5" customHeight="1">
      <c r="A34" s="347" t="s">
        <v>166</v>
      </c>
      <c r="B34" s="348" t="str">
        <f>'Incentive Goal'!B33</f>
        <v>DUPLIN</v>
      </c>
      <c r="C34" s="349">
        <v>9</v>
      </c>
      <c r="D34" s="349">
        <v>11</v>
      </c>
      <c r="E34" s="350">
        <v>2791</v>
      </c>
      <c r="F34" s="351">
        <v>310.11111111111109</v>
      </c>
      <c r="G34" s="352">
        <v>104</v>
      </c>
      <c r="H34" s="351">
        <v>11.555555555555555</v>
      </c>
      <c r="I34" s="352">
        <v>149</v>
      </c>
      <c r="J34" s="351">
        <v>16.555555555555557</v>
      </c>
      <c r="K34" s="353">
        <v>4548746.63</v>
      </c>
      <c r="L34" s="353">
        <v>505416.2922222222</v>
      </c>
      <c r="M34" s="353">
        <v>413522.4209090909</v>
      </c>
      <c r="N34" s="354">
        <v>92438</v>
      </c>
      <c r="O34" s="349">
        <v>10270.888888888889</v>
      </c>
      <c r="P34" s="354">
        <v>126</v>
      </c>
      <c r="Q34" s="349">
        <v>14</v>
      </c>
      <c r="R34" s="354">
        <v>1093</v>
      </c>
      <c r="S34" s="349">
        <v>121.44444444444444</v>
      </c>
      <c r="T34" s="354">
        <v>32</v>
      </c>
      <c r="U34" s="349">
        <v>3.5555555555555554</v>
      </c>
      <c r="V34" s="354">
        <v>130</v>
      </c>
      <c r="W34" s="349">
        <v>14.444444444444445</v>
      </c>
      <c r="X34" s="354">
        <v>102</v>
      </c>
      <c r="Y34" s="349">
        <v>11.333333333333334</v>
      </c>
      <c r="Z34" s="354">
        <v>238</v>
      </c>
      <c r="AA34" s="349">
        <v>26.444444444444443</v>
      </c>
      <c r="AB34" s="354">
        <v>119</v>
      </c>
      <c r="AC34" s="349">
        <v>13.222222222222221</v>
      </c>
      <c r="AD34" s="355">
        <v>14</v>
      </c>
      <c r="AE34" s="349">
        <v>1.5555555555555556</v>
      </c>
      <c r="AF34" s="354">
        <v>115</v>
      </c>
      <c r="AG34" s="349">
        <v>12.777777777777779</v>
      </c>
      <c r="AH34" s="354">
        <v>155</v>
      </c>
      <c r="AI34" s="349">
        <v>17.222222222222221</v>
      </c>
      <c r="AJ34" s="354">
        <v>24</v>
      </c>
      <c r="AK34" s="349">
        <v>2.6666666666666665</v>
      </c>
      <c r="AL34" s="354">
        <v>1124</v>
      </c>
      <c r="AM34" s="349">
        <v>124.88888888888889</v>
      </c>
      <c r="AN34" s="354">
        <v>2207</v>
      </c>
      <c r="AO34" s="349">
        <v>245.22222222222223</v>
      </c>
      <c r="AP34" s="354">
        <v>659</v>
      </c>
      <c r="AQ34" s="349">
        <v>73.222222222222229</v>
      </c>
      <c r="AR34" s="354">
        <v>1052</v>
      </c>
      <c r="AS34" s="349">
        <v>116.88888888888889</v>
      </c>
    </row>
    <row r="35" spans="1:45" ht="13.5" customHeight="1">
      <c r="A35" s="347" t="s">
        <v>160</v>
      </c>
      <c r="B35" s="348" t="str">
        <f>'Incentive Goal'!B34</f>
        <v>DURHAM</v>
      </c>
      <c r="C35" s="349">
        <v>28</v>
      </c>
      <c r="D35" s="349">
        <v>38</v>
      </c>
      <c r="E35" s="350">
        <v>10298</v>
      </c>
      <c r="F35" s="351">
        <v>367.78571428571428</v>
      </c>
      <c r="G35" s="352">
        <v>697</v>
      </c>
      <c r="H35" s="351">
        <v>24.892857142857142</v>
      </c>
      <c r="I35" s="352">
        <v>468</v>
      </c>
      <c r="J35" s="351">
        <v>16.714285714285715</v>
      </c>
      <c r="K35" s="353">
        <v>12546661.439999999</v>
      </c>
      <c r="L35" s="353">
        <v>448095.0514285714</v>
      </c>
      <c r="M35" s="353">
        <v>330175.30105263158</v>
      </c>
      <c r="N35" s="354">
        <v>317011</v>
      </c>
      <c r="O35" s="349">
        <v>11321.821428571429</v>
      </c>
      <c r="P35" s="354">
        <v>1549</v>
      </c>
      <c r="Q35" s="349">
        <v>55.321428571428569</v>
      </c>
      <c r="R35" s="354">
        <v>8923</v>
      </c>
      <c r="S35" s="349">
        <v>318.67857142857144</v>
      </c>
      <c r="T35" s="354">
        <v>436</v>
      </c>
      <c r="U35" s="349">
        <v>15.571428571428571</v>
      </c>
      <c r="V35" s="354">
        <v>169</v>
      </c>
      <c r="W35" s="349">
        <v>6.0357142857142856</v>
      </c>
      <c r="X35" s="354">
        <v>747</v>
      </c>
      <c r="Y35" s="349">
        <v>26.678571428571427</v>
      </c>
      <c r="Z35" s="354">
        <v>587</v>
      </c>
      <c r="AA35" s="349">
        <v>20.964285714285715</v>
      </c>
      <c r="AB35" s="354">
        <v>458</v>
      </c>
      <c r="AC35" s="349">
        <v>16.357142857142858</v>
      </c>
      <c r="AD35" s="355">
        <v>59</v>
      </c>
      <c r="AE35" s="349">
        <v>2.1071428571428572</v>
      </c>
      <c r="AF35" s="354">
        <v>298</v>
      </c>
      <c r="AG35" s="349">
        <v>10.642857142857142</v>
      </c>
      <c r="AH35" s="354">
        <v>419</v>
      </c>
      <c r="AI35" s="349">
        <v>14.964285714285714</v>
      </c>
      <c r="AJ35" s="354">
        <v>249</v>
      </c>
      <c r="AK35" s="349">
        <v>8.8928571428571423</v>
      </c>
      <c r="AL35" s="354">
        <v>5231</v>
      </c>
      <c r="AM35" s="349">
        <v>186.82142857142858</v>
      </c>
      <c r="AN35" s="354">
        <v>4333</v>
      </c>
      <c r="AO35" s="349">
        <v>154.75</v>
      </c>
      <c r="AP35" s="354">
        <v>8992</v>
      </c>
      <c r="AQ35" s="349">
        <v>321.14285714285717</v>
      </c>
      <c r="AR35" s="354">
        <v>1263</v>
      </c>
      <c r="AS35" s="349">
        <v>45.107142857142854</v>
      </c>
    </row>
    <row r="36" spans="1:45" ht="13.5" customHeight="1">
      <c r="A36" s="347" t="s">
        <v>168</v>
      </c>
      <c r="B36" s="348" t="str">
        <f>'Incentive Goal'!B35</f>
        <v>EDGE-Rky Mt</v>
      </c>
      <c r="C36" s="349">
        <v>8.5</v>
      </c>
      <c r="D36" s="349">
        <v>11</v>
      </c>
      <c r="E36" s="350">
        <v>2292</v>
      </c>
      <c r="F36" s="351">
        <v>269.64705882352939</v>
      </c>
      <c r="G36" s="352">
        <v>73</v>
      </c>
      <c r="H36" s="351">
        <v>8.5882352941176467</v>
      </c>
      <c r="I36" s="352">
        <v>85</v>
      </c>
      <c r="J36" s="351">
        <v>10</v>
      </c>
      <c r="K36" s="353">
        <v>2138182.46</v>
      </c>
      <c r="L36" s="353">
        <v>251550.87764705881</v>
      </c>
      <c r="M36" s="353">
        <v>194380.22363636363</v>
      </c>
      <c r="N36" s="354">
        <v>94235</v>
      </c>
      <c r="O36" s="349">
        <v>11086.470588235294</v>
      </c>
      <c r="P36" s="354">
        <v>227</v>
      </c>
      <c r="Q36" s="349">
        <v>26.705882352941178</v>
      </c>
      <c r="R36" s="354">
        <v>6250</v>
      </c>
      <c r="S36" s="349">
        <v>735.29411764705878</v>
      </c>
      <c r="T36" s="354">
        <v>883</v>
      </c>
      <c r="U36" s="349">
        <v>103.88235294117646</v>
      </c>
      <c r="V36" s="354">
        <v>94</v>
      </c>
      <c r="W36" s="349">
        <v>11.058823529411764</v>
      </c>
      <c r="X36" s="354">
        <v>74</v>
      </c>
      <c r="Y36" s="349">
        <v>8.7058823529411757</v>
      </c>
      <c r="Z36" s="354">
        <v>147</v>
      </c>
      <c r="AA36" s="349">
        <v>17.294117647058822</v>
      </c>
      <c r="AB36" s="354">
        <v>59</v>
      </c>
      <c r="AC36" s="349">
        <v>6.9411764705882355</v>
      </c>
      <c r="AD36" s="355">
        <v>9</v>
      </c>
      <c r="AE36" s="349">
        <v>1.0588235294117647</v>
      </c>
      <c r="AF36" s="354">
        <v>139</v>
      </c>
      <c r="AG36" s="349">
        <v>16.352941176470587</v>
      </c>
      <c r="AH36" s="354">
        <v>130</v>
      </c>
      <c r="AI36" s="349">
        <v>15.294117647058824</v>
      </c>
      <c r="AJ36" s="354">
        <v>30</v>
      </c>
      <c r="AK36" s="349">
        <v>3.5294117647058822</v>
      </c>
      <c r="AL36" s="354">
        <v>981</v>
      </c>
      <c r="AM36" s="349">
        <v>115.41176470588235</v>
      </c>
      <c r="AN36" s="354">
        <v>2119</v>
      </c>
      <c r="AO36" s="349">
        <v>249.29411764705881</v>
      </c>
      <c r="AP36" s="354">
        <v>870</v>
      </c>
      <c r="AQ36" s="349">
        <v>102.35294117647059</v>
      </c>
      <c r="AR36" s="354">
        <v>540</v>
      </c>
      <c r="AS36" s="349">
        <v>63.529411764705884</v>
      </c>
    </row>
    <row r="37" spans="1:45" ht="13.5" customHeight="1">
      <c r="A37" s="347" t="s">
        <v>168</v>
      </c>
      <c r="B37" s="348" t="str">
        <f>'Incentive Goal'!B36</f>
        <v>EDGE-Tarboro</v>
      </c>
      <c r="C37" s="349">
        <v>6.5</v>
      </c>
      <c r="D37" s="349">
        <v>8</v>
      </c>
      <c r="E37" s="350">
        <v>2348</v>
      </c>
      <c r="F37" s="351">
        <v>361.23076923076923</v>
      </c>
      <c r="G37" s="352">
        <v>80</v>
      </c>
      <c r="H37" s="351">
        <v>12.307692307692308</v>
      </c>
      <c r="I37" s="352">
        <v>64</v>
      </c>
      <c r="J37" s="351">
        <v>9.8461538461538467</v>
      </c>
      <c r="K37" s="353">
        <v>2319449.81</v>
      </c>
      <c r="L37" s="353">
        <v>356838.4323076923</v>
      </c>
      <c r="M37" s="353">
        <v>289931.22625000001</v>
      </c>
      <c r="N37" s="357">
        <v>64067</v>
      </c>
      <c r="O37" s="349">
        <v>9856.461538461539</v>
      </c>
      <c r="P37" s="354">
        <v>162</v>
      </c>
      <c r="Q37" s="349">
        <v>24.923076923076923</v>
      </c>
      <c r="R37" s="354">
        <v>2334</v>
      </c>
      <c r="S37" s="349">
        <v>359.07692307692309</v>
      </c>
      <c r="T37" s="354">
        <v>276</v>
      </c>
      <c r="U37" s="349">
        <v>42.46153846153846</v>
      </c>
      <c r="V37" s="354">
        <v>73</v>
      </c>
      <c r="W37" s="349">
        <v>11.23076923076923</v>
      </c>
      <c r="X37" s="354">
        <v>80</v>
      </c>
      <c r="Y37" s="349">
        <v>12.307692307692308</v>
      </c>
      <c r="Z37" s="354">
        <v>146</v>
      </c>
      <c r="AA37" s="349">
        <v>22.46153846153846</v>
      </c>
      <c r="AB37" s="354">
        <v>85</v>
      </c>
      <c r="AC37" s="349">
        <v>13.076923076923077</v>
      </c>
      <c r="AD37" s="355">
        <v>17</v>
      </c>
      <c r="AE37" s="349">
        <v>2.6153846153846154</v>
      </c>
      <c r="AF37" s="354">
        <v>251</v>
      </c>
      <c r="AG37" s="349">
        <v>38.615384615384613</v>
      </c>
      <c r="AH37" s="354">
        <v>91</v>
      </c>
      <c r="AI37" s="349">
        <v>14</v>
      </c>
      <c r="AJ37" s="354">
        <v>10</v>
      </c>
      <c r="AK37" s="349">
        <v>1.5384615384615385</v>
      </c>
      <c r="AL37" s="354">
        <v>985</v>
      </c>
      <c r="AM37" s="349">
        <v>151.53846153846155</v>
      </c>
      <c r="AN37" s="354">
        <v>1211</v>
      </c>
      <c r="AO37" s="349">
        <v>186.30769230769232</v>
      </c>
      <c r="AP37" s="354">
        <v>988</v>
      </c>
      <c r="AQ37" s="349">
        <v>152</v>
      </c>
      <c r="AR37" s="354">
        <v>594</v>
      </c>
      <c r="AS37" s="349">
        <v>91.384615384615387</v>
      </c>
    </row>
    <row r="38" spans="1:45" ht="13.5" customHeight="1">
      <c r="A38" s="347" t="s">
        <v>162</v>
      </c>
      <c r="B38" s="348" t="str">
        <f>'Incentive Goal'!B37</f>
        <v>FORSYTH</v>
      </c>
      <c r="C38" s="349">
        <v>32.5</v>
      </c>
      <c r="D38" s="349">
        <v>48.25</v>
      </c>
      <c r="E38" s="350">
        <v>14525</v>
      </c>
      <c r="F38" s="351">
        <v>446.92307692307691</v>
      </c>
      <c r="G38" s="352">
        <v>841</v>
      </c>
      <c r="H38" s="351">
        <v>25.876923076923077</v>
      </c>
      <c r="I38" s="352">
        <v>704</v>
      </c>
      <c r="J38" s="351">
        <v>21.661538461538463</v>
      </c>
      <c r="K38" s="353">
        <v>17777151.16</v>
      </c>
      <c r="L38" s="353">
        <v>546989.2664615385</v>
      </c>
      <c r="M38" s="353">
        <v>368438.36601036269</v>
      </c>
      <c r="N38" s="357">
        <v>435535</v>
      </c>
      <c r="O38" s="349">
        <v>13401.076923076924</v>
      </c>
      <c r="P38" s="354">
        <v>1452</v>
      </c>
      <c r="Q38" s="349">
        <v>44.676923076923075</v>
      </c>
      <c r="R38" s="354">
        <v>10054</v>
      </c>
      <c r="S38" s="349">
        <v>309.35384615384618</v>
      </c>
      <c r="T38" s="354">
        <v>1627</v>
      </c>
      <c r="U38" s="349">
        <v>50.061538461538461</v>
      </c>
      <c r="V38" s="354">
        <v>293</v>
      </c>
      <c r="W38" s="349">
        <v>9.0153846153846153</v>
      </c>
      <c r="X38" s="354">
        <v>901</v>
      </c>
      <c r="Y38" s="349">
        <v>27.723076923076924</v>
      </c>
      <c r="Z38" s="354">
        <v>727</v>
      </c>
      <c r="AA38" s="349">
        <v>22.369230769230768</v>
      </c>
      <c r="AB38" s="354">
        <v>628</v>
      </c>
      <c r="AC38" s="349">
        <v>19.323076923076922</v>
      </c>
      <c r="AD38" s="355">
        <v>850</v>
      </c>
      <c r="AE38" s="349">
        <v>26.153846153846153</v>
      </c>
      <c r="AF38" s="354">
        <v>427</v>
      </c>
      <c r="AG38" s="349">
        <v>13.138461538461538</v>
      </c>
      <c r="AH38" s="354">
        <v>784</v>
      </c>
      <c r="AI38" s="349">
        <v>24.123076923076923</v>
      </c>
      <c r="AJ38" s="354">
        <v>141</v>
      </c>
      <c r="AK38" s="349">
        <v>4.3384615384615381</v>
      </c>
      <c r="AL38" s="354">
        <v>6150</v>
      </c>
      <c r="AM38" s="349">
        <v>189.23076923076923</v>
      </c>
      <c r="AN38" s="354">
        <v>3590</v>
      </c>
      <c r="AO38" s="349">
        <v>110.46153846153847</v>
      </c>
      <c r="AP38" s="354">
        <v>14956</v>
      </c>
      <c r="AQ38" s="349">
        <v>460.18461538461537</v>
      </c>
      <c r="AR38" s="354">
        <v>995</v>
      </c>
      <c r="AS38" s="349">
        <v>30.615384615384617</v>
      </c>
    </row>
    <row r="39" spans="1:45" ht="13.5" customHeight="1">
      <c r="A39" s="347" t="s">
        <v>160</v>
      </c>
      <c r="B39" s="348" t="str">
        <f>'Incentive Goal'!B38</f>
        <v>FRANKLIN</v>
      </c>
      <c r="C39" s="349">
        <v>8</v>
      </c>
      <c r="D39" s="349">
        <v>9</v>
      </c>
      <c r="E39" s="350">
        <v>3114</v>
      </c>
      <c r="F39" s="351">
        <v>389.25</v>
      </c>
      <c r="G39" s="352">
        <v>162</v>
      </c>
      <c r="H39" s="351">
        <v>20.25</v>
      </c>
      <c r="I39" s="352">
        <v>119</v>
      </c>
      <c r="J39" s="351">
        <v>14.875</v>
      </c>
      <c r="K39" s="353">
        <v>4083244.64</v>
      </c>
      <c r="L39" s="353">
        <v>510405.58</v>
      </c>
      <c r="M39" s="353">
        <v>453693.8488888889</v>
      </c>
      <c r="N39" s="357">
        <v>82593</v>
      </c>
      <c r="O39" s="349">
        <v>10324.125</v>
      </c>
      <c r="P39" s="354">
        <v>441</v>
      </c>
      <c r="Q39" s="349">
        <v>55.125</v>
      </c>
      <c r="R39" s="354">
        <v>857</v>
      </c>
      <c r="S39" s="349">
        <v>107.125</v>
      </c>
      <c r="T39" s="354">
        <v>20</v>
      </c>
      <c r="U39" s="349">
        <v>2.5</v>
      </c>
      <c r="V39" s="354">
        <v>25</v>
      </c>
      <c r="W39" s="349">
        <v>3.125</v>
      </c>
      <c r="X39" s="354">
        <v>163</v>
      </c>
      <c r="Y39" s="349">
        <v>20.375</v>
      </c>
      <c r="Z39" s="354">
        <v>149</v>
      </c>
      <c r="AA39" s="349">
        <v>18.625</v>
      </c>
      <c r="AB39" s="354">
        <v>106</v>
      </c>
      <c r="AC39" s="349">
        <v>13.25</v>
      </c>
      <c r="AD39" s="355">
        <v>8</v>
      </c>
      <c r="AE39" s="349">
        <v>1</v>
      </c>
      <c r="AF39" s="354">
        <v>154</v>
      </c>
      <c r="AG39" s="349">
        <v>19.25</v>
      </c>
      <c r="AH39" s="354">
        <v>114</v>
      </c>
      <c r="AI39" s="349">
        <v>14.25</v>
      </c>
      <c r="AJ39" s="354">
        <v>13</v>
      </c>
      <c r="AK39" s="349">
        <v>1.625</v>
      </c>
      <c r="AL39" s="354">
        <v>1332</v>
      </c>
      <c r="AM39" s="349">
        <v>166.5</v>
      </c>
      <c r="AN39" s="354">
        <v>1109</v>
      </c>
      <c r="AO39" s="349">
        <v>138.625</v>
      </c>
      <c r="AP39" s="354">
        <v>3092</v>
      </c>
      <c r="AQ39" s="349">
        <v>386.5</v>
      </c>
      <c r="AR39" s="354">
        <v>497</v>
      </c>
      <c r="AS39" s="349">
        <v>62.125</v>
      </c>
    </row>
    <row r="40" spans="1:45" ht="13.5" customHeight="1">
      <c r="A40" s="347" t="s">
        <v>163</v>
      </c>
      <c r="B40" s="348" t="str">
        <f>'Incentive Goal'!B39</f>
        <v>GASTON</v>
      </c>
      <c r="C40" s="349">
        <v>23.75</v>
      </c>
      <c r="D40" s="349">
        <v>33</v>
      </c>
      <c r="E40" s="350">
        <v>9537</v>
      </c>
      <c r="F40" s="351">
        <v>401.55789473684212</v>
      </c>
      <c r="G40" s="352">
        <v>688</v>
      </c>
      <c r="H40" s="351">
        <v>28.96842105263158</v>
      </c>
      <c r="I40" s="352">
        <v>475</v>
      </c>
      <c r="J40" s="351">
        <v>20</v>
      </c>
      <c r="K40" s="353">
        <v>11421463.43</v>
      </c>
      <c r="L40" s="353">
        <v>480903.72336842102</v>
      </c>
      <c r="M40" s="353">
        <v>346104.95242424239</v>
      </c>
      <c r="N40" s="357">
        <v>338864</v>
      </c>
      <c r="O40" s="349">
        <v>14267.957894736843</v>
      </c>
      <c r="P40" s="354">
        <v>1281</v>
      </c>
      <c r="Q40" s="349">
        <v>53.93684210526316</v>
      </c>
      <c r="R40" s="354">
        <v>15781</v>
      </c>
      <c r="S40" s="349">
        <v>664.46315789473681</v>
      </c>
      <c r="T40" s="354">
        <v>1891</v>
      </c>
      <c r="U40" s="349">
        <v>79.621052631578948</v>
      </c>
      <c r="V40" s="354">
        <v>213</v>
      </c>
      <c r="W40" s="349">
        <v>8.9684210526315784</v>
      </c>
      <c r="X40" s="354">
        <v>687</v>
      </c>
      <c r="Y40" s="349">
        <v>28.926315789473684</v>
      </c>
      <c r="Z40" s="354">
        <v>708</v>
      </c>
      <c r="AA40" s="349">
        <v>29.810526315789474</v>
      </c>
      <c r="AB40" s="354">
        <v>443</v>
      </c>
      <c r="AC40" s="349">
        <v>18.652631578947368</v>
      </c>
      <c r="AD40" s="355">
        <v>106</v>
      </c>
      <c r="AE40" s="349">
        <v>4.4631578947368418</v>
      </c>
      <c r="AF40" s="354">
        <v>370</v>
      </c>
      <c r="AG40" s="349">
        <v>15.578947368421053</v>
      </c>
      <c r="AH40" s="354">
        <v>441</v>
      </c>
      <c r="AI40" s="349">
        <v>18.568421052631578</v>
      </c>
      <c r="AJ40" s="354">
        <v>129</v>
      </c>
      <c r="AK40" s="349">
        <v>5.4315789473684211</v>
      </c>
      <c r="AL40" s="354">
        <v>4671</v>
      </c>
      <c r="AM40" s="349">
        <v>196.67368421052632</v>
      </c>
      <c r="AN40" s="354">
        <v>2480</v>
      </c>
      <c r="AO40" s="349">
        <v>104.42105263157895</v>
      </c>
      <c r="AP40" s="354">
        <v>7005</v>
      </c>
      <c r="AQ40" s="349">
        <v>294.94736842105266</v>
      </c>
      <c r="AR40" s="354">
        <v>1396</v>
      </c>
      <c r="AS40" s="349">
        <v>58.778947368421051</v>
      </c>
    </row>
    <row r="41" spans="1:45" ht="13.5" customHeight="1">
      <c r="A41" s="347" t="s">
        <v>164</v>
      </c>
      <c r="B41" s="348" t="str">
        <f>'Incentive Goal'!B40</f>
        <v>GATES</v>
      </c>
      <c r="C41" s="349">
        <v>1</v>
      </c>
      <c r="D41" s="349">
        <v>1.75</v>
      </c>
      <c r="E41" s="350">
        <v>549</v>
      </c>
      <c r="F41" s="351">
        <v>549</v>
      </c>
      <c r="G41" s="352">
        <v>23</v>
      </c>
      <c r="H41" s="351">
        <v>23</v>
      </c>
      <c r="I41" s="352">
        <v>28</v>
      </c>
      <c r="J41" s="351">
        <v>28</v>
      </c>
      <c r="K41" s="353">
        <v>904032.52</v>
      </c>
      <c r="L41" s="353">
        <v>904032.52</v>
      </c>
      <c r="M41" s="353">
        <v>516590.01142857142</v>
      </c>
      <c r="N41" s="357">
        <v>17</v>
      </c>
      <c r="O41" s="349">
        <v>17</v>
      </c>
      <c r="P41" s="354">
        <v>0</v>
      </c>
      <c r="Q41" s="349">
        <v>0</v>
      </c>
      <c r="R41" s="354">
        <v>3</v>
      </c>
      <c r="S41" s="349">
        <v>3</v>
      </c>
      <c r="T41" s="354">
        <v>0</v>
      </c>
      <c r="U41" s="349">
        <v>0</v>
      </c>
      <c r="V41" s="354">
        <v>3</v>
      </c>
      <c r="W41" s="349">
        <v>3</v>
      </c>
      <c r="X41" s="354">
        <v>0</v>
      </c>
      <c r="Y41" s="349">
        <v>0</v>
      </c>
      <c r="Z41" s="354">
        <v>0</v>
      </c>
      <c r="AA41" s="349">
        <v>0</v>
      </c>
      <c r="AB41" s="354">
        <v>0</v>
      </c>
      <c r="AC41" s="349">
        <v>0</v>
      </c>
      <c r="AD41" s="355">
        <v>0</v>
      </c>
      <c r="AE41" s="349">
        <v>0</v>
      </c>
      <c r="AF41" s="354">
        <v>0</v>
      </c>
      <c r="AG41" s="349">
        <v>0</v>
      </c>
      <c r="AH41" s="354">
        <v>0</v>
      </c>
      <c r="AI41" s="349">
        <v>0</v>
      </c>
      <c r="AJ41" s="354">
        <v>5</v>
      </c>
      <c r="AK41" s="349">
        <v>5</v>
      </c>
      <c r="AL41" s="354">
        <v>229</v>
      </c>
      <c r="AM41" s="349">
        <v>229</v>
      </c>
      <c r="AN41" s="354">
        <v>0</v>
      </c>
      <c r="AO41" s="349">
        <v>0</v>
      </c>
      <c r="AP41" s="354">
        <v>2</v>
      </c>
      <c r="AQ41" s="349">
        <v>2</v>
      </c>
      <c r="AR41" s="354">
        <v>91</v>
      </c>
      <c r="AS41" s="349">
        <v>91</v>
      </c>
    </row>
    <row r="42" spans="1:45" ht="13.5" customHeight="1">
      <c r="A42" s="347" t="s">
        <v>167</v>
      </c>
      <c r="B42" s="348" t="str">
        <f>'Incentive Goal'!B41</f>
        <v>GRAHAM</v>
      </c>
      <c r="C42" s="349">
        <v>0.75</v>
      </c>
      <c r="D42" s="349">
        <v>1</v>
      </c>
      <c r="E42" s="350">
        <v>251</v>
      </c>
      <c r="F42" s="351">
        <v>334.66666666666669</v>
      </c>
      <c r="G42" s="352">
        <v>10</v>
      </c>
      <c r="H42" s="351">
        <v>13.333333333333334</v>
      </c>
      <c r="I42" s="352">
        <v>38</v>
      </c>
      <c r="J42" s="351">
        <v>50.666666666666664</v>
      </c>
      <c r="K42" s="353">
        <v>468597.35</v>
      </c>
      <c r="L42" s="353">
        <v>624796.46666666667</v>
      </c>
      <c r="M42" s="353">
        <v>468597.35</v>
      </c>
      <c r="N42" s="357">
        <v>7339</v>
      </c>
      <c r="O42" s="349">
        <v>9785.3333333333339</v>
      </c>
      <c r="P42" s="354">
        <v>13</v>
      </c>
      <c r="Q42" s="349">
        <v>17.333333333333332</v>
      </c>
      <c r="R42" s="354">
        <v>1115</v>
      </c>
      <c r="S42" s="349">
        <v>1486.6666666666667</v>
      </c>
      <c r="T42" s="354">
        <v>53</v>
      </c>
      <c r="U42" s="349">
        <v>70.666666666666671</v>
      </c>
      <c r="V42" s="354">
        <v>13</v>
      </c>
      <c r="W42" s="349">
        <v>17.333333333333332</v>
      </c>
      <c r="X42" s="354">
        <v>11</v>
      </c>
      <c r="Y42" s="349">
        <v>14.666666666666666</v>
      </c>
      <c r="Z42" s="354">
        <v>52</v>
      </c>
      <c r="AA42" s="349">
        <v>69.333333333333329</v>
      </c>
      <c r="AB42" s="354">
        <v>38</v>
      </c>
      <c r="AC42" s="349">
        <v>50.666666666666664</v>
      </c>
      <c r="AD42" s="355">
        <v>1</v>
      </c>
      <c r="AE42" s="349">
        <v>1.3333333333333333</v>
      </c>
      <c r="AF42" s="354">
        <v>12</v>
      </c>
      <c r="AG42" s="349">
        <v>16</v>
      </c>
      <c r="AH42" s="354">
        <v>15</v>
      </c>
      <c r="AI42" s="349">
        <v>20</v>
      </c>
      <c r="AJ42" s="354">
        <v>6</v>
      </c>
      <c r="AK42" s="349">
        <v>8</v>
      </c>
      <c r="AL42" s="354">
        <v>127</v>
      </c>
      <c r="AM42" s="349">
        <v>169.33333333333334</v>
      </c>
      <c r="AN42" s="354">
        <v>266</v>
      </c>
      <c r="AO42" s="349">
        <v>354.66666666666669</v>
      </c>
      <c r="AP42" s="354">
        <v>252</v>
      </c>
      <c r="AQ42" s="349">
        <v>336</v>
      </c>
      <c r="AR42" s="354">
        <v>251</v>
      </c>
      <c r="AS42" s="349">
        <v>334.66666666666669</v>
      </c>
    </row>
    <row r="43" spans="1:45" ht="13.5" customHeight="1">
      <c r="A43" s="347" t="s">
        <v>168</v>
      </c>
      <c r="B43" s="348" t="str">
        <f>'Incentive Goal'!B42</f>
        <v>GRANVILLE</v>
      </c>
      <c r="C43" s="349">
        <v>9.5</v>
      </c>
      <c r="D43" s="349">
        <v>11</v>
      </c>
      <c r="E43" s="350">
        <v>2632</v>
      </c>
      <c r="F43" s="351">
        <v>277.05263157894734</v>
      </c>
      <c r="G43" s="352">
        <v>144</v>
      </c>
      <c r="H43" s="351">
        <v>15.157894736842104</v>
      </c>
      <c r="I43" s="352">
        <v>143</v>
      </c>
      <c r="J43" s="351">
        <v>15.052631578947368</v>
      </c>
      <c r="K43" s="353">
        <v>3351016.29</v>
      </c>
      <c r="L43" s="353">
        <v>352738.55684210529</v>
      </c>
      <c r="M43" s="353">
        <v>304637.84454545454</v>
      </c>
      <c r="N43" s="357">
        <v>81004</v>
      </c>
      <c r="O43" s="349">
        <v>8526.7368421052633</v>
      </c>
      <c r="P43" s="354">
        <v>306</v>
      </c>
      <c r="Q43" s="349">
        <v>32.210526315789473</v>
      </c>
      <c r="R43" s="354">
        <v>1106</v>
      </c>
      <c r="S43" s="349">
        <v>116.42105263157895</v>
      </c>
      <c r="T43" s="354">
        <v>79</v>
      </c>
      <c r="U43" s="349">
        <v>8.3157894736842106</v>
      </c>
      <c r="V43" s="354">
        <v>35</v>
      </c>
      <c r="W43" s="349">
        <v>3.6842105263157894</v>
      </c>
      <c r="X43" s="354">
        <v>143</v>
      </c>
      <c r="Y43" s="349">
        <v>15.052631578947368</v>
      </c>
      <c r="Z43" s="354">
        <v>153</v>
      </c>
      <c r="AA43" s="349">
        <v>16.105263157894736</v>
      </c>
      <c r="AB43" s="354">
        <v>128</v>
      </c>
      <c r="AC43" s="349">
        <v>13.473684210526315</v>
      </c>
      <c r="AD43" s="355">
        <v>58</v>
      </c>
      <c r="AE43" s="349">
        <v>6.1052631578947372</v>
      </c>
      <c r="AF43" s="354">
        <v>166</v>
      </c>
      <c r="AG43" s="349">
        <v>17.473684210526315</v>
      </c>
      <c r="AH43" s="354">
        <v>97</v>
      </c>
      <c r="AI43" s="349">
        <v>10.210526315789474</v>
      </c>
      <c r="AJ43" s="354">
        <v>17</v>
      </c>
      <c r="AK43" s="349">
        <v>1.7894736842105263</v>
      </c>
      <c r="AL43" s="354">
        <v>1049</v>
      </c>
      <c r="AM43" s="349">
        <v>110.42105263157895</v>
      </c>
      <c r="AN43" s="354">
        <v>2228</v>
      </c>
      <c r="AO43" s="349">
        <v>234.52631578947367</v>
      </c>
      <c r="AP43" s="354">
        <v>1164</v>
      </c>
      <c r="AQ43" s="349">
        <v>122.52631578947368</v>
      </c>
      <c r="AR43" s="354">
        <v>411</v>
      </c>
      <c r="AS43" s="349">
        <v>43.263157894736842</v>
      </c>
    </row>
    <row r="44" spans="1:45" ht="13.5" customHeight="1">
      <c r="A44" s="347" t="s">
        <v>160</v>
      </c>
      <c r="B44" s="348" t="str">
        <f>'Incentive Goal'!B43</f>
        <v>GREENE</v>
      </c>
      <c r="C44" s="349">
        <v>3</v>
      </c>
      <c r="D44" s="349">
        <v>4.5</v>
      </c>
      <c r="E44" s="350">
        <v>1230</v>
      </c>
      <c r="F44" s="351">
        <v>410</v>
      </c>
      <c r="G44" s="352">
        <v>71</v>
      </c>
      <c r="H44" s="351">
        <v>23.666666666666668</v>
      </c>
      <c r="I44" s="352">
        <v>70</v>
      </c>
      <c r="J44" s="351">
        <v>23.333333333333332</v>
      </c>
      <c r="K44" s="353">
        <v>1364727.96</v>
      </c>
      <c r="L44" s="353">
        <v>454909.32</v>
      </c>
      <c r="M44" s="353">
        <v>303272.88</v>
      </c>
      <c r="N44" s="357">
        <v>40049</v>
      </c>
      <c r="O44" s="349">
        <v>13349.666666666666</v>
      </c>
      <c r="P44" s="354">
        <v>86</v>
      </c>
      <c r="Q44" s="349">
        <v>28.666666666666668</v>
      </c>
      <c r="R44" s="354">
        <v>2650</v>
      </c>
      <c r="S44" s="349">
        <v>883.33333333333337</v>
      </c>
      <c r="T44" s="354">
        <v>207</v>
      </c>
      <c r="U44" s="349">
        <v>69</v>
      </c>
      <c r="V44" s="354">
        <v>52</v>
      </c>
      <c r="W44" s="349">
        <v>17.333333333333332</v>
      </c>
      <c r="X44" s="354">
        <v>78</v>
      </c>
      <c r="Y44" s="349">
        <v>26</v>
      </c>
      <c r="Z44" s="354">
        <v>106</v>
      </c>
      <c r="AA44" s="349">
        <v>35.333333333333336</v>
      </c>
      <c r="AB44" s="354">
        <v>70</v>
      </c>
      <c r="AC44" s="349">
        <v>23.333333333333332</v>
      </c>
      <c r="AD44" s="355">
        <v>6</v>
      </c>
      <c r="AE44" s="349">
        <v>2</v>
      </c>
      <c r="AF44" s="354">
        <v>53</v>
      </c>
      <c r="AG44" s="349">
        <v>17.666666666666668</v>
      </c>
      <c r="AH44" s="354">
        <v>86</v>
      </c>
      <c r="AI44" s="349">
        <v>28.666666666666668</v>
      </c>
      <c r="AJ44" s="354">
        <v>18</v>
      </c>
      <c r="AK44" s="349">
        <v>6</v>
      </c>
      <c r="AL44" s="354">
        <v>665</v>
      </c>
      <c r="AM44" s="349">
        <v>221.66666666666666</v>
      </c>
      <c r="AN44" s="354">
        <v>655</v>
      </c>
      <c r="AO44" s="349">
        <v>218.33333333333334</v>
      </c>
      <c r="AP44" s="354">
        <v>314</v>
      </c>
      <c r="AQ44" s="349">
        <v>104.66666666666667</v>
      </c>
      <c r="AR44" s="354">
        <v>664</v>
      </c>
      <c r="AS44" s="349">
        <v>221.33333333333334</v>
      </c>
    </row>
    <row r="45" spans="1:45" ht="13.5" customHeight="1">
      <c r="A45" s="347" t="s">
        <v>161</v>
      </c>
      <c r="B45" s="348" t="str">
        <f>'Incentive Goal'!B44</f>
        <v>GUIL-Gboro</v>
      </c>
      <c r="C45" s="349">
        <v>32</v>
      </c>
      <c r="D45" s="349">
        <v>63</v>
      </c>
      <c r="E45" s="350">
        <v>15018</v>
      </c>
      <c r="F45" s="351">
        <v>469.3125</v>
      </c>
      <c r="G45" s="352">
        <v>331</v>
      </c>
      <c r="H45" s="351">
        <v>10.34375</v>
      </c>
      <c r="I45" s="352">
        <v>830</v>
      </c>
      <c r="J45" s="351">
        <v>25.9375</v>
      </c>
      <c r="K45" s="353">
        <v>18531740.25</v>
      </c>
      <c r="L45" s="353">
        <v>579116.8828125</v>
      </c>
      <c r="M45" s="353">
        <v>294154.60714285716</v>
      </c>
      <c r="N45" s="357">
        <v>477717</v>
      </c>
      <c r="O45" s="349">
        <v>14928.65625</v>
      </c>
      <c r="P45" s="354">
        <v>2041</v>
      </c>
      <c r="Q45" s="349">
        <v>63.78125</v>
      </c>
      <c r="R45" s="354">
        <v>4355</v>
      </c>
      <c r="S45" s="349">
        <v>136.09375</v>
      </c>
      <c r="T45" s="354">
        <v>336</v>
      </c>
      <c r="U45" s="349">
        <v>10.5</v>
      </c>
      <c r="V45" s="354">
        <v>443</v>
      </c>
      <c r="W45" s="349">
        <v>13.84375</v>
      </c>
      <c r="X45" s="354">
        <v>1095</v>
      </c>
      <c r="Y45" s="349">
        <v>34.21875</v>
      </c>
      <c r="Z45" s="354">
        <v>1137</v>
      </c>
      <c r="AA45" s="349">
        <v>35.53125</v>
      </c>
      <c r="AB45" s="354">
        <v>803</v>
      </c>
      <c r="AC45" s="349">
        <v>25.09375</v>
      </c>
      <c r="AD45" s="355">
        <v>897</v>
      </c>
      <c r="AE45" s="349">
        <v>28.03125</v>
      </c>
      <c r="AF45" s="354">
        <v>535</v>
      </c>
      <c r="AG45" s="349">
        <v>16.71875</v>
      </c>
      <c r="AH45" s="354">
        <v>529</v>
      </c>
      <c r="AI45" s="349">
        <v>16.53125</v>
      </c>
      <c r="AJ45" s="354">
        <v>193</v>
      </c>
      <c r="AK45" s="349">
        <v>6.03125</v>
      </c>
      <c r="AL45" s="354">
        <v>6987</v>
      </c>
      <c r="AM45" s="349">
        <v>218.34375</v>
      </c>
      <c r="AN45" s="354">
        <v>4293</v>
      </c>
      <c r="AO45" s="349">
        <v>134.15625</v>
      </c>
      <c r="AP45" s="354">
        <v>13277</v>
      </c>
      <c r="AQ45" s="349">
        <v>414.90625</v>
      </c>
      <c r="AR45" s="354">
        <v>1527</v>
      </c>
      <c r="AS45" s="349">
        <v>47.71875</v>
      </c>
    </row>
    <row r="46" spans="1:45" ht="13.5" customHeight="1">
      <c r="A46" s="347" t="s">
        <v>161</v>
      </c>
      <c r="B46" s="348" t="str">
        <f>'Incentive Goal'!B45</f>
        <v>GUIL-HP</v>
      </c>
      <c r="C46" s="349">
        <v>14</v>
      </c>
      <c r="D46" s="349">
        <v>29</v>
      </c>
      <c r="E46" s="350">
        <v>5971</v>
      </c>
      <c r="F46" s="351">
        <v>426.5</v>
      </c>
      <c r="G46" s="352">
        <v>1088</v>
      </c>
      <c r="H46" s="351">
        <v>77.714285714285708</v>
      </c>
      <c r="I46" s="352">
        <v>259</v>
      </c>
      <c r="J46" s="351">
        <v>18.5</v>
      </c>
      <c r="K46" s="353">
        <v>6517109.2699999996</v>
      </c>
      <c r="L46" s="353">
        <v>465507.80499999999</v>
      </c>
      <c r="M46" s="353">
        <v>224727.90586206896</v>
      </c>
      <c r="N46" s="358">
        <v>196137</v>
      </c>
      <c r="O46" s="349">
        <v>14009.785714285714</v>
      </c>
      <c r="P46" s="354">
        <v>702</v>
      </c>
      <c r="Q46" s="349">
        <v>50.142857142857146</v>
      </c>
      <c r="R46" s="354">
        <v>2500</v>
      </c>
      <c r="S46" s="349">
        <v>178.57142857142858</v>
      </c>
      <c r="T46" s="354">
        <v>93</v>
      </c>
      <c r="U46" s="349">
        <v>6.6428571428571432</v>
      </c>
      <c r="V46" s="354">
        <v>117</v>
      </c>
      <c r="W46" s="349">
        <v>8.3571428571428577</v>
      </c>
      <c r="X46" s="354">
        <v>328</v>
      </c>
      <c r="Y46" s="349">
        <v>23.428571428571427</v>
      </c>
      <c r="Z46" s="354">
        <v>243</v>
      </c>
      <c r="AA46" s="349">
        <v>17.357142857142858</v>
      </c>
      <c r="AB46" s="354">
        <v>240</v>
      </c>
      <c r="AC46" s="349">
        <v>17.142857142857142</v>
      </c>
      <c r="AD46" s="355">
        <v>178</v>
      </c>
      <c r="AE46" s="349">
        <v>12.714285714285714</v>
      </c>
      <c r="AF46" s="354">
        <v>164</v>
      </c>
      <c r="AG46" s="349">
        <v>11.714285714285714</v>
      </c>
      <c r="AH46" s="354">
        <v>184</v>
      </c>
      <c r="AI46" s="349">
        <v>13.142857142857142</v>
      </c>
      <c r="AJ46" s="354">
        <v>103</v>
      </c>
      <c r="AK46" s="349">
        <v>7.3571428571428568</v>
      </c>
      <c r="AL46" s="354">
        <v>2915</v>
      </c>
      <c r="AM46" s="349">
        <v>208.21428571428572</v>
      </c>
      <c r="AN46" s="354">
        <v>2107</v>
      </c>
      <c r="AO46" s="349">
        <v>150.5</v>
      </c>
      <c r="AP46" s="354">
        <v>8715</v>
      </c>
      <c r="AQ46" s="349">
        <v>622.5</v>
      </c>
      <c r="AR46" s="354">
        <v>384</v>
      </c>
      <c r="AS46" s="349">
        <v>27.428571428571427</v>
      </c>
    </row>
    <row r="47" spans="1:45" ht="13.5" customHeight="1">
      <c r="A47" s="347" t="s">
        <v>168</v>
      </c>
      <c r="B47" s="348" t="str">
        <f>'Incentive Goal'!B46</f>
        <v>HALIFAX</v>
      </c>
      <c r="C47" s="349">
        <v>12</v>
      </c>
      <c r="D47" s="349">
        <v>18</v>
      </c>
      <c r="E47" s="350">
        <v>4047</v>
      </c>
      <c r="F47" s="351">
        <v>337.25</v>
      </c>
      <c r="G47" s="352">
        <v>137</v>
      </c>
      <c r="H47" s="351">
        <v>11.416666666666666</v>
      </c>
      <c r="I47" s="352">
        <v>154</v>
      </c>
      <c r="J47" s="351">
        <v>12.833333333333334</v>
      </c>
      <c r="K47" s="353">
        <v>4826169.34</v>
      </c>
      <c r="L47" s="353">
        <v>402180.77833333332</v>
      </c>
      <c r="M47" s="353">
        <v>268120.51888888888</v>
      </c>
      <c r="N47" s="357">
        <v>128395</v>
      </c>
      <c r="O47" s="349">
        <v>10699.583333333334</v>
      </c>
      <c r="P47" s="354">
        <v>164</v>
      </c>
      <c r="Q47" s="349">
        <v>13.666666666666666</v>
      </c>
      <c r="R47" s="354">
        <v>7387</v>
      </c>
      <c r="S47" s="349">
        <v>615.58333333333337</v>
      </c>
      <c r="T47" s="354">
        <v>348</v>
      </c>
      <c r="U47" s="349">
        <v>29</v>
      </c>
      <c r="V47" s="354">
        <v>90</v>
      </c>
      <c r="W47" s="349">
        <v>7.5</v>
      </c>
      <c r="X47" s="354">
        <v>142</v>
      </c>
      <c r="Y47" s="349">
        <v>11.833333333333334</v>
      </c>
      <c r="Z47" s="354">
        <v>236</v>
      </c>
      <c r="AA47" s="349">
        <v>19.666666666666668</v>
      </c>
      <c r="AB47" s="354">
        <v>161</v>
      </c>
      <c r="AC47" s="349">
        <v>13.416666666666666</v>
      </c>
      <c r="AD47" s="355">
        <v>10</v>
      </c>
      <c r="AE47" s="349">
        <v>0.83333333333333337</v>
      </c>
      <c r="AF47" s="354">
        <v>202</v>
      </c>
      <c r="AG47" s="349">
        <v>16.833333333333332</v>
      </c>
      <c r="AH47" s="354">
        <v>286</v>
      </c>
      <c r="AI47" s="349">
        <v>23.833333333333332</v>
      </c>
      <c r="AJ47" s="354">
        <v>58</v>
      </c>
      <c r="AK47" s="349">
        <v>4.833333333333333</v>
      </c>
      <c r="AL47" s="354">
        <v>1798</v>
      </c>
      <c r="AM47" s="349">
        <v>149.83333333333334</v>
      </c>
      <c r="AN47" s="354">
        <v>2517</v>
      </c>
      <c r="AO47" s="349">
        <v>209.75</v>
      </c>
      <c r="AP47" s="354">
        <v>3569</v>
      </c>
      <c r="AQ47" s="349">
        <v>297.41666666666669</v>
      </c>
      <c r="AR47" s="354">
        <v>1467</v>
      </c>
      <c r="AS47" s="349">
        <v>122.25</v>
      </c>
    </row>
    <row r="48" spans="1:45" ht="13.5" customHeight="1">
      <c r="A48" s="347" t="s">
        <v>165</v>
      </c>
      <c r="B48" s="348" t="str">
        <f>'Incentive Goal'!B47</f>
        <v>HARNETT</v>
      </c>
      <c r="C48" s="349">
        <v>12.5</v>
      </c>
      <c r="D48" s="349">
        <v>17.5</v>
      </c>
      <c r="E48" s="350">
        <v>4607</v>
      </c>
      <c r="F48" s="351">
        <v>368.56</v>
      </c>
      <c r="G48" s="352">
        <v>241</v>
      </c>
      <c r="H48" s="351">
        <v>19.28</v>
      </c>
      <c r="I48" s="352">
        <v>224</v>
      </c>
      <c r="J48" s="351">
        <v>17.920000000000002</v>
      </c>
      <c r="K48" s="353">
        <v>7094205.8300000001</v>
      </c>
      <c r="L48" s="353">
        <v>567536.46640000003</v>
      </c>
      <c r="M48" s="353">
        <v>405383.19028571428</v>
      </c>
      <c r="N48" s="357">
        <v>146773</v>
      </c>
      <c r="O48" s="349">
        <v>11741.84</v>
      </c>
      <c r="P48" s="354">
        <v>367</v>
      </c>
      <c r="Q48" s="349">
        <v>29.36</v>
      </c>
      <c r="R48" s="354">
        <v>2622</v>
      </c>
      <c r="S48" s="349">
        <v>209.76</v>
      </c>
      <c r="T48" s="354">
        <v>93</v>
      </c>
      <c r="U48" s="349">
        <v>7.44</v>
      </c>
      <c r="V48" s="354">
        <v>71</v>
      </c>
      <c r="W48" s="349">
        <v>5.68</v>
      </c>
      <c r="X48" s="354">
        <v>262</v>
      </c>
      <c r="Y48" s="349">
        <v>20.96</v>
      </c>
      <c r="Z48" s="354">
        <v>296</v>
      </c>
      <c r="AA48" s="349">
        <v>23.68</v>
      </c>
      <c r="AB48" s="354">
        <v>206</v>
      </c>
      <c r="AC48" s="349">
        <v>16.48</v>
      </c>
      <c r="AD48" s="355">
        <v>61</v>
      </c>
      <c r="AE48" s="349">
        <v>4.88</v>
      </c>
      <c r="AF48" s="354">
        <v>220</v>
      </c>
      <c r="AG48" s="349">
        <v>17.600000000000001</v>
      </c>
      <c r="AH48" s="354">
        <v>243</v>
      </c>
      <c r="AI48" s="349">
        <v>19.440000000000001</v>
      </c>
      <c r="AJ48" s="354">
        <v>20</v>
      </c>
      <c r="AK48" s="349">
        <v>1.6</v>
      </c>
      <c r="AL48" s="354">
        <v>1518</v>
      </c>
      <c r="AM48" s="349">
        <v>121.44</v>
      </c>
      <c r="AN48" s="354">
        <v>1350</v>
      </c>
      <c r="AO48" s="349">
        <v>108</v>
      </c>
      <c r="AP48" s="354">
        <v>4156</v>
      </c>
      <c r="AQ48" s="349">
        <v>332.48</v>
      </c>
      <c r="AR48" s="354">
        <v>1521</v>
      </c>
      <c r="AS48" s="349">
        <v>121.68</v>
      </c>
    </row>
    <row r="49" spans="1:45" ht="13.5" customHeight="1">
      <c r="A49" s="347" t="s">
        <v>167</v>
      </c>
      <c r="B49" s="348" t="str">
        <f>'Incentive Goal'!B48</f>
        <v>HAYWOOD</v>
      </c>
      <c r="C49" s="349">
        <v>4</v>
      </c>
      <c r="D49" s="349">
        <v>6</v>
      </c>
      <c r="E49" s="350">
        <v>1555</v>
      </c>
      <c r="F49" s="351">
        <v>388.75</v>
      </c>
      <c r="G49" s="352">
        <v>128</v>
      </c>
      <c r="H49" s="351">
        <v>32</v>
      </c>
      <c r="I49" s="352">
        <v>158</v>
      </c>
      <c r="J49" s="351">
        <v>39.5</v>
      </c>
      <c r="K49" s="353">
        <v>2690974.05</v>
      </c>
      <c r="L49" s="353">
        <v>672743.51249999995</v>
      </c>
      <c r="M49" s="353">
        <v>448495.67499999999</v>
      </c>
      <c r="N49" s="357">
        <v>47621</v>
      </c>
      <c r="O49" s="349">
        <v>11905.25</v>
      </c>
      <c r="P49" s="354">
        <v>214</v>
      </c>
      <c r="Q49" s="349">
        <v>53.5</v>
      </c>
      <c r="R49" s="354">
        <v>2224</v>
      </c>
      <c r="S49" s="349">
        <v>556</v>
      </c>
      <c r="T49" s="354">
        <v>356</v>
      </c>
      <c r="U49" s="349">
        <v>89</v>
      </c>
      <c r="V49" s="354">
        <v>31</v>
      </c>
      <c r="W49" s="349">
        <v>7.75</v>
      </c>
      <c r="X49" s="354">
        <v>146</v>
      </c>
      <c r="Y49" s="349">
        <v>36.5</v>
      </c>
      <c r="Z49" s="354">
        <v>238</v>
      </c>
      <c r="AA49" s="349">
        <v>59.5</v>
      </c>
      <c r="AB49" s="354">
        <v>153</v>
      </c>
      <c r="AC49" s="349">
        <v>38.25</v>
      </c>
      <c r="AD49" s="355">
        <v>190</v>
      </c>
      <c r="AE49" s="349">
        <v>47.5</v>
      </c>
      <c r="AF49" s="354">
        <v>238</v>
      </c>
      <c r="AG49" s="349">
        <v>59.5</v>
      </c>
      <c r="AH49" s="354">
        <v>21</v>
      </c>
      <c r="AI49" s="349">
        <v>5.25</v>
      </c>
      <c r="AJ49" s="354">
        <v>15</v>
      </c>
      <c r="AK49" s="349">
        <v>3.75</v>
      </c>
      <c r="AL49" s="354">
        <v>903</v>
      </c>
      <c r="AM49" s="349">
        <v>225.75</v>
      </c>
      <c r="AN49" s="354">
        <v>1627</v>
      </c>
      <c r="AO49" s="349">
        <v>406.75</v>
      </c>
      <c r="AP49" s="354">
        <v>854</v>
      </c>
      <c r="AQ49" s="349">
        <v>213.5</v>
      </c>
      <c r="AR49" s="354">
        <v>1342</v>
      </c>
      <c r="AS49" s="349">
        <v>335.5</v>
      </c>
    </row>
    <row r="50" spans="1:45" ht="13.5" customHeight="1">
      <c r="A50" s="347" t="s">
        <v>167</v>
      </c>
      <c r="B50" s="348" t="str">
        <f>'Incentive Goal'!B49</f>
        <v>HENDERSON</v>
      </c>
      <c r="C50" s="349">
        <v>4.75</v>
      </c>
      <c r="D50" s="349">
        <v>7</v>
      </c>
      <c r="E50" s="350">
        <v>2489</v>
      </c>
      <c r="F50" s="351">
        <v>524</v>
      </c>
      <c r="G50" s="352">
        <v>190</v>
      </c>
      <c r="H50" s="351">
        <v>40</v>
      </c>
      <c r="I50" s="352">
        <v>170</v>
      </c>
      <c r="J50" s="351">
        <v>35.789473684210527</v>
      </c>
      <c r="K50" s="353">
        <v>3017481.54</v>
      </c>
      <c r="L50" s="353">
        <v>635259.27157894743</v>
      </c>
      <c r="M50" s="353">
        <v>431068.79142857145</v>
      </c>
      <c r="N50" s="357">
        <v>72662</v>
      </c>
      <c r="O50" s="349">
        <v>15297.263157894737</v>
      </c>
      <c r="P50" s="354">
        <v>388</v>
      </c>
      <c r="Q50" s="349">
        <v>81.684210526315795</v>
      </c>
      <c r="R50" s="354">
        <v>901</v>
      </c>
      <c r="S50" s="349">
        <v>189.68421052631578</v>
      </c>
      <c r="T50" s="354">
        <v>53</v>
      </c>
      <c r="U50" s="349">
        <v>11.157894736842104</v>
      </c>
      <c r="V50" s="354">
        <v>35</v>
      </c>
      <c r="W50" s="349">
        <v>7.3684210526315788</v>
      </c>
      <c r="X50" s="354">
        <v>203</v>
      </c>
      <c r="Y50" s="349">
        <v>42.736842105263158</v>
      </c>
      <c r="Z50" s="354">
        <v>165</v>
      </c>
      <c r="AA50" s="349">
        <v>34.736842105263158</v>
      </c>
      <c r="AB50" s="354">
        <v>168</v>
      </c>
      <c r="AC50" s="349">
        <v>35.368421052631582</v>
      </c>
      <c r="AD50" s="355">
        <v>74</v>
      </c>
      <c r="AE50" s="349">
        <v>15.578947368421053</v>
      </c>
      <c r="AF50" s="354">
        <v>51</v>
      </c>
      <c r="AG50" s="349">
        <v>10.736842105263158</v>
      </c>
      <c r="AH50" s="354">
        <v>146</v>
      </c>
      <c r="AI50" s="349">
        <v>30.736842105263158</v>
      </c>
      <c r="AJ50" s="354">
        <v>34</v>
      </c>
      <c r="AK50" s="349">
        <v>7.1578947368421053</v>
      </c>
      <c r="AL50" s="354">
        <v>1060</v>
      </c>
      <c r="AM50" s="349">
        <v>223.15789473684211</v>
      </c>
      <c r="AN50" s="354">
        <v>1329</v>
      </c>
      <c r="AO50" s="349">
        <v>279.78947368421052</v>
      </c>
      <c r="AP50" s="354">
        <v>1361</v>
      </c>
      <c r="AQ50" s="349">
        <v>286.5263157894737</v>
      </c>
      <c r="AR50" s="354">
        <v>572</v>
      </c>
      <c r="AS50" s="349">
        <v>120.42105263157895</v>
      </c>
    </row>
    <row r="51" spans="1:45" ht="13.5" customHeight="1">
      <c r="A51" s="347" t="s">
        <v>164</v>
      </c>
      <c r="B51" s="348" t="str">
        <f>'Incentive Goal'!B50</f>
        <v>HERTFORD</v>
      </c>
      <c r="C51" s="349">
        <v>3</v>
      </c>
      <c r="D51" s="349">
        <v>3.5</v>
      </c>
      <c r="E51" s="350">
        <v>1817</v>
      </c>
      <c r="F51" s="351">
        <v>605.66666666666663</v>
      </c>
      <c r="G51" s="352">
        <v>140</v>
      </c>
      <c r="H51" s="351">
        <v>46.666666666666664</v>
      </c>
      <c r="I51" s="352">
        <v>112</v>
      </c>
      <c r="J51" s="351">
        <v>37.333333333333336</v>
      </c>
      <c r="K51" s="353">
        <v>2123642.83</v>
      </c>
      <c r="L51" s="353">
        <v>707880.94333333336</v>
      </c>
      <c r="M51" s="353">
        <v>606755.09428571432</v>
      </c>
      <c r="N51" s="357">
        <v>69107</v>
      </c>
      <c r="O51" s="349">
        <v>23035.666666666668</v>
      </c>
      <c r="P51" s="354">
        <v>143</v>
      </c>
      <c r="Q51" s="349">
        <v>47.666666666666664</v>
      </c>
      <c r="R51" s="354">
        <v>1392</v>
      </c>
      <c r="S51" s="349">
        <v>464</v>
      </c>
      <c r="T51" s="354">
        <v>50</v>
      </c>
      <c r="U51" s="349">
        <v>16.666666666666668</v>
      </c>
      <c r="V51" s="354">
        <v>86</v>
      </c>
      <c r="W51" s="349">
        <v>28.666666666666668</v>
      </c>
      <c r="X51" s="354">
        <v>176</v>
      </c>
      <c r="Y51" s="349">
        <v>58.666666666666664</v>
      </c>
      <c r="Z51" s="354">
        <v>205</v>
      </c>
      <c r="AA51" s="349">
        <v>68.333333333333329</v>
      </c>
      <c r="AB51" s="354">
        <v>140</v>
      </c>
      <c r="AC51" s="349">
        <v>46.666666666666664</v>
      </c>
      <c r="AD51" s="355">
        <v>10</v>
      </c>
      <c r="AE51" s="349">
        <v>3.3333333333333335</v>
      </c>
      <c r="AF51" s="354">
        <v>59</v>
      </c>
      <c r="AG51" s="349">
        <v>19.666666666666668</v>
      </c>
      <c r="AH51" s="354">
        <v>83</v>
      </c>
      <c r="AI51" s="349">
        <v>27.666666666666668</v>
      </c>
      <c r="AJ51" s="354">
        <v>38</v>
      </c>
      <c r="AK51" s="349">
        <v>12.666666666666666</v>
      </c>
      <c r="AL51" s="354">
        <v>1066</v>
      </c>
      <c r="AM51" s="349">
        <v>355.33333333333331</v>
      </c>
      <c r="AN51" s="354">
        <v>609</v>
      </c>
      <c r="AO51" s="349">
        <v>203</v>
      </c>
      <c r="AP51" s="354">
        <v>1331</v>
      </c>
      <c r="AQ51" s="349">
        <v>443.66666666666669</v>
      </c>
      <c r="AR51" s="354">
        <v>493</v>
      </c>
      <c r="AS51" s="349">
        <v>164.33333333333334</v>
      </c>
    </row>
    <row r="52" spans="1:45" ht="13.5" customHeight="1">
      <c r="A52" s="347" t="s">
        <v>165</v>
      </c>
      <c r="B52" s="348" t="str">
        <f>'Incentive Goal'!B51</f>
        <v>HOKE</v>
      </c>
      <c r="C52" s="349">
        <v>6</v>
      </c>
      <c r="D52" s="349">
        <v>9</v>
      </c>
      <c r="E52" s="350">
        <v>2748</v>
      </c>
      <c r="F52" s="351">
        <v>458</v>
      </c>
      <c r="G52" s="352">
        <v>93</v>
      </c>
      <c r="H52" s="351">
        <v>15.5</v>
      </c>
      <c r="I52" s="352">
        <v>119</v>
      </c>
      <c r="J52" s="351">
        <v>19.833333333333332</v>
      </c>
      <c r="K52" s="353">
        <v>3267584.23</v>
      </c>
      <c r="L52" s="353">
        <v>544597.3716666667</v>
      </c>
      <c r="M52" s="353">
        <v>363064.91444444447</v>
      </c>
      <c r="N52" s="357">
        <v>81494</v>
      </c>
      <c r="O52" s="349">
        <v>13582.333333333334</v>
      </c>
      <c r="P52" s="354">
        <v>193</v>
      </c>
      <c r="Q52" s="349">
        <v>32.166666666666664</v>
      </c>
      <c r="R52" s="354">
        <v>1481</v>
      </c>
      <c r="S52" s="349">
        <v>246.83333333333334</v>
      </c>
      <c r="T52" s="354">
        <v>69</v>
      </c>
      <c r="U52" s="349">
        <v>11.5</v>
      </c>
      <c r="V52" s="354">
        <v>57</v>
      </c>
      <c r="W52" s="349">
        <v>9.5</v>
      </c>
      <c r="X52" s="354">
        <v>86</v>
      </c>
      <c r="Y52" s="349">
        <v>14.333333333333334</v>
      </c>
      <c r="Z52" s="354">
        <v>176</v>
      </c>
      <c r="AA52" s="349">
        <v>29.333333333333332</v>
      </c>
      <c r="AB52" s="354">
        <v>111</v>
      </c>
      <c r="AC52" s="349">
        <v>18.5</v>
      </c>
      <c r="AD52" s="355">
        <v>53</v>
      </c>
      <c r="AE52" s="349">
        <v>8.8333333333333339</v>
      </c>
      <c r="AF52" s="354">
        <v>122</v>
      </c>
      <c r="AG52" s="349">
        <v>20.333333333333332</v>
      </c>
      <c r="AH52" s="354">
        <v>126</v>
      </c>
      <c r="AI52" s="349">
        <v>21</v>
      </c>
      <c r="AJ52" s="354">
        <v>45</v>
      </c>
      <c r="AK52" s="349">
        <v>7.5</v>
      </c>
      <c r="AL52" s="354">
        <v>1121</v>
      </c>
      <c r="AM52" s="349">
        <v>186.83333333333334</v>
      </c>
      <c r="AN52" s="354">
        <v>1241</v>
      </c>
      <c r="AO52" s="349">
        <v>206.83333333333334</v>
      </c>
      <c r="AP52" s="354">
        <v>1799</v>
      </c>
      <c r="AQ52" s="349">
        <v>299.83333333333331</v>
      </c>
      <c r="AR52" s="354">
        <v>328</v>
      </c>
      <c r="AS52" s="349">
        <v>54.666666666666664</v>
      </c>
    </row>
    <row r="53" spans="1:45" ht="13.5" customHeight="1">
      <c r="A53" s="347" t="s">
        <v>164</v>
      </c>
      <c r="B53" s="348" t="str">
        <f>'Incentive Goal'!B52</f>
        <v>HYDE</v>
      </c>
      <c r="C53" s="349">
        <v>0.5</v>
      </c>
      <c r="D53" s="349">
        <v>1</v>
      </c>
      <c r="E53" s="350">
        <v>178</v>
      </c>
      <c r="F53" s="351">
        <v>356</v>
      </c>
      <c r="G53" s="352">
        <v>3</v>
      </c>
      <c r="H53" s="351">
        <v>6</v>
      </c>
      <c r="I53" s="352">
        <v>1</v>
      </c>
      <c r="J53" s="351">
        <v>2</v>
      </c>
      <c r="K53" s="353">
        <v>203567.09</v>
      </c>
      <c r="L53" s="353">
        <v>407134.18</v>
      </c>
      <c r="M53" s="353">
        <v>203567.09</v>
      </c>
      <c r="N53" s="357">
        <v>0</v>
      </c>
      <c r="O53" s="349">
        <v>0</v>
      </c>
      <c r="P53" s="358">
        <v>0</v>
      </c>
      <c r="Q53" s="349">
        <v>0</v>
      </c>
      <c r="R53" s="354">
        <v>0</v>
      </c>
      <c r="S53" s="349">
        <v>0</v>
      </c>
      <c r="T53" s="354">
        <v>0</v>
      </c>
      <c r="U53" s="349">
        <v>0</v>
      </c>
      <c r="V53" s="354">
        <v>0</v>
      </c>
      <c r="W53" s="349">
        <v>0</v>
      </c>
      <c r="X53" s="354">
        <v>0</v>
      </c>
      <c r="Y53" s="349">
        <v>0</v>
      </c>
      <c r="Z53" s="354">
        <v>0</v>
      </c>
      <c r="AA53" s="349">
        <v>0</v>
      </c>
      <c r="AB53" s="354">
        <v>0</v>
      </c>
      <c r="AC53" s="349">
        <v>0</v>
      </c>
      <c r="AD53" s="355">
        <v>0</v>
      </c>
      <c r="AE53" s="349">
        <v>0</v>
      </c>
      <c r="AF53" s="354">
        <v>0</v>
      </c>
      <c r="AG53" s="349">
        <v>0</v>
      </c>
      <c r="AH53" s="354">
        <v>0</v>
      </c>
      <c r="AI53" s="349">
        <v>0</v>
      </c>
      <c r="AJ53" s="354">
        <v>2</v>
      </c>
      <c r="AK53" s="349">
        <v>4</v>
      </c>
      <c r="AL53" s="354">
        <v>37</v>
      </c>
      <c r="AM53" s="349">
        <v>74</v>
      </c>
      <c r="AN53" s="354">
        <v>0</v>
      </c>
      <c r="AO53" s="349">
        <v>0</v>
      </c>
      <c r="AP53" s="354">
        <v>0</v>
      </c>
      <c r="AQ53" s="349">
        <v>0</v>
      </c>
      <c r="AR53" s="354">
        <v>37</v>
      </c>
      <c r="AS53" s="349">
        <v>74</v>
      </c>
    </row>
    <row r="54" spans="1:45" ht="13.5" customHeight="1">
      <c r="A54" s="347" t="s">
        <v>161</v>
      </c>
      <c r="B54" s="348" t="str">
        <f>'Incentive Goal'!B53</f>
        <v>IREDELL</v>
      </c>
      <c r="C54" s="349">
        <v>13.75</v>
      </c>
      <c r="D54" s="349">
        <v>17</v>
      </c>
      <c r="E54" s="350">
        <v>6266</v>
      </c>
      <c r="F54" s="351">
        <v>455.70909090909089</v>
      </c>
      <c r="G54" s="352">
        <v>330</v>
      </c>
      <c r="H54" s="351">
        <v>24</v>
      </c>
      <c r="I54" s="352">
        <v>270</v>
      </c>
      <c r="J54" s="351">
        <v>19.636363636363637</v>
      </c>
      <c r="K54" s="353">
        <v>7941480.1699999999</v>
      </c>
      <c r="L54" s="353">
        <v>577562.19418181817</v>
      </c>
      <c r="M54" s="353">
        <v>467145.89235294115</v>
      </c>
      <c r="N54" s="357">
        <v>195143</v>
      </c>
      <c r="O54" s="349">
        <v>14192.218181818182</v>
      </c>
      <c r="P54" s="357">
        <v>552</v>
      </c>
      <c r="Q54" s="349">
        <v>40.145454545454548</v>
      </c>
      <c r="R54" s="354">
        <v>4023</v>
      </c>
      <c r="S54" s="349">
        <v>292.58181818181816</v>
      </c>
      <c r="T54" s="354">
        <v>377</v>
      </c>
      <c r="U54" s="349">
        <v>27.418181818181818</v>
      </c>
      <c r="V54" s="354">
        <v>56</v>
      </c>
      <c r="W54" s="349">
        <v>4.0727272727272723</v>
      </c>
      <c r="X54" s="354">
        <v>339</v>
      </c>
      <c r="Y54" s="349">
        <v>24.654545454545456</v>
      </c>
      <c r="Z54" s="354">
        <v>375</v>
      </c>
      <c r="AA54" s="349">
        <v>27.272727272727273</v>
      </c>
      <c r="AB54" s="354">
        <v>265</v>
      </c>
      <c r="AC54" s="349">
        <v>19.272727272727273</v>
      </c>
      <c r="AD54" s="355">
        <v>252</v>
      </c>
      <c r="AE54" s="349">
        <v>18.327272727272728</v>
      </c>
      <c r="AF54" s="354">
        <v>140</v>
      </c>
      <c r="AG54" s="349">
        <v>10.181818181818182</v>
      </c>
      <c r="AH54" s="354">
        <v>359</v>
      </c>
      <c r="AI54" s="349">
        <v>26.109090909090909</v>
      </c>
      <c r="AJ54" s="354">
        <v>63</v>
      </c>
      <c r="AK54" s="349">
        <v>4.581818181818182</v>
      </c>
      <c r="AL54" s="354">
        <v>2742</v>
      </c>
      <c r="AM54" s="349">
        <v>199.41818181818181</v>
      </c>
      <c r="AN54" s="354">
        <v>2245</v>
      </c>
      <c r="AO54" s="349">
        <v>163.27272727272728</v>
      </c>
      <c r="AP54" s="354">
        <v>4358</v>
      </c>
      <c r="AQ54" s="349">
        <v>316.94545454545454</v>
      </c>
      <c r="AR54" s="354">
        <v>821</v>
      </c>
      <c r="AS54" s="349">
        <v>59.709090909090911</v>
      </c>
    </row>
    <row r="55" spans="1:45" ht="13.5" customHeight="1">
      <c r="A55" s="347" t="s">
        <v>167</v>
      </c>
      <c r="B55" s="348" t="str">
        <f>'Incentive Goal'!B54</f>
        <v>JACKSON</v>
      </c>
      <c r="C55" s="349">
        <v>2</v>
      </c>
      <c r="D55" s="349">
        <v>4</v>
      </c>
      <c r="E55" s="350">
        <v>867</v>
      </c>
      <c r="F55" s="351">
        <v>433.5</v>
      </c>
      <c r="G55" s="352">
        <v>37</v>
      </c>
      <c r="H55" s="351">
        <v>18.5</v>
      </c>
      <c r="I55" s="352">
        <v>68</v>
      </c>
      <c r="J55" s="351">
        <v>34</v>
      </c>
      <c r="K55" s="353">
        <v>1617162.26</v>
      </c>
      <c r="L55" s="353">
        <v>808581.13</v>
      </c>
      <c r="M55" s="353">
        <v>404290.565</v>
      </c>
      <c r="N55" s="357">
        <v>17988</v>
      </c>
      <c r="O55" s="349">
        <v>8994</v>
      </c>
      <c r="P55" s="357">
        <v>49</v>
      </c>
      <c r="Q55" s="349">
        <v>24.5</v>
      </c>
      <c r="R55" s="354">
        <v>651</v>
      </c>
      <c r="S55" s="349">
        <v>325.5</v>
      </c>
      <c r="T55" s="354">
        <v>28</v>
      </c>
      <c r="U55" s="349">
        <v>14</v>
      </c>
      <c r="V55" s="354">
        <v>24</v>
      </c>
      <c r="W55" s="349">
        <v>12</v>
      </c>
      <c r="X55" s="354">
        <v>34</v>
      </c>
      <c r="Y55" s="349">
        <v>17</v>
      </c>
      <c r="Z55" s="354">
        <v>143</v>
      </c>
      <c r="AA55" s="349">
        <v>71.5</v>
      </c>
      <c r="AB55" s="354">
        <v>69</v>
      </c>
      <c r="AC55" s="349">
        <v>34.5</v>
      </c>
      <c r="AD55" s="355">
        <v>1</v>
      </c>
      <c r="AE55" s="349">
        <v>0.5</v>
      </c>
      <c r="AF55" s="354">
        <v>41</v>
      </c>
      <c r="AG55" s="349">
        <v>20.5</v>
      </c>
      <c r="AH55" s="354">
        <v>83</v>
      </c>
      <c r="AI55" s="349">
        <v>41.5</v>
      </c>
      <c r="AJ55" s="354">
        <v>25</v>
      </c>
      <c r="AK55" s="349">
        <v>12.5</v>
      </c>
      <c r="AL55" s="354">
        <v>328</v>
      </c>
      <c r="AM55" s="349">
        <v>164</v>
      </c>
      <c r="AN55" s="354">
        <v>619</v>
      </c>
      <c r="AO55" s="349">
        <v>309.5</v>
      </c>
      <c r="AP55" s="354">
        <v>478</v>
      </c>
      <c r="AQ55" s="349">
        <v>239</v>
      </c>
      <c r="AR55" s="354">
        <v>824</v>
      </c>
      <c r="AS55" s="349">
        <v>412</v>
      </c>
    </row>
    <row r="56" spans="1:45" ht="13.5" customHeight="1">
      <c r="A56" s="347" t="s">
        <v>160</v>
      </c>
      <c r="B56" s="348" t="str">
        <f>'Incentive Goal'!B55</f>
        <v>JOHNSTON</v>
      </c>
      <c r="C56" s="349">
        <v>15</v>
      </c>
      <c r="D56" s="349">
        <v>21</v>
      </c>
      <c r="E56" s="350">
        <v>6467</v>
      </c>
      <c r="F56" s="351">
        <v>431.13333333333333</v>
      </c>
      <c r="G56" s="352">
        <v>528</v>
      </c>
      <c r="H56" s="351">
        <v>35.200000000000003</v>
      </c>
      <c r="I56" s="352">
        <v>499</v>
      </c>
      <c r="J56" s="351">
        <v>33.266666666666666</v>
      </c>
      <c r="K56" s="353">
        <v>11328135.25</v>
      </c>
      <c r="L56" s="353">
        <v>755209.01666666672</v>
      </c>
      <c r="M56" s="353">
        <v>539435.01190476189</v>
      </c>
      <c r="N56" s="357">
        <v>199117</v>
      </c>
      <c r="O56" s="349">
        <v>13274.466666666667</v>
      </c>
      <c r="P56" s="357">
        <v>1029</v>
      </c>
      <c r="Q56" s="349">
        <v>68.599999999999994</v>
      </c>
      <c r="R56" s="354">
        <v>4189</v>
      </c>
      <c r="S56" s="349">
        <v>279.26666666666665</v>
      </c>
      <c r="T56" s="354">
        <v>332</v>
      </c>
      <c r="U56" s="349">
        <v>22.133333333333333</v>
      </c>
      <c r="V56" s="354">
        <v>238</v>
      </c>
      <c r="W56" s="349">
        <v>15.866666666666667</v>
      </c>
      <c r="X56" s="354">
        <v>576</v>
      </c>
      <c r="Y56" s="349">
        <v>38.4</v>
      </c>
      <c r="Z56" s="354">
        <v>577</v>
      </c>
      <c r="AA56" s="349">
        <v>38.466666666666669</v>
      </c>
      <c r="AB56" s="354">
        <v>468</v>
      </c>
      <c r="AC56" s="349">
        <v>31.2</v>
      </c>
      <c r="AD56" s="355">
        <v>29</v>
      </c>
      <c r="AE56" s="349">
        <v>1.9333333333333333</v>
      </c>
      <c r="AF56" s="354">
        <v>288</v>
      </c>
      <c r="AG56" s="349">
        <v>19.2</v>
      </c>
      <c r="AH56" s="354">
        <v>607</v>
      </c>
      <c r="AI56" s="349">
        <v>40.466666666666669</v>
      </c>
      <c r="AJ56" s="354">
        <v>69</v>
      </c>
      <c r="AK56" s="349">
        <v>4.5999999999999996</v>
      </c>
      <c r="AL56" s="354">
        <v>3355</v>
      </c>
      <c r="AM56" s="349">
        <v>223.66666666666666</v>
      </c>
      <c r="AN56" s="354">
        <v>3275</v>
      </c>
      <c r="AO56" s="349">
        <v>218.33333333333334</v>
      </c>
      <c r="AP56" s="354">
        <v>3803</v>
      </c>
      <c r="AQ56" s="349">
        <v>253.53333333333333</v>
      </c>
      <c r="AR56" s="354">
        <v>2224</v>
      </c>
      <c r="AS56" s="349">
        <v>148.26666666666668</v>
      </c>
    </row>
    <row r="57" spans="1:45" ht="13.5" customHeight="1">
      <c r="A57" s="347" t="s">
        <v>166</v>
      </c>
      <c r="B57" s="348" t="str">
        <f>'Incentive Goal'!B56</f>
        <v>JONES</v>
      </c>
      <c r="C57" s="349">
        <v>1</v>
      </c>
      <c r="D57" s="349">
        <v>1.2</v>
      </c>
      <c r="E57" s="350">
        <v>489</v>
      </c>
      <c r="F57" s="351">
        <v>489</v>
      </c>
      <c r="G57" s="352">
        <v>17</v>
      </c>
      <c r="H57" s="351">
        <v>17</v>
      </c>
      <c r="I57" s="352">
        <v>14</v>
      </c>
      <c r="J57" s="351">
        <v>14</v>
      </c>
      <c r="K57" s="353">
        <v>781729.74</v>
      </c>
      <c r="L57" s="353">
        <v>781729.74</v>
      </c>
      <c r="M57" s="353">
        <v>651441.45000000007</v>
      </c>
      <c r="N57" s="357">
        <v>16402</v>
      </c>
      <c r="O57" s="349">
        <v>16402</v>
      </c>
      <c r="P57" s="357">
        <v>19</v>
      </c>
      <c r="Q57" s="349">
        <v>19</v>
      </c>
      <c r="R57" s="354">
        <v>393</v>
      </c>
      <c r="S57" s="349">
        <v>393</v>
      </c>
      <c r="T57" s="354">
        <v>9</v>
      </c>
      <c r="U57" s="349">
        <v>9</v>
      </c>
      <c r="V57" s="354">
        <v>4</v>
      </c>
      <c r="W57" s="349">
        <v>4</v>
      </c>
      <c r="X57" s="354">
        <v>17</v>
      </c>
      <c r="Y57" s="349">
        <v>17</v>
      </c>
      <c r="Z57" s="354">
        <v>14</v>
      </c>
      <c r="AA57" s="349">
        <v>14</v>
      </c>
      <c r="AB57" s="354">
        <v>14</v>
      </c>
      <c r="AC57" s="349">
        <v>14</v>
      </c>
      <c r="AD57" s="355">
        <v>2</v>
      </c>
      <c r="AE57" s="349">
        <v>2</v>
      </c>
      <c r="AF57" s="354">
        <v>17</v>
      </c>
      <c r="AG57" s="349">
        <v>17</v>
      </c>
      <c r="AH57" s="354">
        <v>18</v>
      </c>
      <c r="AI57" s="349">
        <v>18</v>
      </c>
      <c r="AJ57" s="354">
        <v>3</v>
      </c>
      <c r="AK57" s="349">
        <v>3</v>
      </c>
      <c r="AL57" s="354">
        <v>154</v>
      </c>
      <c r="AM57" s="349">
        <v>154</v>
      </c>
      <c r="AN57" s="354">
        <v>148</v>
      </c>
      <c r="AO57" s="349">
        <v>148</v>
      </c>
      <c r="AP57" s="354">
        <v>293</v>
      </c>
      <c r="AQ57" s="349">
        <v>293</v>
      </c>
      <c r="AR57" s="354">
        <v>117</v>
      </c>
      <c r="AS57" s="349">
        <v>117</v>
      </c>
    </row>
    <row r="58" spans="1:45" ht="13.5" customHeight="1">
      <c r="A58" s="347" t="s">
        <v>165</v>
      </c>
      <c r="B58" s="348" t="str">
        <f>'Incentive Goal'!B57</f>
        <v>LEE</v>
      </c>
      <c r="C58" s="349">
        <v>6.75</v>
      </c>
      <c r="D58" s="349">
        <v>9.25</v>
      </c>
      <c r="E58" s="350">
        <v>2505</v>
      </c>
      <c r="F58" s="351">
        <v>371.11111111111109</v>
      </c>
      <c r="G58" s="352">
        <v>115</v>
      </c>
      <c r="H58" s="351">
        <v>17.037037037037038</v>
      </c>
      <c r="I58" s="352">
        <v>116</v>
      </c>
      <c r="J58" s="351">
        <v>17.185185185185187</v>
      </c>
      <c r="K58" s="353">
        <v>3107132.41</v>
      </c>
      <c r="L58" s="353">
        <v>460315.91259259259</v>
      </c>
      <c r="M58" s="353">
        <v>335906.20648648648</v>
      </c>
      <c r="N58" s="357">
        <v>76728</v>
      </c>
      <c r="O58" s="349">
        <v>11367.111111111111</v>
      </c>
      <c r="P58" s="357">
        <v>282</v>
      </c>
      <c r="Q58" s="349">
        <v>41.777777777777779</v>
      </c>
      <c r="R58" s="354">
        <v>1405</v>
      </c>
      <c r="S58" s="349">
        <v>208.14814814814815</v>
      </c>
      <c r="T58" s="354">
        <v>50</v>
      </c>
      <c r="U58" s="349">
        <v>7.4074074074074074</v>
      </c>
      <c r="V58" s="354">
        <v>42</v>
      </c>
      <c r="W58" s="349">
        <v>6.2222222222222223</v>
      </c>
      <c r="X58" s="354">
        <v>131</v>
      </c>
      <c r="Y58" s="349">
        <v>19.407407407407408</v>
      </c>
      <c r="Z58" s="354">
        <v>121</v>
      </c>
      <c r="AA58" s="349">
        <v>17.925925925925927</v>
      </c>
      <c r="AB58" s="354">
        <v>118</v>
      </c>
      <c r="AC58" s="349">
        <v>17.481481481481481</v>
      </c>
      <c r="AD58" s="355">
        <v>16</v>
      </c>
      <c r="AE58" s="349">
        <v>2.3703703703703702</v>
      </c>
      <c r="AF58" s="354">
        <v>47</v>
      </c>
      <c r="AG58" s="349">
        <v>6.9629629629629628</v>
      </c>
      <c r="AH58" s="354">
        <v>141</v>
      </c>
      <c r="AI58" s="349">
        <v>20.888888888888889</v>
      </c>
      <c r="AJ58" s="354">
        <v>23</v>
      </c>
      <c r="AK58" s="349">
        <v>3.4074074074074074</v>
      </c>
      <c r="AL58" s="354">
        <v>1050</v>
      </c>
      <c r="AM58" s="349">
        <v>155.55555555555554</v>
      </c>
      <c r="AN58" s="354">
        <v>947</v>
      </c>
      <c r="AO58" s="349">
        <v>140.2962962962963</v>
      </c>
      <c r="AP58" s="354">
        <v>1771</v>
      </c>
      <c r="AQ58" s="349">
        <v>262.37037037037038</v>
      </c>
      <c r="AR58" s="354">
        <v>474</v>
      </c>
      <c r="AS58" s="349">
        <v>70.222222222222229</v>
      </c>
    </row>
    <row r="59" spans="1:45" ht="13.5" customHeight="1">
      <c r="A59" s="347" t="s">
        <v>166</v>
      </c>
      <c r="B59" s="348" t="str">
        <f>'Incentive Goal'!B58</f>
        <v>LENOIR</v>
      </c>
      <c r="C59" s="349">
        <v>13</v>
      </c>
      <c r="D59" s="349">
        <v>18</v>
      </c>
      <c r="E59" s="350">
        <v>5422</v>
      </c>
      <c r="F59" s="351">
        <v>417.07692307692309</v>
      </c>
      <c r="G59" s="352">
        <v>148</v>
      </c>
      <c r="H59" s="351">
        <v>11.384615384615385</v>
      </c>
      <c r="I59" s="352">
        <v>137</v>
      </c>
      <c r="J59" s="351">
        <v>10.538461538461538</v>
      </c>
      <c r="K59" s="353">
        <v>5299020.42</v>
      </c>
      <c r="L59" s="353">
        <v>407616.9553846154</v>
      </c>
      <c r="M59" s="353">
        <v>294390.02333333332</v>
      </c>
      <c r="N59" s="357">
        <v>182987</v>
      </c>
      <c r="O59" s="349">
        <v>14075.923076923076</v>
      </c>
      <c r="P59" s="357">
        <v>563</v>
      </c>
      <c r="Q59" s="349">
        <v>43.307692307692307</v>
      </c>
      <c r="R59" s="354">
        <v>5720</v>
      </c>
      <c r="S59" s="349">
        <v>440</v>
      </c>
      <c r="T59" s="354">
        <v>383</v>
      </c>
      <c r="U59" s="349">
        <v>29.46153846153846</v>
      </c>
      <c r="V59" s="354">
        <v>136</v>
      </c>
      <c r="W59" s="349">
        <v>10.461538461538462</v>
      </c>
      <c r="X59" s="354">
        <v>159</v>
      </c>
      <c r="Y59" s="349">
        <v>12.23076923076923</v>
      </c>
      <c r="Z59" s="354">
        <v>309</v>
      </c>
      <c r="AA59" s="349">
        <v>23.76923076923077</v>
      </c>
      <c r="AB59" s="354">
        <v>139</v>
      </c>
      <c r="AC59" s="349">
        <v>10.692307692307692</v>
      </c>
      <c r="AD59" s="355">
        <v>37</v>
      </c>
      <c r="AE59" s="349">
        <v>2.8461538461538463</v>
      </c>
      <c r="AF59" s="354">
        <v>104</v>
      </c>
      <c r="AG59" s="349">
        <v>8</v>
      </c>
      <c r="AH59" s="354">
        <v>225</v>
      </c>
      <c r="AI59" s="349">
        <v>17.307692307692307</v>
      </c>
      <c r="AJ59" s="354">
        <v>71</v>
      </c>
      <c r="AK59" s="349">
        <v>5.4615384615384617</v>
      </c>
      <c r="AL59" s="354">
        <v>2198</v>
      </c>
      <c r="AM59" s="349">
        <v>169.07692307692307</v>
      </c>
      <c r="AN59" s="354">
        <v>2624</v>
      </c>
      <c r="AO59" s="349">
        <v>201.84615384615384</v>
      </c>
      <c r="AP59" s="354">
        <v>2500</v>
      </c>
      <c r="AQ59" s="349">
        <v>192.30769230769232</v>
      </c>
      <c r="AR59" s="354">
        <v>1220</v>
      </c>
      <c r="AS59" s="349">
        <v>93.84615384615384</v>
      </c>
    </row>
    <row r="60" spans="1:45" ht="13.5" customHeight="1">
      <c r="A60" s="347" t="s">
        <v>163</v>
      </c>
      <c r="B60" s="348" t="str">
        <f>'Incentive Goal'!B59</f>
        <v>LINCOLN</v>
      </c>
      <c r="C60" s="349">
        <v>7.75</v>
      </c>
      <c r="D60" s="349">
        <v>10</v>
      </c>
      <c r="E60" s="350">
        <v>2643</v>
      </c>
      <c r="F60" s="351">
        <v>341.03225806451616</v>
      </c>
      <c r="G60" s="352">
        <v>160</v>
      </c>
      <c r="H60" s="351">
        <v>20.64516129032258</v>
      </c>
      <c r="I60" s="352">
        <v>228</v>
      </c>
      <c r="J60" s="351">
        <v>29.419354838709676</v>
      </c>
      <c r="K60" s="353">
        <v>3881657.56</v>
      </c>
      <c r="L60" s="353">
        <v>500859.04</v>
      </c>
      <c r="M60" s="353">
        <v>388165.75599999999</v>
      </c>
      <c r="N60" s="357">
        <v>85281</v>
      </c>
      <c r="O60" s="349">
        <v>11004</v>
      </c>
      <c r="P60" s="357">
        <v>408</v>
      </c>
      <c r="Q60" s="349">
        <v>52.645161290322584</v>
      </c>
      <c r="R60" s="354">
        <v>30655</v>
      </c>
      <c r="S60" s="349">
        <v>3955.483870967742</v>
      </c>
      <c r="T60" s="354">
        <v>105</v>
      </c>
      <c r="U60" s="349">
        <v>13.548387096774194</v>
      </c>
      <c r="V60" s="354">
        <v>49</v>
      </c>
      <c r="W60" s="349">
        <v>6.32258064516129</v>
      </c>
      <c r="X60" s="354">
        <v>164</v>
      </c>
      <c r="Y60" s="349">
        <v>21.161290322580644</v>
      </c>
      <c r="Z60" s="354">
        <v>202</v>
      </c>
      <c r="AA60" s="349">
        <v>26.06451612903226</v>
      </c>
      <c r="AB60" s="354">
        <v>207</v>
      </c>
      <c r="AC60" s="349">
        <v>26.70967741935484</v>
      </c>
      <c r="AD60" s="355">
        <v>13</v>
      </c>
      <c r="AE60" s="349">
        <v>1.6774193548387097</v>
      </c>
      <c r="AF60" s="354">
        <v>81</v>
      </c>
      <c r="AG60" s="349">
        <v>10.451612903225806</v>
      </c>
      <c r="AH60" s="354">
        <v>222</v>
      </c>
      <c r="AI60" s="349">
        <v>28.64516129032258</v>
      </c>
      <c r="AJ60" s="354">
        <v>24</v>
      </c>
      <c r="AK60" s="349">
        <v>3.096774193548387</v>
      </c>
      <c r="AL60" s="354">
        <v>1326</v>
      </c>
      <c r="AM60" s="349">
        <v>171.09677419354838</v>
      </c>
      <c r="AN60" s="354">
        <v>1624</v>
      </c>
      <c r="AO60" s="349">
        <v>209.54838709677421</v>
      </c>
      <c r="AP60" s="354">
        <v>1709</v>
      </c>
      <c r="AQ60" s="349">
        <v>220.51612903225808</v>
      </c>
      <c r="AR60" s="354">
        <v>618</v>
      </c>
      <c r="AS60" s="349">
        <v>79.741935483870961</v>
      </c>
    </row>
    <row r="61" spans="1:45" ht="13.5" customHeight="1">
      <c r="A61" s="347" t="s">
        <v>167</v>
      </c>
      <c r="B61" s="348" t="str">
        <f>'Incentive Goal'!B60</f>
        <v>MACON</v>
      </c>
      <c r="C61" s="349">
        <v>3</v>
      </c>
      <c r="D61" s="349">
        <v>3.25</v>
      </c>
      <c r="E61" s="350">
        <v>932</v>
      </c>
      <c r="F61" s="351">
        <v>310.66666666666669</v>
      </c>
      <c r="G61" s="352">
        <v>47</v>
      </c>
      <c r="H61" s="351">
        <v>15.666666666666666</v>
      </c>
      <c r="I61" s="352">
        <v>99</v>
      </c>
      <c r="J61" s="351">
        <v>33</v>
      </c>
      <c r="K61" s="353">
        <v>1394548.41</v>
      </c>
      <c r="L61" s="353">
        <v>464849.47</v>
      </c>
      <c r="M61" s="353">
        <v>429091.81846153841</v>
      </c>
      <c r="N61" s="357">
        <v>26688</v>
      </c>
      <c r="O61" s="349">
        <v>8896</v>
      </c>
      <c r="P61" s="357">
        <v>114</v>
      </c>
      <c r="Q61" s="349">
        <v>38</v>
      </c>
      <c r="R61" s="354">
        <v>866</v>
      </c>
      <c r="S61" s="349">
        <v>288.66666666666669</v>
      </c>
      <c r="T61" s="354">
        <v>105</v>
      </c>
      <c r="U61" s="349">
        <v>35</v>
      </c>
      <c r="V61" s="354">
        <v>18</v>
      </c>
      <c r="W61" s="349">
        <v>6</v>
      </c>
      <c r="X61" s="354">
        <v>46</v>
      </c>
      <c r="Y61" s="349">
        <v>15.333333333333334</v>
      </c>
      <c r="Z61" s="354">
        <v>19</v>
      </c>
      <c r="AA61" s="349">
        <v>6.333333333333333</v>
      </c>
      <c r="AB61" s="354">
        <v>98</v>
      </c>
      <c r="AC61" s="349">
        <v>32.666666666666664</v>
      </c>
      <c r="AD61" s="355">
        <v>8</v>
      </c>
      <c r="AE61" s="349">
        <v>2.6666666666666665</v>
      </c>
      <c r="AF61" s="354">
        <v>101</v>
      </c>
      <c r="AG61" s="349">
        <v>33.666666666666664</v>
      </c>
      <c r="AH61" s="354">
        <v>29</v>
      </c>
      <c r="AI61" s="349">
        <v>9.6666666666666661</v>
      </c>
      <c r="AJ61" s="354">
        <v>4</v>
      </c>
      <c r="AK61" s="349">
        <v>1.3333333333333333</v>
      </c>
      <c r="AL61" s="354">
        <v>440</v>
      </c>
      <c r="AM61" s="349">
        <v>146.66666666666666</v>
      </c>
      <c r="AN61" s="354">
        <v>660</v>
      </c>
      <c r="AO61" s="349">
        <v>220</v>
      </c>
      <c r="AP61" s="354">
        <v>452</v>
      </c>
      <c r="AQ61" s="349">
        <v>150.66666666666666</v>
      </c>
      <c r="AR61" s="354">
        <v>752</v>
      </c>
      <c r="AS61" s="349">
        <v>250.66666666666666</v>
      </c>
    </row>
    <row r="62" spans="1:45" ht="13.5" customHeight="1">
      <c r="A62" s="347" t="s">
        <v>167</v>
      </c>
      <c r="B62" s="348" t="str">
        <f>'Incentive Goal'!B61</f>
        <v>MADISON</v>
      </c>
      <c r="C62" s="349">
        <v>0.75</v>
      </c>
      <c r="D62" s="349">
        <v>1.25</v>
      </c>
      <c r="E62" s="350">
        <v>681</v>
      </c>
      <c r="F62" s="351">
        <v>908</v>
      </c>
      <c r="G62" s="352">
        <v>4</v>
      </c>
      <c r="H62" s="351">
        <v>5.333333333333333</v>
      </c>
      <c r="I62" s="352">
        <v>52</v>
      </c>
      <c r="J62" s="351">
        <v>69.333333333333329</v>
      </c>
      <c r="K62" s="353">
        <v>719028.25</v>
      </c>
      <c r="L62" s="353">
        <v>958704.33333333337</v>
      </c>
      <c r="M62" s="353">
        <v>575222.6</v>
      </c>
      <c r="N62" s="357">
        <v>19419</v>
      </c>
      <c r="O62" s="349">
        <v>25892</v>
      </c>
      <c r="P62" s="357">
        <v>31</v>
      </c>
      <c r="Q62" s="349">
        <v>41.333333333333336</v>
      </c>
      <c r="R62" s="354">
        <v>693</v>
      </c>
      <c r="S62" s="349">
        <v>924</v>
      </c>
      <c r="T62" s="354">
        <v>44</v>
      </c>
      <c r="U62" s="349">
        <v>58.666666666666664</v>
      </c>
      <c r="V62" s="354">
        <v>1</v>
      </c>
      <c r="W62" s="349">
        <v>1.3333333333333333</v>
      </c>
      <c r="X62" s="354">
        <v>3</v>
      </c>
      <c r="Y62" s="349">
        <v>4</v>
      </c>
      <c r="Z62" s="354">
        <v>88</v>
      </c>
      <c r="AA62" s="349">
        <v>117.33333333333333</v>
      </c>
      <c r="AB62" s="354">
        <v>64</v>
      </c>
      <c r="AC62" s="349">
        <v>85.333333333333329</v>
      </c>
      <c r="AD62" s="355">
        <v>3</v>
      </c>
      <c r="AE62" s="349">
        <v>4</v>
      </c>
      <c r="AF62" s="354">
        <v>0</v>
      </c>
      <c r="AG62" s="349">
        <v>0</v>
      </c>
      <c r="AH62" s="354">
        <v>6</v>
      </c>
      <c r="AI62" s="349">
        <v>8</v>
      </c>
      <c r="AJ62" s="354">
        <v>6</v>
      </c>
      <c r="AK62" s="349">
        <v>8</v>
      </c>
      <c r="AL62" s="354">
        <v>19</v>
      </c>
      <c r="AM62" s="349">
        <v>25.333333333333332</v>
      </c>
      <c r="AN62" s="354">
        <v>381</v>
      </c>
      <c r="AO62" s="349">
        <v>508</v>
      </c>
      <c r="AP62" s="354">
        <v>1011</v>
      </c>
      <c r="AQ62" s="349">
        <v>1348</v>
      </c>
      <c r="AR62" s="354">
        <v>317</v>
      </c>
      <c r="AS62" s="349">
        <v>422.66666666666669</v>
      </c>
    </row>
    <row r="63" spans="1:45" ht="13.5" customHeight="1">
      <c r="A63" s="347" t="s">
        <v>168</v>
      </c>
      <c r="B63" s="348" t="str">
        <f>'Incentive Goal'!B62</f>
        <v>MARTIN</v>
      </c>
      <c r="C63" s="349">
        <v>6</v>
      </c>
      <c r="D63" s="349">
        <v>7.4</v>
      </c>
      <c r="E63" s="350">
        <v>2310</v>
      </c>
      <c r="F63" s="351">
        <v>385</v>
      </c>
      <c r="G63" s="352">
        <v>56</v>
      </c>
      <c r="H63" s="351">
        <v>9.3333333333333339</v>
      </c>
      <c r="I63" s="352">
        <v>48</v>
      </c>
      <c r="J63" s="351">
        <v>8</v>
      </c>
      <c r="K63" s="353">
        <v>2013493.26</v>
      </c>
      <c r="L63" s="353">
        <v>335582.21</v>
      </c>
      <c r="M63" s="353">
        <v>272093.68378378375</v>
      </c>
      <c r="N63" s="357">
        <v>67879</v>
      </c>
      <c r="O63" s="349">
        <v>11313.166666666666</v>
      </c>
      <c r="P63" s="357">
        <v>94</v>
      </c>
      <c r="Q63" s="349">
        <v>15.666666666666666</v>
      </c>
      <c r="R63" s="354">
        <v>1090</v>
      </c>
      <c r="S63" s="349">
        <v>181.66666666666666</v>
      </c>
      <c r="T63" s="354">
        <v>70</v>
      </c>
      <c r="U63" s="349">
        <v>11.666666666666666</v>
      </c>
      <c r="V63" s="354">
        <v>53</v>
      </c>
      <c r="W63" s="349">
        <v>8.8333333333333339</v>
      </c>
      <c r="X63" s="354">
        <v>55</v>
      </c>
      <c r="Y63" s="349">
        <v>9.1666666666666661</v>
      </c>
      <c r="Z63" s="354">
        <v>102</v>
      </c>
      <c r="AA63" s="349">
        <v>17</v>
      </c>
      <c r="AB63" s="354">
        <v>40</v>
      </c>
      <c r="AC63" s="349">
        <v>6.666666666666667</v>
      </c>
      <c r="AD63" s="355">
        <v>10</v>
      </c>
      <c r="AE63" s="349">
        <v>1.6666666666666667</v>
      </c>
      <c r="AF63" s="354">
        <v>22</v>
      </c>
      <c r="AG63" s="349">
        <v>3.6666666666666665</v>
      </c>
      <c r="AH63" s="354">
        <v>90</v>
      </c>
      <c r="AI63" s="349">
        <v>15</v>
      </c>
      <c r="AJ63" s="354">
        <v>34</v>
      </c>
      <c r="AK63" s="349">
        <v>5.666666666666667</v>
      </c>
      <c r="AL63" s="354">
        <v>947</v>
      </c>
      <c r="AM63" s="349">
        <v>157.83333333333334</v>
      </c>
      <c r="AN63" s="354">
        <v>938</v>
      </c>
      <c r="AO63" s="349">
        <v>156.33333333333334</v>
      </c>
      <c r="AP63" s="354">
        <v>667</v>
      </c>
      <c r="AQ63" s="349">
        <v>111.16666666666667</v>
      </c>
      <c r="AR63" s="354">
        <v>211</v>
      </c>
      <c r="AS63" s="349">
        <v>35.166666666666664</v>
      </c>
    </row>
    <row r="64" spans="1:45" ht="13.5" customHeight="1">
      <c r="A64" s="347" t="s">
        <v>163</v>
      </c>
      <c r="B64" s="348" t="str">
        <f>'Incentive Goal'!B63</f>
        <v>MCDOWELL</v>
      </c>
      <c r="C64" s="349">
        <v>4</v>
      </c>
      <c r="D64" s="349">
        <v>7</v>
      </c>
      <c r="E64" s="350">
        <v>2072</v>
      </c>
      <c r="F64" s="351">
        <v>518</v>
      </c>
      <c r="G64" s="352">
        <v>77</v>
      </c>
      <c r="H64" s="351">
        <v>19.25</v>
      </c>
      <c r="I64" s="352">
        <v>108</v>
      </c>
      <c r="J64" s="351">
        <v>27</v>
      </c>
      <c r="K64" s="353">
        <v>2280456.4500000002</v>
      </c>
      <c r="L64" s="353">
        <v>570114.11250000005</v>
      </c>
      <c r="M64" s="353">
        <v>325779.49285714288</v>
      </c>
      <c r="N64" s="357">
        <v>73204</v>
      </c>
      <c r="O64" s="349">
        <v>18301</v>
      </c>
      <c r="P64" s="357">
        <v>272</v>
      </c>
      <c r="Q64" s="349">
        <v>68</v>
      </c>
      <c r="R64" s="354">
        <v>1501</v>
      </c>
      <c r="S64" s="349">
        <v>375.25</v>
      </c>
      <c r="T64" s="354">
        <v>178</v>
      </c>
      <c r="U64" s="349">
        <v>44.5</v>
      </c>
      <c r="V64" s="354">
        <v>5</v>
      </c>
      <c r="W64" s="349">
        <v>1.25</v>
      </c>
      <c r="X64" s="354">
        <v>79</v>
      </c>
      <c r="Y64" s="349">
        <v>19.75</v>
      </c>
      <c r="Z64" s="354">
        <v>59</v>
      </c>
      <c r="AA64" s="349">
        <v>14.75</v>
      </c>
      <c r="AB64" s="354">
        <v>96</v>
      </c>
      <c r="AC64" s="349">
        <v>24</v>
      </c>
      <c r="AD64" s="355">
        <v>18</v>
      </c>
      <c r="AE64" s="349">
        <v>4.5</v>
      </c>
      <c r="AF64" s="354">
        <v>71</v>
      </c>
      <c r="AG64" s="349">
        <v>17.75</v>
      </c>
      <c r="AH64" s="354">
        <v>159</v>
      </c>
      <c r="AI64" s="349">
        <v>39.75</v>
      </c>
      <c r="AJ64" s="354">
        <v>2</v>
      </c>
      <c r="AK64" s="349">
        <v>0.5</v>
      </c>
      <c r="AL64" s="354">
        <v>884</v>
      </c>
      <c r="AM64" s="349">
        <v>221</v>
      </c>
      <c r="AN64" s="354">
        <v>1101</v>
      </c>
      <c r="AO64" s="349">
        <v>275.25</v>
      </c>
      <c r="AP64" s="354">
        <v>1062</v>
      </c>
      <c r="AQ64" s="349">
        <v>265.5</v>
      </c>
      <c r="AR64" s="354">
        <v>422</v>
      </c>
      <c r="AS64" s="349">
        <v>105.5</v>
      </c>
    </row>
    <row r="65" spans="1:45" ht="13.5" customHeight="1">
      <c r="A65" s="347" t="s">
        <v>162</v>
      </c>
      <c r="B65" s="348" t="str">
        <f>'Incentive Goal'!B64</f>
        <v>MECKLENBURG</v>
      </c>
      <c r="C65" s="349">
        <v>82</v>
      </c>
      <c r="D65" s="349">
        <v>127</v>
      </c>
      <c r="E65" s="350">
        <v>33393</v>
      </c>
      <c r="F65" s="351">
        <v>407.23170731707319</v>
      </c>
      <c r="G65" s="352">
        <v>2813</v>
      </c>
      <c r="H65" s="351">
        <v>34.304878048780488</v>
      </c>
      <c r="I65" s="352">
        <v>1289</v>
      </c>
      <c r="J65" s="351">
        <v>15.719512195121951</v>
      </c>
      <c r="K65" s="353">
        <v>38686354.799999997</v>
      </c>
      <c r="L65" s="353">
        <v>471784.81463414629</v>
      </c>
      <c r="M65" s="353">
        <v>304616.96692913381</v>
      </c>
      <c r="N65" s="357">
        <v>940000</v>
      </c>
      <c r="O65" s="349">
        <v>11463.414634146342</v>
      </c>
      <c r="P65" s="357">
        <v>1918</v>
      </c>
      <c r="Q65" s="349">
        <v>23.390243902439025</v>
      </c>
      <c r="R65" s="354">
        <v>16339</v>
      </c>
      <c r="S65" s="349">
        <v>199.2560975609756</v>
      </c>
      <c r="T65" s="354">
        <v>879</v>
      </c>
      <c r="U65" s="349">
        <v>10.719512195121951</v>
      </c>
      <c r="V65" s="354">
        <v>1012</v>
      </c>
      <c r="W65" s="349">
        <v>12.341463414634147</v>
      </c>
      <c r="X65" s="354">
        <v>2817</v>
      </c>
      <c r="Y65" s="349">
        <v>34.353658536585364</v>
      </c>
      <c r="Z65" s="354">
        <v>2330</v>
      </c>
      <c r="AA65" s="349">
        <v>28.414634146341463</v>
      </c>
      <c r="AB65" s="354">
        <v>1179</v>
      </c>
      <c r="AC65" s="349">
        <v>14.378048780487806</v>
      </c>
      <c r="AD65" s="355">
        <v>400</v>
      </c>
      <c r="AE65" s="349">
        <v>4.8780487804878048</v>
      </c>
      <c r="AF65" s="354">
        <v>610</v>
      </c>
      <c r="AG65" s="349">
        <v>7.4390243902439028</v>
      </c>
      <c r="AH65" s="354">
        <v>987</v>
      </c>
      <c r="AI65" s="349">
        <v>12.036585365853659</v>
      </c>
      <c r="AJ65" s="354">
        <v>326</v>
      </c>
      <c r="AK65" s="349">
        <v>3.975609756097561</v>
      </c>
      <c r="AL65" s="354">
        <v>10557</v>
      </c>
      <c r="AM65" s="349">
        <v>128.7439024390244</v>
      </c>
      <c r="AN65" s="354">
        <v>7433</v>
      </c>
      <c r="AO65" s="349">
        <v>90.646341463414629</v>
      </c>
      <c r="AP65" s="354">
        <v>9917</v>
      </c>
      <c r="AQ65" s="349">
        <v>120.9390243902439</v>
      </c>
      <c r="AR65" s="354">
        <v>1807</v>
      </c>
      <c r="AS65" s="349">
        <v>22.036585365853657</v>
      </c>
    </row>
    <row r="66" spans="1:45" ht="13.5" customHeight="1">
      <c r="A66" s="347" t="s">
        <v>163</v>
      </c>
      <c r="B66" s="348" t="str">
        <f>'Incentive Goal'!B65</f>
        <v>MITCHELL</v>
      </c>
      <c r="C66" s="349">
        <v>1</v>
      </c>
      <c r="D66" s="349">
        <v>1</v>
      </c>
      <c r="E66" s="350">
        <v>376</v>
      </c>
      <c r="F66" s="351">
        <v>376</v>
      </c>
      <c r="G66" s="352">
        <v>2</v>
      </c>
      <c r="H66" s="351">
        <v>2</v>
      </c>
      <c r="I66" s="352">
        <v>46</v>
      </c>
      <c r="J66" s="351">
        <v>46</v>
      </c>
      <c r="K66" s="353">
        <v>574569.02</v>
      </c>
      <c r="L66" s="353">
        <v>574569.02</v>
      </c>
      <c r="M66" s="353">
        <v>574569.02</v>
      </c>
      <c r="N66" s="357">
        <v>11459</v>
      </c>
      <c r="O66" s="349">
        <v>11459</v>
      </c>
      <c r="P66" s="357">
        <v>70</v>
      </c>
      <c r="Q66" s="349">
        <v>70</v>
      </c>
      <c r="R66" s="354">
        <v>150</v>
      </c>
      <c r="S66" s="349">
        <v>150</v>
      </c>
      <c r="T66" s="354">
        <v>6</v>
      </c>
      <c r="U66" s="349">
        <v>6</v>
      </c>
      <c r="V66" s="354">
        <v>1</v>
      </c>
      <c r="W66" s="349">
        <v>1</v>
      </c>
      <c r="X66" s="354">
        <v>2</v>
      </c>
      <c r="Y66" s="349">
        <v>2</v>
      </c>
      <c r="Z66" s="354">
        <v>12</v>
      </c>
      <c r="AA66" s="349">
        <v>12</v>
      </c>
      <c r="AB66" s="354">
        <v>47</v>
      </c>
      <c r="AC66" s="349">
        <v>47</v>
      </c>
      <c r="AD66" s="355">
        <v>0</v>
      </c>
      <c r="AE66" s="349">
        <v>0</v>
      </c>
      <c r="AF66" s="354">
        <v>19</v>
      </c>
      <c r="AG66" s="349">
        <v>19</v>
      </c>
      <c r="AH66" s="354">
        <v>10</v>
      </c>
      <c r="AI66" s="349">
        <v>10</v>
      </c>
      <c r="AJ66" s="354">
        <v>0</v>
      </c>
      <c r="AK66" s="349">
        <v>0</v>
      </c>
      <c r="AL66" s="354">
        <v>102</v>
      </c>
      <c r="AM66" s="349">
        <v>102</v>
      </c>
      <c r="AN66" s="354">
        <v>326</v>
      </c>
      <c r="AO66" s="349">
        <v>326</v>
      </c>
      <c r="AP66" s="354">
        <v>117</v>
      </c>
      <c r="AQ66" s="349">
        <v>117</v>
      </c>
      <c r="AR66" s="354">
        <v>220</v>
      </c>
      <c r="AS66" s="349">
        <v>220</v>
      </c>
    </row>
    <row r="67" spans="1:45" ht="13.5" customHeight="1">
      <c r="A67" s="347" t="s">
        <v>162</v>
      </c>
      <c r="B67" s="348" t="str">
        <f>'Incentive Goal'!B66</f>
        <v>MONTGOMERY</v>
      </c>
      <c r="C67" s="349">
        <v>4</v>
      </c>
      <c r="D67" s="349">
        <v>6</v>
      </c>
      <c r="E67" s="350">
        <v>1477</v>
      </c>
      <c r="F67" s="351">
        <v>369.25</v>
      </c>
      <c r="G67" s="352">
        <v>42</v>
      </c>
      <c r="H67" s="351">
        <v>10.5</v>
      </c>
      <c r="I67" s="352">
        <v>124</v>
      </c>
      <c r="J67" s="351">
        <v>31</v>
      </c>
      <c r="K67" s="353">
        <v>1867033.38</v>
      </c>
      <c r="L67" s="353">
        <v>466758.34499999997</v>
      </c>
      <c r="M67" s="353">
        <v>311172.23</v>
      </c>
      <c r="N67" s="357">
        <v>47909</v>
      </c>
      <c r="O67" s="349">
        <v>11977.25</v>
      </c>
      <c r="P67" s="357">
        <v>93</v>
      </c>
      <c r="Q67" s="349">
        <v>23.25</v>
      </c>
      <c r="R67" s="354">
        <v>876</v>
      </c>
      <c r="S67" s="349">
        <v>219</v>
      </c>
      <c r="T67" s="354">
        <v>51</v>
      </c>
      <c r="U67" s="349">
        <v>12.75</v>
      </c>
      <c r="V67" s="354">
        <v>27</v>
      </c>
      <c r="W67" s="349">
        <v>6.75</v>
      </c>
      <c r="X67" s="354">
        <v>50</v>
      </c>
      <c r="Y67" s="349">
        <v>12.5</v>
      </c>
      <c r="Z67" s="354">
        <v>125</v>
      </c>
      <c r="AA67" s="349">
        <v>31.25</v>
      </c>
      <c r="AB67" s="354">
        <v>102</v>
      </c>
      <c r="AC67" s="349">
        <v>25.5</v>
      </c>
      <c r="AD67" s="355">
        <v>5</v>
      </c>
      <c r="AE67" s="349">
        <v>1.25</v>
      </c>
      <c r="AF67" s="354">
        <v>28</v>
      </c>
      <c r="AG67" s="349">
        <v>7</v>
      </c>
      <c r="AH67" s="354">
        <v>76</v>
      </c>
      <c r="AI67" s="349">
        <v>19</v>
      </c>
      <c r="AJ67" s="354">
        <v>16</v>
      </c>
      <c r="AK67" s="349">
        <v>4</v>
      </c>
      <c r="AL67" s="354">
        <v>963</v>
      </c>
      <c r="AM67" s="349">
        <v>240.75</v>
      </c>
      <c r="AN67" s="354">
        <v>1812</v>
      </c>
      <c r="AO67" s="349">
        <v>453</v>
      </c>
      <c r="AP67" s="354">
        <v>872</v>
      </c>
      <c r="AQ67" s="349">
        <v>218</v>
      </c>
      <c r="AR67" s="354">
        <v>1589</v>
      </c>
      <c r="AS67" s="349">
        <v>397.25</v>
      </c>
    </row>
    <row r="68" spans="1:45" ht="13.5" customHeight="1">
      <c r="A68" s="347" t="s">
        <v>165</v>
      </c>
      <c r="B68" s="348" t="str">
        <f>'Incentive Goal'!B67</f>
        <v>MOORE</v>
      </c>
      <c r="C68" s="349">
        <v>7</v>
      </c>
      <c r="D68" s="349">
        <v>11</v>
      </c>
      <c r="E68" s="350">
        <v>2537</v>
      </c>
      <c r="F68" s="351">
        <v>362.42857142857144</v>
      </c>
      <c r="G68" s="352">
        <v>210</v>
      </c>
      <c r="H68" s="351">
        <v>30</v>
      </c>
      <c r="I68" s="352">
        <v>166</v>
      </c>
      <c r="J68" s="351">
        <v>23.714285714285715</v>
      </c>
      <c r="K68" s="353">
        <v>4207237.43</v>
      </c>
      <c r="L68" s="353">
        <v>601033.91857142851</v>
      </c>
      <c r="M68" s="353">
        <v>382476.12999999995</v>
      </c>
      <c r="N68" s="357">
        <v>89643</v>
      </c>
      <c r="O68" s="349">
        <v>12806.142857142857</v>
      </c>
      <c r="P68" s="357">
        <v>363</v>
      </c>
      <c r="Q68" s="349">
        <v>51.857142857142854</v>
      </c>
      <c r="R68" s="354">
        <v>3326</v>
      </c>
      <c r="S68" s="349">
        <v>475.14285714285717</v>
      </c>
      <c r="T68" s="354">
        <v>406</v>
      </c>
      <c r="U68" s="349">
        <v>58</v>
      </c>
      <c r="V68" s="354">
        <v>45</v>
      </c>
      <c r="W68" s="349">
        <v>6.4285714285714288</v>
      </c>
      <c r="X68" s="354">
        <v>215</v>
      </c>
      <c r="Y68" s="349">
        <v>30.714285714285715</v>
      </c>
      <c r="Z68" s="354">
        <v>170</v>
      </c>
      <c r="AA68" s="349">
        <v>24.285714285714285</v>
      </c>
      <c r="AB68" s="354">
        <v>172</v>
      </c>
      <c r="AC68" s="349">
        <v>24.571428571428573</v>
      </c>
      <c r="AD68" s="355">
        <v>251</v>
      </c>
      <c r="AE68" s="349">
        <v>35.857142857142854</v>
      </c>
      <c r="AF68" s="354">
        <v>65</v>
      </c>
      <c r="AG68" s="349">
        <v>9.2857142857142865</v>
      </c>
      <c r="AH68" s="354">
        <v>180</v>
      </c>
      <c r="AI68" s="349">
        <v>25.714285714285715</v>
      </c>
      <c r="AJ68" s="354">
        <v>23</v>
      </c>
      <c r="AK68" s="349">
        <v>3.2857142857142856</v>
      </c>
      <c r="AL68" s="354">
        <v>1173</v>
      </c>
      <c r="AM68" s="349">
        <v>167.57142857142858</v>
      </c>
      <c r="AN68" s="354">
        <v>1985</v>
      </c>
      <c r="AO68" s="349">
        <v>283.57142857142856</v>
      </c>
      <c r="AP68" s="354">
        <v>1567</v>
      </c>
      <c r="AQ68" s="349">
        <v>223.85714285714286</v>
      </c>
      <c r="AR68" s="354">
        <v>1643</v>
      </c>
      <c r="AS68" s="349">
        <v>234.71428571428572</v>
      </c>
    </row>
    <row r="69" spans="1:45" ht="13.5" customHeight="1">
      <c r="A69" s="347" t="s">
        <v>168</v>
      </c>
      <c r="B69" s="348" t="str">
        <f>'Incentive Goal'!B68</f>
        <v>NASH</v>
      </c>
      <c r="C69" s="349">
        <v>13</v>
      </c>
      <c r="D69" s="349">
        <v>19</v>
      </c>
      <c r="E69" s="350">
        <v>5159</v>
      </c>
      <c r="F69" s="351">
        <v>396.84615384615387</v>
      </c>
      <c r="G69" s="352">
        <v>276</v>
      </c>
      <c r="H69" s="351">
        <v>21.23076923076923</v>
      </c>
      <c r="I69" s="352">
        <v>257</v>
      </c>
      <c r="J69" s="351">
        <v>19.76923076923077</v>
      </c>
      <c r="K69" s="353">
        <v>6677022.04</v>
      </c>
      <c r="L69" s="353">
        <v>513617.08</v>
      </c>
      <c r="M69" s="353">
        <v>351422.21263157896</v>
      </c>
      <c r="N69" s="357">
        <v>195145</v>
      </c>
      <c r="O69" s="349">
        <v>15011.153846153846</v>
      </c>
      <c r="P69" s="357">
        <v>860</v>
      </c>
      <c r="Q69" s="349">
        <v>66.15384615384616</v>
      </c>
      <c r="R69" s="354">
        <v>15960</v>
      </c>
      <c r="S69" s="349">
        <v>1227.6923076923076</v>
      </c>
      <c r="T69" s="354">
        <v>2355</v>
      </c>
      <c r="U69" s="349">
        <v>181.15384615384616</v>
      </c>
      <c r="V69" s="354">
        <v>116</v>
      </c>
      <c r="W69" s="349">
        <v>8.9230769230769234</v>
      </c>
      <c r="X69" s="354">
        <v>281</v>
      </c>
      <c r="Y69" s="349">
        <v>21.615384615384617</v>
      </c>
      <c r="Z69" s="354">
        <v>286</v>
      </c>
      <c r="AA69" s="349">
        <v>22</v>
      </c>
      <c r="AB69" s="354">
        <v>197</v>
      </c>
      <c r="AC69" s="349">
        <v>15.153846153846153</v>
      </c>
      <c r="AD69" s="355">
        <v>378</v>
      </c>
      <c r="AE69" s="349">
        <v>29.076923076923077</v>
      </c>
      <c r="AF69" s="354">
        <v>402</v>
      </c>
      <c r="AG69" s="349">
        <v>30.923076923076923</v>
      </c>
      <c r="AH69" s="354">
        <v>272</v>
      </c>
      <c r="AI69" s="349">
        <v>20.923076923076923</v>
      </c>
      <c r="AJ69" s="354">
        <v>55</v>
      </c>
      <c r="AK69" s="349">
        <v>4.2307692307692308</v>
      </c>
      <c r="AL69" s="354">
        <v>2608</v>
      </c>
      <c r="AM69" s="349">
        <v>200.61538461538461</v>
      </c>
      <c r="AN69" s="354">
        <v>4840</v>
      </c>
      <c r="AO69" s="349">
        <v>372.30769230769232</v>
      </c>
      <c r="AP69" s="354">
        <v>5794</v>
      </c>
      <c r="AQ69" s="349">
        <v>445.69230769230768</v>
      </c>
      <c r="AR69" s="354">
        <v>3343</v>
      </c>
      <c r="AS69" s="349">
        <v>257.15384615384613</v>
      </c>
    </row>
    <row r="70" spans="1:45" ht="13.5" customHeight="1">
      <c r="A70" s="347" t="s">
        <v>166</v>
      </c>
      <c r="B70" s="348" t="str">
        <f>'Incentive Goal'!B69</f>
        <v>NEW HANOVER</v>
      </c>
      <c r="C70" s="349">
        <v>10</v>
      </c>
      <c r="D70" s="349">
        <v>16</v>
      </c>
      <c r="E70" s="350">
        <v>6871</v>
      </c>
      <c r="F70" s="351">
        <v>687.1</v>
      </c>
      <c r="G70" s="352">
        <v>333</v>
      </c>
      <c r="H70" s="351">
        <v>33.299999999999997</v>
      </c>
      <c r="I70" s="352">
        <v>295</v>
      </c>
      <c r="J70" s="351">
        <v>29.5</v>
      </c>
      <c r="K70" s="353">
        <v>8932817.2300000004</v>
      </c>
      <c r="L70" s="353">
        <v>893281.723</v>
      </c>
      <c r="M70" s="353">
        <v>558301.07687500003</v>
      </c>
      <c r="N70" s="357">
        <v>271668</v>
      </c>
      <c r="O70" s="349">
        <v>27166.799999999999</v>
      </c>
      <c r="P70" s="357">
        <v>1007</v>
      </c>
      <c r="Q70" s="349">
        <v>100.7</v>
      </c>
      <c r="R70" s="354">
        <v>2142</v>
      </c>
      <c r="S70" s="349">
        <v>214.2</v>
      </c>
      <c r="T70" s="354">
        <v>93</v>
      </c>
      <c r="U70" s="349">
        <v>9.3000000000000007</v>
      </c>
      <c r="V70" s="354">
        <v>144</v>
      </c>
      <c r="W70" s="349">
        <v>14.4</v>
      </c>
      <c r="X70" s="354">
        <v>345</v>
      </c>
      <c r="Y70" s="349">
        <v>34.5</v>
      </c>
      <c r="Z70" s="354">
        <v>507</v>
      </c>
      <c r="AA70" s="349">
        <v>50.7</v>
      </c>
      <c r="AB70" s="354">
        <v>272</v>
      </c>
      <c r="AC70" s="349">
        <v>27.2</v>
      </c>
      <c r="AD70" s="355">
        <v>93</v>
      </c>
      <c r="AE70" s="349">
        <v>9.3000000000000007</v>
      </c>
      <c r="AF70" s="354">
        <v>282</v>
      </c>
      <c r="AG70" s="349">
        <v>28.2</v>
      </c>
      <c r="AH70" s="354">
        <v>303</v>
      </c>
      <c r="AI70" s="349">
        <v>30.3</v>
      </c>
      <c r="AJ70" s="354">
        <v>87</v>
      </c>
      <c r="AK70" s="349">
        <v>8.6999999999999993</v>
      </c>
      <c r="AL70" s="354">
        <v>2897</v>
      </c>
      <c r="AM70" s="349">
        <v>289.7</v>
      </c>
      <c r="AN70" s="354">
        <v>2873</v>
      </c>
      <c r="AO70" s="349">
        <v>287.3</v>
      </c>
      <c r="AP70" s="354">
        <v>2034</v>
      </c>
      <c r="AQ70" s="349">
        <v>203.4</v>
      </c>
      <c r="AR70" s="354">
        <v>3043</v>
      </c>
      <c r="AS70" s="349">
        <v>304.3</v>
      </c>
    </row>
    <row r="71" spans="1:45" ht="13.5" customHeight="1">
      <c r="A71" s="347" t="s">
        <v>169</v>
      </c>
      <c r="B71" s="348" t="str">
        <f>'Incentive Goal'!B70</f>
        <v>NORTH CAROLINA</v>
      </c>
      <c r="C71" s="349">
        <v>0</v>
      </c>
      <c r="D71" s="349">
        <v>0</v>
      </c>
      <c r="E71" s="350">
        <v>8</v>
      </c>
      <c r="F71" s="351" t="e">
        <v>#DIV/0!</v>
      </c>
      <c r="G71" s="352"/>
      <c r="H71" s="351">
        <v>0</v>
      </c>
      <c r="I71" s="352"/>
      <c r="J71" s="351" t="e">
        <v>#DIV/0!</v>
      </c>
      <c r="K71" s="353">
        <v>0</v>
      </c>
      <c r="L71" s="353" t="e">
        <v>#DIV/0!</v>
      </c>
      <c r="M71" s="353" t="e">
        <v>#DIV/0!</v>
      </c>
      <c r="N71" s="357">
        <v>830384</v>
      </c>
      <c r="O71" s="349" t="e">
        <v>#DIV/0!</v>
      </c>
      <c r="P71" s="357">
        <v>2980</v>
      </c>
      <c r="Q71" s="349" t="e">
        <v>#DIV/0!</v>
      </c>
      <c r="R71" s="354">
        <v>28947</v>
      </c>
      <c r="S71" s="349" t="e">
        <v>#DIV/0!</v>
      </c>
      <c r="T71" s="354">
        <v>78</v>
      </c>
      <c r="U71" s="349" t="e">
        <v>#DIV/0!</v>
      </c>
      <c r="V71" s="354">
        <v>0</v>
      </c>
      <c r="W71" s="349" t="e">
        <v>#DIV/0!</v>
      </c>
      <c r="X71" s="354">
        <v>13</v>
      </c>
      <c r="Y71" s="349" t="e">
        <v>#DIV/0!</v>
      </c>
      <c r="Z71" s="354">
        <v>0</v>
      </c>
      <c r="AA71" s="349" t="e">
        <v>#DIV/0!</v>
      </c>
      <c r="AB71" s="354">
        <v>0</v>
      </c>
      <c r="AC71" s="349" t="e">
        <v>#DIV/0!</v>
      </c>
      <c r="AD71" s="355">
        <v>0</v>
      </c>
      <c r="AE71" s="349" t="e">
        <v>#DIV/0!</v>
      </c>
      <c r="AF71" s="354">
        <v>0</v>
      </c>
      <c r="AG71" s="349" t="e">
        <v>#DIV/0!</v>
      </c>
      <c r="AH71" s="354">
        <v>0</v>
      </c>
      <c r="AI71" s="349" t="e">
        <v>#DIV/0!</v>
      </c>
      <c r="AJ71" s="354">
        <v>0</v>
      </c>
      <c r="AK71" s="349" t="e">
        <v>#DIV/0!</v>
      </c>
      <c r="AL71" s="354">
        <v>0</v>
      </c>
      <c r="AM71" s="349" t="e">
        <v>#DIV/0!</v>
      </c>
      <c r="AN71" s="354">
        <v>16</v>
      </c>
      <c r="AO71" s="349" t="e">
        <v>#DIV/0!</v>
      </c>
      <c r="AP71" s="354">
        <v>65</v>
      </c>
      <c r="AQ71" s="349" t="e">
        <v>#DIV/0!</v>
      </c>
      <c r="AR71" s="354">
        <v>0</v>
      </c>
      <c r="AS71" s="349" t="e">
        <v>#DIV/0!</v>
      </c>
    </row>
    <row r="72" spans="1:45" ht="13.5" customHeight="1">
      <c r="A72" s="347" t="s">
        <v>168</v>
      </c>
      <c r="B72" s="348" t="str">
        <f>'Incentive Goal'!B71</f>
        <v>NORTHAMPTON</v>
      </c>
      <c r="C72" s="349">
        <v>6</v>
      </c>
      <c r="D72" s="349">
        <v>8</v>
      </c>
      <c r="E72" s="350">
        <v>2193</v>
      </c>
      <c r="F72" s="351">
        <v>365.5</v>
      </c>
      <c r="G72" s="352">
        <v>105</v>
      </c>
      <c r="H72" s="351">
        <v>17.5</v>
      </c>
      <c r="I72" s="352">
        <v>104</v>
      </c>
      <c r="J72" s="351">
        <v>17.333333333333332</v>
      </c>
      <c r="K72" s="353">
        <v>1780595.58</v>
      </c>
      <c r="L72" s="353">
        <v>296765.93</v>
      </c>
      <c r="M72" s="353">
        <v>222574.44750000001</v>
      </c>
      <c r="N72" s="357">
        <v>69393</v>
      </c>
      <c r="O72" s="349">
        <v>11565.5</v>
      </c>
      <c r="P72" s="357">
        <v>76</v>
      </c>
      <c r="Q72" s="349">
        <v>12.666666666666666</v>
      </c>
      <c r="R72" s="354">
        <v>2976</v>
      </c>
      <c r="S72" s="349">
        <v>496</v>
      </c>
      <c r="T72" s="354">
        <v>157</v>
      </c>
      <c r="U72" s="349">
        <v>26.166666666666668</v>
      </c>
      <c r="V72" s="354">
        <v>47</v>
      </c>
      <c r="W72" s="349">
        <v>7.833333333333333</v>
      </c>
      <c r="X72" s="354">
        <v>100</v>
      </c>
      <c r="Y72" s="349">
        <v>16.666666666666668</v>
      </c>
      <c r="Z72" s="354">
        <v>117</v>
      </c>
      <c r="AA72" s="349">
        <v>19.5</v>
      </c>
      <c r="AB72" s="354">
        <v>95</v>
      </c>
      <c r="AC72" s="349">
        <v>15.833333333333334</v>
      </c>
      <c r="AD72" s="355">
        <v>8</v>
      </c>
      <c r="AE72" s="349">
        <v>1.3333333333333333</v>
      </c>
      <c r="AF72" s="354">
        <v>55</v>
      </c>
      <c r="AG72" s="349">
        <v>9.1666666666666661</v>
      </c>
      <c r="AH72" s="354">
        <v>144</v>
      </c>
      <c r="AI72" s="349">
        <v>24</v>
      </c>
      <c r="AJ72" s="354">
        <v>24</v>
      </c>
      <c r="AK72" s="349">
        <v>4</v>
      </c>
      <c r="AL72" s="354">
        <v>923</v>
      </c>
      <c r="AM72" s="349">
        <v>153.83333333333334</v>
      </c>
      <c r="AN72" s="354">
        <v>1081</v>
      </c>
      <c r="AO72" s="349">
        <v>180.16666666666666</v>
      </c>
      <c r="AP72" s="354">
        <v>520</v>
      </c>
      <c r="AQ72" s="349">
        <v>86.666666666666671</v>
      </c>
      <c r="AR72" s="354">
        <v>276</v>
      </c>
      <c r="AS72" s="349">
        <v>46</v>
      </c>
    </row>
    <row r="73" spans="1:45" ht="13.5" customHeight="1">
      <c r="A73" s="347" t="s">
        <v>166</v>
      </c>
      <c r="B73" s="348" t="str">
        <f>'Incentive Goal'!B72</f>
        <v>ONSLOW</v>
      </c>
      <c r="C73" s="349">
        <v>10</v>
      </c>
      <c r="D73" s="349">
        <v>18</v>
      </c>
      <c r="E73" s="350">
        <v>8718</v>
      </c>
      <c r="F73" s="351">
        <v>871.8</v>
      </c>
      <c r="G73" s="352">
        <v>532</v>
      </c>
      <c r="H73" s="351">
        <v>53.2</v>
      </c>
      <c r="I73" s="352">
        <v>521</v>
      </c>
      <c r="J73" s="351">
        <v>52.1</v>
      </c>
      <c r="K73" s="353">
        <v>15959987.92</v>
      </c>
      <c r="L73" s="353">
        <v>1595998.7919999999</v>
      </c>
      <c r="M73" s="353">
        <v>886665.99555555556</v>
      </c>
      <c r="N73" s="357">
        <v>222794</v>
      </c>
      <c r="O73" s="349">
        <v>22279.4</v>
      </c>
      <c r="P73" s="357">
        <v>335</v>
      </c>
      <c r="Q73" s="349">
        <v>33.5</v>
      </c>
      <c r="R73" s="354">
        <v>2877</v>
      </c>
      <c r="S73" s="349">
        <v>287.7</v>
      </c>
      <c r="T73" s="354">
        <v>94</v>
      </c>
      <c r="U73" s="349">
        <v>9.4</v>
      </c>
      <c r="V73" s="354">
        <v>222</v>
      </c>
      <c r="W73" s="349">
        <v>22.2</v>
      </c>
      <c r="X73" s="354">
        <v>527</v>
      </c>
      <c r="Y73" s="349">
        <v>52.7</v>
      </c>
      <c r="Z73" s="354">
        <v>728</v>
      </c>
      <c r="AA73" s="349">
        <v>72.8</v>
      </c>
      <c r="AB73" s="354">
        <v>520</v>
      </c>
      <c r="AC73" s="349">
        <v>52</v>
      </c>
      <c r="AD73" s="355">
        <v>483</v>
      </c>
      <c r="AE73" s="349">
        <v>48.3</v>
      </c>
      <c r="AF73" s="354">
        <v>300</v>
      </c>
      <c r="AG73" s="349">
        <v>30</v>
      </c>
      <c r="AH73" s="354">
        <v>282</v>
      </c>
      <c r="AI73" s="349">
        <v>28.2</v>
      </c>
      <c r="AJ73" s="354">
        <v>46</v>
      </c>
      <c r="AK73" s="349">
        <v>4.5999999999999996</v>
      </c>
      <c r="AL73" s="354">
        <v>2878</v>
      </c>
      <c r="AM73" s="349">
        <v>287.8</v>
      </c>
      <c r="AN73" s="354">
        <v>2909</v>
      </c>
      <c r="AO73" s="349">
        <v>290.89999999999998</v>
      </c>
      <c r="AP73" s="354">
        <v>9383</v>
      </c>
      <c r="AQ73" s="349">
        <v>938.3</v>
      </c>
      <c r="AR73" s="354">
        <v>1540</v>
      </c>
      <c r="AS73" s="349">
        <v>154</v>
      </c>
    </row>
    <row r="74" spans="1:45" ht="13.5" customHeight="1">
      <c r="A74" s="347" t="s">
        <v>160</v>
      </c>
      <c r="B74" s="348" t="str">
        <f>'Incentive Goal'!B73</f>
        <v>ORANGE</v>
      </c>
      <c r="C74" s="349">
        <v>8</v>
      </c>
      <c r="D74" s="349">
        <v>13</v>
      </c>
      <c r="E74" s="350">
        <v>1987</v>
      </c>
      <c r="F74" s="351">
        <v>248.375</v>
      </c>
      <c r="G74" s="352">
        <v>175</v>
      </c>
      <c r="H74" s="351">
        <v>21.875</v>
      </c>
      <c r="I74" s="352">
        <v>79</v>
      </c>
      <c r="J74" s="351">
        <v>9.875</v>
      </c>
      <c r="K74" s="353">
        <v>3923957.36</v>
      </c>
      <c r="L74" s="353">
        <v>490494.67</v>
      </c>
      <c r="M74" s="353">
        <v>301842.87384615385</v>
      </c>
      <c r="N74" s="357">
        <v>65455</v>
      </c>
      <c r="O74" s="349">
        <v>8181.875</v>
      </c>
      <c r="P74" s="357">
        <v>206</v>
      </c>
      <c r="Q74" s="349">
        <v>25.75</v>
      </c>
      <c r="R74" s="354">
        <v>5753</v>
      </c>
      <c r="S74" s="349">
        <v>719.125</v>
      </c>
      <c r="T74" s="354">
        <v>196</v>
      </c>
      <c r="U74" s="349">
        <v>24.5</v>
      </c>
      <c r="V74" s="354">
        <v>28</v>
      </c>
      <c r="W74" s="349">
        <v>3.5</v>
      </c>
      <c r="X74" s="354">
        <v>273</v>
      </c>
      <c r="Y74" s="349">
        <v>34.125</v>
      </c>
      <c r="Z74" s="354">
        <v>107</v>
      </c>
      <c r="AA74" s="349">
        <v>13.375</v>
      </c>
      <c r="AB74" s="354">
        <v>80</v>
      </c>
      <c r="AC74" s="349">
        <v>10</v>
      </c>
      <c r="AD74" s="355">
        <v>143</v>
      </c>
      <c r="AE74" s="349">
        <v>17.875</v>
      </c>
      <c r="AF74" s="354">
        <v>56</v>
      </c>
      <c r="AG74" s="349">
        <v>7</v>
      </c>
      <c r="AH74" s="354">
        <v>136</v>
      </c>
      <c r="AI74" s="349">
        <v>17</v>
      </c>
      <c r="AJ74" s="354">
        <v>23</v>
      </c>
      <c r="AK74" s="349">
        <v>2.875</v>
      </c>
      <c r="AL74" s="354">
        <v>1046</v>
      </c>
      <c r="AM74" s="349">
        <v>130.75</v>
      </c>
      <c r="AN74" s="354">
        <v>903</v>
      </c>
      <c r="AO74" s="349">
        <v>112.875</v>
      </c>
      <c r="AP74" s="354">
        <v>2426</v>
      </c>
      <c r="AQ74" s="349">
        <v>303.25</v>
      </c>
      <c r="AR74" s="354">
        <v>560</v>
      </c>
      <c r="AS74" s="349">
        <v>70</v>
      </c>
    </row>
    <row r="75" spans="1:45" ht="13.5" customHeight="1">
      <c r="A75" s="347" t="s">
        <v>164</v>
      </c>
      <c r="B75" s="348" t="str">
        <f>'Incentive Goal'!B74</f>
        <v>PAMLICO</v>
      </c>
      <c r="C75" s="349">
        <v>2</v>
      </c>
      <c r="D75" s="349">
        <v>2.33</v>
      </c>
      <c r="E75" s="350">
        <v>586</v>
      </c>
      <c r="F75" s="351">
        <v>293</v>
      </c>
      <c r="G75" s="352">
        <v>28</v>
      </c>
      <c r="H75" s="351">
        <v>14</v>
      </c>
      <c r="I75" s="352">
        <v>39</v>
      </c>
      <c r="J75" s="351">
        <v>19.5</v>
      </c>
      <c r="K75" s="353">
        <v>855560.1</v>
      </c>
      <c r="L75" s="353">
        <v>427780.05</v>
      </c>
      <c r="M75" s="353">
        <v>367193.1759656652</v>
      </c>
      <c r="N75" s="357">
        <v>19266</v>
      </c>
      <c r="O75" s="349">
        <v>9633</v>
      </c>
      <c r="P75" s="357">
        <v>16</v>
      </c>
      <c r="Q75" s="349">
        <v>8</v>
      </c>
      <c r="R75" s="354">
        <v>1675</v>
      </c>
      <c r="S75" s="349">
        <v>837.5</v>
      </c>
      <c r="T75" s="354">
        <v>23</v>
      </c>
      <c r="U75" s="349">
        <v>11.5</v>
      </c>
      <c r="V75" s="354">
        <v>10</v>
      </c>
      <c r="W75" s="349">
        <v>5</v>
      </c>
      <c r="X75" s="354">
        <v>27</v>
      </c>
      <c r="Y75" s="349">
        <v>13.5</v>
      </c>
      <c r="Z75" s="354">
        <v>60</v>
      </c>
      <c r="AA75" s="349">
        <v>30</v>
      </c>
      <c r="AB75" s="354">
        <v>38</v>
      </c>
      <c r="AC75" s="349">
        <v>19</v>
      </c>
      <c r="AD75" s="355">
        <v>3</v>
      </c>
      <c r="AE75" s="349">
        <v>1.5</v>
      </c>
      <c r="AF75" s="354">
        <v>25</v>
      </c>
      <c r="AG75" s="349">
        <v>12.5</v>
      </c>
      <c r="AH75" s="354">
        <v>33</v>
      </c>
      <c r="AI75" s="349">
        <v>16.5</v>
      </c>
      <c r="AJ75" s="354">
        <v>6</v>
      </c>
      <c r="AK75" s="349">
        <v>3</v>
      </c>
      <c r="AL75" s="354">
        <v>229</v>
      </c>
      <c r="AM75" s="349">
        <v>114.5</v>
      </c>
      <c r="AN75" s="354">
        <v>535</v>
      </c>
      <c r="AO75" s="349">
        <v>267.5</v>
      </c>
      <c r="AP75" s="354">
        <v>202</v>
      </c>
      <c r="AQ75" s="349">
        <v>101</v>
      </c>
      <c r="AR75" s="354">
        <v>221</v>
      </c>
      <c r="AS75" s="349">
        <v>110.5</v>
      </c>
    </row>
    <row r="76" spans="1:45" ht="13.5" customHeight="1">
      <c r="A76" s="347" t="s">
        <v>164</v>
      </c>
      <c r="B76" s="348" t="str">
        <f>'Incentive Goal'!B75</f>
        <v>PASQUOTANK</v>
      </c>
      <c r="C76" s="349">
        <v>6</v>
      </c>
      <c r="D76" s="349">
        <v>6.75</v>
      </c>
      <c r="E76" s="350">
        <v>2734</v>
      </c>
      <c r="F76" s="351">
        <v>455.66666666666669</v>
      </c>
      <c r="G76" s="352">
        <v>117</v>
      </c>
      <c r="H76" s="351">
        <v>19.5</v>
      </c>
      <c r="I76" s="352">
        <v>119</v>
      </c>
      <c r="J76" s="351">
        <v>19.833333333333332</v>
      </c>
      <c r="K76" s="353">
        <v>3690798.69</v>
      </c>
      <c r="L76" s="353">
        <v>615133.11499999999</v>
      </c>
      <c r="M76" s="353">
        <v>546784.99111111113</v>
      </c>
      <c r="N76" s="357">
        <v>88583</v>
      </c>
      <c r="O76" s="349">
        <v>14763.833333333334</v>
      </c>
      <c r="P76" s="357">
        <v>157</v>
      </c>
      <c r="Q76" s="349">
        <v>26.166666666666668</v>
      </c>
      <c r="R76" s="354">
        <v>971</v>
      </c>
      <c r="S76" s="349">
        <v>161.83333333333334</v>
      </c>
      <c r="T76" s="354">
        <v>32</v>
      </c>
      <c r="U76" s="349">
        <v>5.333333333333333</v>
      </c>
      <c r="V76" s="354">
        <v>78</v>
      </c>
      <c r="W76" s="349">
        <v>13</v>
      </c>
      <c r="X76" s="354">
        <v>169</v>
      </c>
      <c r="Y76" s="349">
        <v>28.166666666666668</v>
      </c>
      <c r="Z76" s="354">
        <v>232</v>
      </c>
      <c r="AA76" s="349">
        <v>38.666666666666664</v>
      </c>
      <c r="AB76" s="354">
        <v>173</v>
      </c>
      <c r="AC76" s="349">
        <v>28.833333333333332</v>
      </c>
      <c r="AD76" s="355">
        <v>14</v>
      </c>
      <c r="AE76" s="349">
        <v>2.3333333333333335</v>
      </c>
      <c r="AF76" s="354">
        <v>63</v>
      </c>
      <c r="AG76" s="349">
        <v>10.5</v>
      </c>
      <c r="AH76" s="354">
        <v>172</v>
      </c>
      <c r="AI76" s="349">
        <v>28.666666666666668</v>
      </c>
      <c r="AJ76" s="354">
        <v>27</v>
      </c>
      <c r="AK76" s="349">
        <v>4.5</v>
      </c>
      <c r="AL76" s="354">
        <v>702</v>
      </c>
      <c r="AM76" s="349">
        <v>117</v>
      </c>
      <c r="AN76" s="354">
        <v>1353</v>
      </c>
      <c r="AO76" s="349">
        <v>225.5</v>
      </c>
      <c r="AP76" s="354">
        <v>771</v>
      </c>
      <c r="AQ76" s="349">
        <v>128.5</v>
      </c>
      <c r="AR76" s="354">
        <v>443</v>
      </c>
      <c r="AS76" s="349">
        <v>73.833333333333329</v>
      </c>
    </row>
    <row r="77" spans="1:45" ht="13.5" customHeight="1">
      <c r="A77" s="347" t="s">
        <v>166</v>
      </c>
      <c r="B77" s="348" t="str">
        <f>'Incentive Goal'!B76</f>
        <v>PENDER</v>
      </c>
      <c r="C77" s="349">
        <v>3</v>
      </c>
      <c r="D77" s="349">
        <v>5</v>
      </c>
      <c r="E77" s="350">
        <v>1774</v>
      </c>
      <c r="F77" s="351">
        <v>591.33333333333337</v>
      </c>
      <c r="G77" s="352">
        <v>96</v>
      </c>
      <c r="H77" s="351">
        <v>32</v>
      </c>
      <c r="I77" s="352">
        <v>139</v>
      </c>
      <c r="J77" s="351">
        <v>46.333333333333336</v>
      </c>
      <c r="K77" s="353">
        <v>2666758.08</v>
      </c>
      <c r="L77" s="353">
        <v>888919.36</v>
      </c>
      <c r="M77" s="353">
        <v>533351.61600000004</v>
      </c>
      <c r="N77" s="357">
        <v>57079</v>
      </c>
      <c r="O77" s="349">
        <v>19026.333333333332</v>
      </c>
      <c r="P77" s="357">
        <v>186</v>
      </c>
      <c r="Q77" s="349">
        <v>62</v>
      </c>
      <c r="R77" s="354">
        <v>889</v>
      </c>
      <c r="S77" s="349">
        <v>296.33333333333331</v>
      </c>
      <c r="T77" s="354">
        <v>125</v>
      </c>
      <c r="U77" s="349">
        <v>41.666666666666664</v>
      </c>
      <c r="V77" s="354">
        <v>46</v>
      </c>
      <c r="W77" s="349">
        <v>15.333333333333334</v>
      </c>
      <c r="X77" s="354">
        <v>91</v>
      </c>
      <c r="Y77" s="349">
        <v>30.333333333333332</v>
      </c>
      <c r="Z77" s="354">
        <v>145</v>
      </c>
      <c r="AA77" s="349">
        <v>48.333333333333336</v>
      </c>
      <c r="AB77" s="354">
        <v>134</v>
      </c>
      <c r="AC77" s="349">
        <v>44.666666666666664</v>
      </c>
      <c r="AD77" s="355">
        <v>111</v>
      </c>
      <c r="AE77" s="349">
        <v>37</v>
      </c>
      <c r="AF77" s="354">
        <v>54</v>
      </c>
      <c r="AG77" s="349">
        <v>18</v>
      </c>
      <c r="AH77" s="354">
        <v>123</v>
      </c>
      <c r="AI77" s="349">
        <v>41</v>
      </c>
      <c r="AJ77" s="354">
        <v>22</v>
      </c>
      <c r="AK77" s="349">
        <v>7.333333333333333</v>
      </c>
      <c r="AL77" s="354">
        <v>633</v>
      </c>
      <c r="AM77" s="349">
        <v>211</v>
      </c>
      <c r="AN77" s="354">
        <v>1182</v>
      </c>
      <c r="AO77" s="349">
        <v>394</v>
      </c>
      <c r="AP77" s="354">
        <v>1132</v>
      </c>
      <c r="AQ77" s="349">
        <v>377.33333333333331</v>
      </c>
      <c r="AR77" s="354">
        <v>967</v>
      </c>
      <c r="AS77" s="349">
        <v>322.33333333333331</v>
      </c>
    </row>
    <row r="78" spans="1:45" ht="13.5" customHeight="1">
      <c r="A78" s="347" t="s">
        <v>164</v>
      </c>
      <c r="B78" s="348" t="str">
        <f>'Incentive Goal'!B77</f>
        <v>PERQUIMANS</v>
      </c>
      <c r="C78" s="349">
        <v>2</v>
      </c>
      <c r="D78" s="349">
        <v>2.75</v>
      </c>
      <c r="E78" s="350">
        <v>629</v>
      </c>
      <c r="F78" s="351">
        <v>314.5</v>
      </c>
      <c r="G78" s="352">
        <v>22</v>
      </c>
      <c r="H78" s="351">
        <v>11</v>
      </c>
      <c r="I78" s="352">
        <v>30</v>
      </c>
      <c r="J78" s="351">
        <v>15</v>
      </c>
      <c r="K78" s="353">
        <v>865374.73</v>
      </c>
      <c r="L78" s="353">
        <v>432687.36499999999</v>
      </c>
      <c r="M78" s="353">
        <v>314681.71999999997</v>
      </c>
      <c r="N78" s="357">
        <v>11518</v>
      </c>
      <c r="O78" s="349">
        <v>5759</v>
      </c>
      <c r="P78" s="357">
        <v>6</v>
      </c>
      <c r="Q78" s="349">
        <v>3</v>
      </c>
      <c r="R78" s="354">
        <v>138</v>
      </c>
      <c r="S78" s="349">
        <v>69</v>
      </c>
      <c r="T78" s="354">
        <v>8</v>
      </c>
      <c r="U78" s="349">
        <v>4</v>
      </c>
      <c r="V78" s="354">
        <v>0</v>
      </c>
      <c r="W78" s="349">
        <v>0</v>
      </c>
      <c r="X78" s="354">
        <v>4</v>
      </c>
      <c r="Y78" s="349">
        <v>2</v>
      </c>
      <c r="Z78" s="354">
        <v>0</v>
      </c>
      <c r="AA78" s="349">
        <v>0</v>
      </c>
      <c r="AB78" s="354">
        <v>0</v>
      </c>
      <c r="AC78" s="349">
        <v>0</v>
      </c>
      <c r="AD78" s="355">
        <v>0</v>
      </c>
      <c r="AE78" s="349">
        <v>0</v>
      </c>
      <c r="AF78" s="354">
        <v>14</v>
      </c>
      <c r="AG78" s="349">
        <v>7</v>
      </c>
      <c r="AH78" s="354">
        <v>27</v>
      </c>
      <c r="AI78" s="349">
        <v>13.5</v>
      </c>
      <c r="AJ78" s="354">
        <v>0</v>
      </c>
      <c r="AK78" s="349">
        <v>0</v>
      </c>
      <c r="AL78" s="354">
        <v>163</v>
      </c>
      <c r="AM78" s="349">
        <v>81.5</v>
      </c>
      <c r="AN78" s="354">
        <v>365</v>
      </c>
      <c r="AO78" s="349">
        <v>182.5</v>
      </c>
      <c r="AP78" s="354">
        <v>580</v>
      </c>
      <c r="AQ78" s="349">
        <v>290</v>
      </c>
      <c r="AR78" s="354">
        <v>177</v>
      </c>
      <c r="AS78" s="349">
        <v>88.5</v>
      </c>
    </row>
    <row r="79" spans="1:45" ht="13.5" customHeight="1">
      <c r="A79" s="347" t="s">
        <v>168</v>
      </c>
      <c r="B79" s="348" t="str">
        <f>'Incentive Goal'!B78</f>
        <v>PERSON</v>
      </c>
      <c r="C79" s="349">
        <v>6</v>
      </c>
      <c r="D79" s="349">
        <v>8</v>
      </c>
      <c r="E79" s="350">
        <v>2020</v>
      </c>
      <c r="F79" s="351">
        <v>336.66666666666669</v>
      </c>
      <c r="G79" s="352">
        <v>108</v>
      </c>
      <c r="H79" s="351">
        <v>18</v>
      </c>
      <c r="I79" s="352">
        <v>110</v>
      </c>
      <c r="J79" s="351">
        <v>18.333333333333332</v>
      </c>
      <c r="K79" s="353">
        <v>2641268.3199999998</v>
      </c>
      <c r="L79" s="353">
        <v>440211.38666666666</v>
      </c>
      <c r="M79" s="353">
        <v>330158.53999999998</v>
      </c>
      <c r="N79" s="357">
        <v>60212</v>
      </c>
      <c r="O79" s="349">
        <v>10035.333333333334</v>
      </c>
      <c r="P79" s="357">
        <v>70</v>
      </c>
      <c r="Q79" s="349">
        <v>11.666666666666666</v>
      </c>
      <c r="R79" s="354">
        <v>3688</v>
      </c>
      <c r="S79" s="349">
        <v>614.66666666666663</v>
      </c>
      <c r="T79" s="354">
        <v>266</v>
      </c>
      <c r="U79" s="349">
        <v>44.333333333333336</v>
      </c>
      <c r="V79" s="354">
        <v>38</v>
      </c>
      <c r="W79" s="349">
        <v>6.333333333333333</v>
      </c>
      <c r="X79" s="354">
        <v>104</v>
      </c>
      <c r="Y79" s="349">
        <v>17.333333333333332</v>
      </c>
      <c r="Z79" s="354">
        <v>123</v>
      </c>
      <c r="AA79" s="349">
        <v>20.5</v>
      </c>
      <c r="AB79" s="354">
        <v>101</v>
      </c>
      <c r="AC79" s="349">
        <v>16.833333333333332</v>
      </c>
      <c r="AD79" s="355">
        <v>13</v>
      </c>
      <c r="AE79" s="349">
        <v>2.1666666666666665</v>
      </c>
      <c r="AF79" s="354">
        <v>107</v>
      </c>
      <c r="AG79" s="349">
        <v>17.833333333333332</v>
      </c>
      <c r="AH79" s="354">
        <v>103</v>
      </c>
      <c r="AI79" s="349">
        <v>17.166666666666668</v>
      </c>
      <c r="AJ79" s="354">
        <v>12</v>
      </c>
      <c r="AK79" s="349">
        <v>2</v>
      </c>
      <c r="AL79" s="354">
        <v>932</v>
      </c>
      <c r="AM79" s="349">
        <v>155.33333333333334</v>
      </c>
      <c r="AN79" s="354">
        <v>2181</v>
      </c>
      <c r="AO79" s="349">
        <v>363.5</v>
      </c>
      <c r="AP79" s="354">
        <v>1603</v>
      </c>
      <c r="AQ79" s="349">
        <v>267.16666666666669</v>
      </c>
      <c r="AR79" s="354">
        <v>1643</v>
      </c>
      <c r="AS79" s="349">
        <v>273.83333333333331</v>
      </c>
    </row>
    <row r="80" spans="1:45" ht="13.5" customHeight="1">
      <c r="A80" s="347" t="s">
        <v>166</v>
      </c>
      <c r="B80" s="348" t="str">
        <f>'Incentive Goal'!B79</f>
        <v>PITT</v>
      </c>
      <c r="C80" s="349">
        <v>21.25</v>
      </c>
      <c r="D80" s="349">
        <v>27.63</v>
      </c>
      <c r="E80" s="350">
        <v>9425</v>
      </c>
      <c r="F80" s="351">
        <v>443.52941176470586</v>
      </c>
      <c r="G80" s="352">
        <v>290</v>
      </c>
      <c r="H80" s="351">
        <v>13.647058823529411</v>
      </c>
      <c r="I80" s="352">
        <v>512</v>
      </c>
      <c r="J80" s="351">
        <v>24.094117647058823</v>
      </c>
      <c r="K80" s="353">
        <v>11746254.029999999</v>
      </c>
      <c r="L80" s="353">
        <v>552764.89552941173</v>
      </c>
      <c r="M80" s="353">
        <v>425126.81976112921</v>
      </c>
      <c r="N80" s="357">
        <v>258559</v>
      </c>
      <c r="O80" s="349">
        <v>12167.482352941177</v>
      </c>
      <c r="P80" s="357">
        <v>631</v>
      </c>
      <c r="Q80" s="349">
        <v>29.694117647058825</v>
      </c>
      <c r="R80" s="354">
        <v>8691</v>
      </c>
      <c r="S80" s="349">
        <v>408.98823529411766</v>
      </c>
      <c r="T80" s="354">
        <v>857</v>
      </c>
      <c r="U80" s="349">
        <v>40.329411764705881</v>
      </c>
      <c r="V80" s="354">
        <v>808</v>
      </c>
      <c r="W80" s="349">
        <v>38.023529411764706</v>
      </c>
      <c r="X80" s="354">
        <v>287</v>
      </c>
      <c r="Y80" s="349">
        <v>13.505882352941176</v>
      </c>
      <c r="Z80" s="354">
        <v>1467</v>
      </c>
      <c r="AA80" s="349">
        <v>69.035294117647055</v>
      </c>
      <c r="AB80" s="354">
        <v>431</v>
      </c>
      <c r="AC80" s="349">
        <v>20.28235294117647</v>
      </c>
      <c r="AD80" s="355">
        <v>1319</v>
      </c>
      <c r="AE80" s="349">
        <v>62.070588235294117</v>
      </c>
      <c r="AF80" s="354">
        <v>294</v>
      </c>
      <c r="AG80" s="349">
        <v>13.835294117647059</v>
      </c>
      <c r="AH80" s="354">
        <v>283</v>
      </c>
      <c r="AI80" s="349">
        <v>13.31764705882353</v>
      </c>
      <c r="AJ80" s="354">
        <v>108</v>
      </c>
      <c r="AK80" s="349">
        <v>5.0823529411764703</v>
      </c>
      <c r="AL80" s="354">
        <v>4340</v>
      </c>
      <c r="AM80" s="349">
        <v>204.23529411764707</v>
      </c>
      <c r="AN80" s="354">
        <v>8989</v>
      </c>
      <c r="AO80" s="349">
        <v>423.01176470588234</v>
      </c>
      <c r="AP80" s="354">
        <v>10653</v>
      </c>
      <c r="AQ80" s="349">
        <v>501.31764705882352</v>
      </c>
      <c r="AR80" s="354">
        <v>2874</v>
      </c>
      <c r="AS80" s="349">
        <v>135.24705882352941</v>
      </c>
    </row>
    <row r="81" spans="1:45" ht="13.5" customHeight="1">
      <c r="A81" s="347" t="s">
        <v>167</v>
      </c>
      <c r="B81" s="348" t="str">
        <f>'Incentive Goal'!B80</f>
        <v>POLK</v>
      </c>
      <c r="C81" s="349">
        <v>1</v>
      </c>
      <c r="D81" s="349">
        <v>1</v>
      </c>
      <c r="E81" s="350">
        <v>441</v>
      </c>
      <c r="F81" s="351">
        <v>441</v>
      </c>
      <c r="G81" s="352">
        <v>28</v>
      </c>
      <c r="H81" s="351">
        <v>28</v>
      </c>
      <c r="I81" s="352">
        <v>33</v>
      </c>
      <c r="J81" s="351">
        <v>33</v>
      </c>
      <c r="K81" s="353">
        <v>698300.69</v>
      </c>
      <c r="L81" s="353">
        <v>698300.69</v>
      </c>
      <c r="M81" s="353">
        <v>698300.69</v>
      </c>
      <c r="N81" s="357">
        <v>12069</v>
      </c>
      <c r="O81" s="349">
        <v>12069</v>
      </c>
      <c r="P81" s="357">
        <v>15</v>
      </c>
      <c r="Q81" s="349">
        <v>15</v>
      </c>
      <c r="R81" s="354">
        <v>1269</v>
      </c>
      <c r="S81" s="349">
        <v>1269</v>
      </c>
      <c r="T81" s="354">
        <v>50</v>
      </c>
      <c r="U81" s="349">
        <v>50</v>
      </c>
      <c r="V81" s="354">
        <v>8</v>
      </c>
      <c r="W81" s="349">
        <v>8</v>
      </c>
      <c r="X81" s="354">
        <v>50</v>
      </c>
      <c r="Y81" s="349">
        <v>50</v>
      </c>
      <c r="Z81" s="354">
        <v>41</v>
      </c>
      <c r="AA81" s="349">
        <v>41</v>
      </c>
      <c r="AB81" s="354">
        <v>34</v>
      </c>
      <c r="AC81" s="349">
        <v>34</v>
      </c>
      <c r="AD81" s="355">
        <v>3</v>
      </c>
      <c r="AE81" s="349">
        <v>3</v>
      </c>
      <c r="AF81" s="354">
        <v>0</v>
      </c>
      <c r="AG81" s="349">
        <v>0</v>
      </c>
      <c r="AH81" s="354">
        <v>85</v>
      </c>
      <c r="AI81" s="349">
        <v>85</v>
      </c>
      <c r="AJ81" s="354">
        <v>4</v>
      </c>
      <c r="AK81" s="349">
        <v>4</v>
      </c>
      <c r="AL81" s="354">
        <v>240</v>
      </c>
      <c r="AM81" s="349">
        <v>240</v>
      </c>
      <c r="AN81" s="354">
        <v>549</v>
      </c>
      <c r="AO81" s="349">
        <v>549</v>
      </c>
      <c r="AP81" s="354">
        <v>79</v>
      </c>
      <c r="AQ81" s="349">
        <v>79</v>
      </c>
      <c r="AR81" s="354">
        <v>520</v>
      </c>
      <c r="AS81" s="349">
        <v>520</v>
      </c>
    </row>
    <row r="82" spans="1:45" ht="13.5" customHeight="1">
      <c r="A82" s="347" t="s">
        <v>160</v>
      </c>
      <c r="B82" s="348" t="str">
        <f>'Incentive Goal'!B81</f>
        <v>RANDOLPH</v>
      </c>
      <c r="C82" s="349">
        <v>10</v>
      </c>
      <c r="D82" s="349">
        <v>14</v>
      </c>
      <c r="E82" s="350">
        <v>5286</v>
      </c>
      <c r="F82" s="351">
        <v>528.6</v>
      </c>
      <c r="G82" s="352">
        <v>142</v>
      </c>
      <c r="H82" s="351">
        <v>14.2</v>
      </c>
      <c r="I82" s="352">
        <v>345</v>
      </c>
      <c r="J82" s="351">
        <v>34.5</v>
      </c>
      <c r="K82" s="353">
        <v>6745618.2400000002</v>
      </c>
      <c r="L82" s="353">
        <v>674561.82400000002</v>
      </c>
      <c r="M82" s="353">
        <v>481829.87428571429</v>
      </c>
      <c r="N82" s="357">
        <v>155862</v>
      </c>
      <c r="O82" s="349">
        <v>15586.2</v>
      </c>
      <c r="P82" s="357">
        <v>301</v>
      </c>
      <c r="Q82" s="349">
        <v>30.1</v>
      </c>
      <c r="R82" s="354">
        <v>2140</v>
      </c>
      <c r="S82" s="349">
        <v>214</v>
      </c>
      <c r="T82" s="354">
        <v>45</v>
      </c>
      <c r="U82" s="349">
        <v>4.5</v>
      </c>
      <c r="V82" s="354">
        <v>228</v>
      </c>
      <c r="W82" s="349">
        <v>22.8</v>
      </c>
      <c r="X82" s="354">
        <v>142</v>
      </c>
      <c r="Y82" s="349">
        <v>14.2</v>
      </c>
      <c r="Z82" s="354">
        <v>638</v>
      </c>
      <c r="AA82" s="349">
        <v>63.8</v>
      </c>
      <c r="AB82" s="354">
        <v>336</v>
      </c>
      <c r="AC82" s="349">
        <v>33.6</v>
      </c>
      <c r="AD82" s="355">
        <v>32</v>
      </c>
      <c r="AE82" s="349">
        <v>3.2</v>
      </c>
      <c r="AF82" s="354">
        <v>96</v>
      </c>
      <c r="AG82" s="349">
        <v>9.6</v>
      </c>
      <c r="AH82" s="354">
        <v>162</v>
      </c>
      <c r="AI82" s="349">
        <v>16.2</v>
      </c>
      <c r="AJ82" s="354">
        <v>29</v>
      </c>
      <c r="AK82" s="349">
        <v>2.9</v>
      </c>
      <c r="AL82" s="354">
        <v>1685</v>
      </c>
      <c r="AM82" s="349">
        <v>168.5</v>
      </c>
      <c r="AN82" s="354">
        <v>2806</v>
      </c>
      <c r="AO82" s="349">
        <v>280.60000000000002</v>
      </c>
      <c r="AP82" s="354">
        <v>2896</v>
      </c>
      <c r="AQ82" s="349">
        <v>289.60000000000002</v>
      </c>
      <c r="AR82" s="354">
        <v>1441</v>
      </c>
      <c r="AS82" s="349">
        <v>144.1</v>
      </c>
    </row>
    <row r="83" spans="1:45" ht="13.5" customHeight="1">
      <c r="A83" s="347" t="s">
        <v>165</v>
      </c>
      <c r="B83" s="348" t="str">
        <f>'Incentive Goal'!B82</f>
        <v>RICHMOND</v>
      </c>
      <c r="C83" s="349">
        <v>10</v>
      </c>
      <c r="D83" s="349">
        <v>12</v>
      </c>
      <c r="E83" s="350">
        <v>4121</v>
      </c>
      <c r="F83" s="351">
        <v>412.1</v>
      </c>
      <c r="G83" s="352">
        <v>183</v>
      </c>
      <c r="H83" s="351">
        <v>18.3</v>
      </c>
      <c r="I83" s="352">
        <v>240</v>
      </c>
      <c r="J83" s="351">
        <v>24</v>
      </c>
      <c r="K83" s="353">
        <v>4700944.67</v>
      </c>
      <c r="L83" s="353">
        <v>470094.467</v>
      </c>
      <c r="M83" s="353">
        <v>391745.38916666666</v>
      </c>
      <c r="N83" s="357">
        <v>163936</v>
      </c>
      <c r="O83" s="349">
        <v>16393.599999999999</v>
      </c>
      <c r="P83" s="357">
        <v>356</v>
      </c>
      <c r="Q83" s="349">
        <v>35.6</v>
      </c>
      <c r="R83" s="354">
        <v>8501</v>
      </c>
      <c r="S83" s="349">
        <v>850.1</v>
      </c>
      <c r="T83" s="354">
        <v>171</v>
      </c>
      <c r="U83" s="349">
        <v>17.100000000000001</v>
      </c>
      <c r="V83" s="354">
        <v>92</v>
      </c>
      <c r="W83" s="349">
        <v>9.1999999999999993</v>
      </c>
      <c r="X83" s="354">
        <v>189</v>
      </c>
      <c r="Y83" s="349">
        <v>18.899999999999999</v>
      </c>
      <c r="Z83" s="354">
        <v>268</v>
      </c>
      <c r="AA83" s="349">
        <v>26.8</v>
      </c>
      <c r="AB83" s="354">
        <v>199</v>
      </c>
      <c r="AC83" s="349">
        <v>19.899999999999999</v>
      </c>
      <c r="AD83" s="355">
        <v>17</v>
      </c>
      <c r="AE83" s="349">
        <v>1.7</v>
      </c>
      <c r="AF83" s="354">
        <v>149</v>
      </c>
      <c r="AG83" s="349">
        <v>14.9</v>
      </c>
      <c r="AH83" s="354">
        <v>252</v>
      </c>
      <c r="AI83" s="349">
        <v>25.2</v>
      </c>
      <c r="AJ83" s="354">
        <v>30</v>
      </c>
      <c r="AK83" s="349">
        <v>3</v>
      </c>
      <c r="AL83" s="354">
        <v>2445</v>
      </c>
      <c r="AM83" s="349">
        <v>244.5</v>
      </c>
      <c r="AN83" s="354">
        <v>3930</v>
      </c>
      <c r="AO83" s="349">
        <v>393</v>
      </c>
      <c r="AP83" s="354">
        <v>13621</v>
      </c>
      <c r="AQ83" s="349">
        <v>1362.1</v>
      </c>
      <c r="AR83" s="354">
        <v>1427</v>
      </c>
      <c r="AS83" s="349">
        <v>142.69999999999999</v>
      </c>
    </row>
    <row r="84" spans="1:45" ht="13.5" customHeight="1">
      <c r="A84" s="347" t="s">
        <v>165</v>
      </c>
      <c r="B84" s="348" t="str">
        <f>'Incentive Goal'!B83</f>
        <v>ROBESON</v>
      </c>
      <c r="C84" s="349">
        <v>25</v>
      </c>
      <c r="D84" s="349">
        <v>30</v>
      </c>
      <c r="E84" s="350">
        <v>10176</v>
      </c>
      <c r="F84" s="351">
        <v>407.04</v>
      </c>
      <c r="G84" s="352">
        <v>600</v>
      </c>
      <c r="H84" s="351">
        <v>24</v>
      </c>
      <c r="I84" s="352">
        <v>477</v>
      </c>
      <c r="J84" s="351">
        <v>19.079999999999998</v>
      </c>
      <c r="K84" s="353">
        <v>8521158.1799999997</v>
      </c>
      <c r="L84" s="353">
        <v>340846.3272</v>
      </c>
      <c r="M84" s="353">
        <v>284038.60599999997</v>
      </c>
      <c r="N84" s="357">
        <v>373164</v>
      </c>
      <c r="O84" s="349">
        <v>14926.56</v>
      </c>
      <c r="P84" s="357">
        <v>1088</v>
      </c>
      <c r="Q84" s="349">
        <v>43.52</v>
      </c>
      <c r="R84" s="354">
        <v>4327</v>
      </c>
      <c r="S84" s="349">
        <v>173.08</v>
      </c>
      <c r="T84" s="354">
        <v>448</v>
      </c>
      <c r="U84" s="349">
        <v>17.920000000000002</v>
      </c>
      <c r="V84" s="354">
        <v>174</v>
      </c>
      <c r="W84" s="349">
        <v>6.96</v>
      </c>
      <c r="X84" s="354">
        <v>605</v>
      </c>
      <c r="Y84" s="349">
        <v>24.2</v>
      </c>
      <c r="Z84" s="354">
        <v>373</v>
      </c>
      <c r="AA84" s="349">
        <v>14.92</v>
      </c>
      <c r="AB84" s="354">
        <v>398</v>
      </c>
      <c r="AC84" s="349">
        <v>15.92</v>
      </c>
      <c r="AD84" s="355">
        <v>352</v>
      </c>
      <c r="AE84" s="349">
        <v>14.08</v>
      </c>
      <c r="AF84" s="354">
        <v>558</v>
      </c>
      <c r="AG84" s="349">
        <v>22.32</v>
      </c>
      <c r="AH84" s="354">
        <v>682</v>
      </c>
      <c r="AI84" s="349">
        <v>27.28</v>
      </c>
      <c r="AJ84" s="354">
        <v>91</v>
      </c>
      <c r="AK84" s="349">
        <v>3.64</v>
      </c>
      <c r="AL84" s="354">
        <v>3473</v>
      </c>
      <c r="AM84" s="349">
        <v>138.91999999999999</v>
      </c>
      <c r="AN84" s="354">
        <v>4204</v>
      </c>
      <c r="AO84" s="349">
        <v>168.16</v>
      </c>
      <c r="AP84" s="354">
        <v>11844</v>
      </c>
      <c r="AQ84" s="349">
        <v>473.76</v>
      </c>
      <c r="AR84" s="354">
        <v>2859</v>
      </c>
      <c r="AS84" s="349">
        <v>114.36</v>
      </c>
    </row>
    <row r="85" spans="1:45" ht="13.5" customHeight="1">
      <c r="A85" s="347" t="s">
        <v>161</v>
      </c>
      <c r="B85" s="348" t="str">
        <f>'Incentive Goal'!B84</f>
        <v>ROCKINGHAM</v>
      </c>
      <c r="C85" s="349">
        <v>8</v>
      </c>
      <c r="D85" s="349">
        <v>11</v>
      </c>
      <c r="E85" s="350">
        <v>3684</v>
      </c>
      <c r="F85" s="351">
        <v>460.5</v>
      </c>
      <c r="G85" s="352">
        <v>189</v>
      </c>
      <c r="H85" s="351">
        <v>23.625</v>
      </c>
      <c r="I85" s="352">
        <v>194</v>
      </c>
      <c r="J85" s="351">
        <v>24.25</v>
      </c>
      <c r="K85" s="353">
        <v>4545393.9800000004</v>
      </c>
      <c r="L85" s="353">
        <v>568174.24750000006</v>
      </c>
      <c r="M85" s="353">
        <v>413217.63454545458</v>
      </c>
      <c r="N85" s="357">
        <v>108135</v>
      </c>
      <c r="O85" s="349">
        <v>13516.875</v>
      </c>
      <c r="P85" s="357">
        <v>265</v>
      </c>
      <c r="Q85" s="349">
        <v>33.125</v>
      </c>
      <c r="R85" s="354">
        <v>654</v>
      </c>
      <c r="S85" s="349">
        <v>81.75</v>
      </c>
      <c r="T85" s="354">
        <v>19</v>
      </c>
      <c r="U85" s="349">
        <v>2.375</v>
      </c>
      <c r="V85" s="354">
        <v>228</v>
      </c>
      <c r="W85" s="349">
        <v>28.5</v>
      </c>
      <c r="X85" s="354">
        <v>198</v>
      </c>
      <c r="Y85" s="349">
        <v>24.75</v>
      </c>
      <c r="Z85" s="354">
        <v>538</v>
      </c>
      <c r="AA85" s="349">
        <v>67.25</v>
      </c>
      <c r="AB85" s="354">
        <v>189</v>
      </c>
      <c r="AC85" s="349">
        <v>23.625</v>
      </c>
      <c r="AD85" s="355">
        <v>20</v>
      </c>
      <c r="AE85" s="349">
        <v>2.5</v>
      </c>
      <c r="AF85" s="354">
        <v>113</v>
      </c>
      <c r="AG85" s="349">
        <v>14.125</v>
      </c>
      <c r="AH85" s="354">
        <v>335</v>
      </c>
      <c r="AI85" s="349">
        <v>41.875</v>
      </c>
      <c r="AJ85" s="354">
        <v>49</v>
      </c>
      <c r="AK85" s="349">
        <v>6.125</v>
      </c>
      <c r="AL85" s="354">
        <v>1444</v>
      </c>
      <c r="AM85" s="349">
        <v>180.5</v>
      </c>
      <c r="AN85" s="354">
        <v>2263</v>
      </c>
      <c r="AO85" s="349">
        <v>282.875</v>
      </c>
      <c r="AP85" s="354">
        <v>1285</v>
      </c>
      <c r="AQ85" s="349">
        <v>160.625</v>
      </c>
      <c r="AR85" s="354">
        <v>669</v>
      </c>
      <c r="AS85" s="349">
        <v>83.625</v>
      </c>
    </row>
    <row r="86" spans="1:45" ht="13.5" customHeight="1">
      <c r="A86" s="347" t="s">
        <v>162</v>
      </c>
      <c r="B86" s="348" t="str">
        <f>'Incentive Goal'!B85</f>
        <v>ROWAN</v>
      </c>
      <c r="C86" s="349">
        <v>15.75</v>
      </c>
      <c r="D86" s="349">
        <v>22</v>
      </c>
      <c r="E86" s="350">
        <v>5943</v>
      </c>
      <c r="F86" s="351">
        <v>377.33333333333331</v>
      </c>
      <c r="G86" s="352">
        <v>293</v>
      </c>
      <c r="H86" s="351">
        <v>18.603174603174605</v>
      </c>
      <c r="I86" s="352">
        <v>306</v>
      </c>
      <c r="J86" s="351">
        <v>19.428571428571427</v>
      </c>
      <c r="K86" s="353">
        <v>7666253.3300000001</v>
      </c>
      <c r="L86" s="353">
        <v>486746.24317460315</v>
      </c>
      <c r="M86" s="353">
        <v>348466.06045454548</v>
      </c>
      <c r="N86" s="357">
        <v>195162</v>
      </c>
      <c r="O86" s="349">
        <v>12391.238095238095</v>
      </c>
      <c r="P86" s="357">
        <v>965</v>
      </c>
      <c r="Q86" s="349">
        <v>61.269841269841272</v>
      </c>
      <c r="R86" s="354">
        <v>45421</v>
      </c>
      <c r="S86" s="349">
        <v>2883.8730158730159</v>
      </c>
      <c r="T86" s="354">
        <v>22506</v>
      </c>
      <c r="U86" s="349">
        <v>1428.952380952381</v>
      </c>
      <c r="V86" s="354">
        <v>65</v>
      </c>
      <c r="W86" s="349">
        <v>4.1269841269841274</v>
      </c>
      <c r="X86" s="354">
        <v>289</v>
      </c>
      <c r="Y86" s="349">
        <v>18.349206349206348</v>
      </c>
      <c r="Z86" s="354">
        <v>196</v>
      </c>
      <c r="AA86" s="349">
        <v>12.444444444444445</v>
      </c>
      <c r="AB86" s="354">
        <v>279</v>
      </c>
      <c r="AC86" s="349">
        <v>17.714285714285715</v>
      </c>
      <c r="AD86" s="355">
        <v>27</v>
      </c>
      <c r="AE86" s="349">
        <v>1.7142857142857142</v>
      </c>
      <c r="AF86" s="354">
        <v>281</v>
      </c>
      <c r="AG86" s="349">
        <v>17.841269841269842</v>
      </c>
      <c r="AH86" s="354">
        <v>240</v>
      </c>
      <c r="AI86" s="349">
        <v>15.238095238095237</v>
      </c>
      <c r="AJ86" s="354">
        <v>69</v>
      </c>
      <c r="AK86" s="349">
        <v>4.3809523809523814</v>
      </c>
      <c r="AL86" s="354">
        <v>2837</v>
      </c>
      <c r="AM86" s="349">
        <v>180.12698412698413</v>
      </c>
      <c r="AN86" s="354">
        <v>5273</v>
      </c>
      <c r="AO86" s="349">
        <v>334.79365079365078</v>
      </c>
      <c r="AP86" s="354">
        <v>3785</v>
      </c>
      <c r="AQ86" s="349">
        <v>240.31746031746033</v>
      </c>
      <c r="AR86" s="354">
        <v>3936</v>
      </c>
      <c r="AS86" s="349">
        <v>249.9047619047619</v>
      </c>
    </row>
    <row r="87" spans="1:45" ht="13.5" customHeight="1">
      <c r="A87" s="347" t="s">
        <v>163</v>
      </c>
      <c r="B87" s="348" t="str">
        <f>'Incentive Goal'!B86</f>
        <v>RUTHERFORD</v>
      </c>
      <c r="C87" s="349">
        <v>8</v>
      </c>
      <c r="D87" s="349">
        <v>9</v>
      </c>
      <c r="E87" s="350">
        <v>3700</v>
      </c>
      <c r="F87" s="351">
        <v>462.5</v>
      </c>
      <c r="G87" s="352">
        <v>230</v>
      </c>
      <c r="H87" s="351">
        <v>28.75</v>
      </c>
      <c r="I87" s="352">
        <v>249</v>
      </c>
      <c r="J87" s="351">
        <v>31.125</v>
      </c>
      <c r="K87" s="353">
        <v>3882394.56</v>
      </c>
      <c r="L87" s="353">
        <v>485299.32</v>
      </c>
      <c r="M87" s="353">
        <v>431377.17333333334</v>
      </c>
      <c r="N87" s="357">
        <v>120019</v>
      </c>
      <c r="O87" s="349">
        <v>15002.375</v>
      </c>
      <c r="P87" s="357">
        <v>214</v>
      </c>
      <c r="Q87" s="349">
        <v>26.75</v>
      </c>
      <c r="R87" s="354">
        <v>9011</v>
      </c>
      <c r="S87" s="349">
        <v>1126.375</v>
      </c>
      <c r="T87" s="354">
        <v>114</v>
      </c>
      <c r="U87" s="349">
        <v>14.25</v>
      </c>
      <c r="V87" s="354">
        <v>83</v>
      </c>
      <c r="W87" s="349">
        <v>10.375</v>
      </c>
      <c r="X87" s="354">
        <v>230</v>
      </c>
      <c r="Y87" s="349">
        <v>28.75</v>
      </c>
      <c r="Z87" s="354">
        <v>327</v>
      </c>
      <c r="AA87" s="349">
        <v>40.875</v>
      </c>
      <c r="AB87" s="354">
        <v>234</v>
      </c>
      <c r="AC87" s="349">
        <v>29.25</v>
      </c>
      <c r="AD87" s="355">
        <v>16</v>
      </c>
      <c r="AE87" s="349">
        <v>2</v>
      </c>
      <c r="AF87" s="354">
        <v>75</v>
      </c>
      <c r="AG87" s="349">
        <v>9.375</v>
      </c>
      <c r="AH87" s="354">
        <v>192</v>
      </c>
      <c r="AI87" s="349">
        <v>24</v>
      </c>
      <c r="AJ87" s="354">
        <v>12</v>
      </c>
      <c r="AK87" s="349">
        <v>1.5</v>
      </c>
      <c r="AL87" s="354">
        <v>1500</v>
      </c>
      <c r="AM87" s="349">
        <v>187.5</v>
      </c>
      <c r="AN87" s="354">
        <v>1082</v>
      </c>
      <c r="AO87" s="349">
        <v>135.25</v>
      </c>
      <c r="AP87" s="354">
        <v>1449</v>
      </c>
      <c r="AQ87" s="349">
        <v>181.125</v>
      </c>
      <c r="AR87" s="354">
        <v>1041</v>
      </c>
      <c r="AS87" s="349">
        <v>130.125</v>
      </c>
    </row>
    <row r="88" spans="1:45" ht="13.5" customHeight="1">
      <c r="A88" s="347" t="s">
        <v>165</v>
      </c>
      <c r="B88" s="348" t="str">
        <f>'Incentive Goal'!B87</f>
        <v>SAMPSON</v>
      </c>
      <c r="C88" s="349">
        <v>11</v>
      </c>
      <c r="D88" s="349">
        <v>13.6</v>
      </c>
      <c r="E88" s="350">
        <v>3609</v>
      </c>
      <c r="F88" s="351">
        <v>328.09090909090907</v>
      </c>
      <c r="G88" s="352">
        <v>182</v>
      </c>
      <c r="H88" s="351">
        <v>16.545454545454547</v>
      </c>
      <c r="I88" s="352">
        <v>190</v>
      </c>
      <c r="J88" s="351">
        <v>17.272727272727273</v>
      </c>
      <c r="K88" s="353">
        <v>4760996.66</v>
      </c>
      <c r="L88" s="353">
        <v>432817.87818181817</v>
      </c>
      <c r="M88" s="353">
        <v>350073.28382352943</v>
      </c>
      <c r="N88" s="357">
        <v>121732</v>
      </c>
      <c r="O88" s="349">
        <v>11066.545454545454</v>
      </c>
      <c r="P88" s="357">
        <v>251</v>
      </c>
      <c r="Q88" s="349">
        <v>22.818181818181817</v>
      </c>
      <c r="R88" s="354">
        <v>1882</v>
      </c>
      <c r="S88" s="349">
        <v>171.09090909090909</v>
      </c>
      <c r="T88" s="354">
        <v>68</v>
      </c>
      <c r="U88" s="349">
        <v>6.1818181818181817</v>
      </c>
      <c r="V88" s="354">
        <v>73</v>
      </c>
      <c r="W88" s="349">
        <v>6.6363636363636367</v>
      </c>
      <c r="X88" s="354">
        <v>198</v>
      </c>
      <c r="Y88" s="349">
        <v>18</v>
      </c>
      <c r="Z88" s="354">
        <v>231</v>
      </c>
      <c r="AA88" s="349">
        <v>21</v>
      </c>
      <c r="AB88" s="354">
        <v>171</v>
      </c>
      <c r="AC88" s="349">
        <v>15.545454545454545</v>
      </c>
      <c r="AD88" s="355">
        <v>19</v>
      </c>
      <c r="AE88" s="349">
        <v>1.7272727272727273</v>
      </c>
      <c r="AF88" s="354">
        <v>394</v>
      </c>
      <c r="AG88" s="349">
        <v>35.81818181818182</v>
      </c>
      <c r="AH88" s="354">
        <v>218</v>
      </c>
      <c r="AI88" s="349">
        <v>19.818181818181817</v>
      </c>
      <c r="AJ88" s="354">
        <v>26</v>
      </c>
      <c r="AK88" s="349">
        <v>2.3636363636363638</v>
      </c>
      <c r="AL88" s="354">
        <v>1455</v>
      </c>
      <c r="AM88" s="349">
        <v>132.27272727272728</v>
      </c>
      <c r="AN88" s="354">
        <v>2743</v>
      </c>
      <c r="AO88" s="349">
        <v>249.36363636363637</v>
      </c>
      <c r="AP88" s="354">
        <v>2522</v>
      </c>
      <c r="AQ88" s="349">
        <v>229.27272727272728</v>
      </c>
      <c r="AR88" s="354">
        <v>1922</v>
      </c>
      <c r="AS88" s="349">
        <v>174.72727272727272</v>
      </c>
    </row>
    <row r="89" spans="1:45" ht="13.5" customHeight="1">
      <c r="A89" s="347" t="s">
        <v>165</v>
      </c>
      <c r="B89" s="348" t="str">
        <f>'Incentive Goal'!B88</f>
        <v>SCOTLAND</v>
      </c>
      <c r="C89" s="349">
        <v>11</v>
      </c>
      <c r="D89" s="349">
        <v>13</v>
      </c>
      <c r="E89" s="350">
        <v>4434</v>
      </c>
      <c r="F89" s="351">
        <v>403.09090909090907</v>
      </c>
      <c r="G89" s="352">
        <v>155</v>
      </c>
      <c r="H89" s="351">
        <v>14.090909090909092</v>
      </c>
      <c r="I89" s="352">
        <v>157</v>
      </c>
      <c r="J89" s="351">
        <v>14.272727272727273</v>
      </c>
      <c r="K89" s="353">
        <v>3785793.73</v>
      </c>
      <c r="L89" s="353">
        <v>344163.06636363635</v>
      </c>
      <c r="M89" s="353">
        <v>291214.90230769233</v>
      </c>
      <c r="N89" s="357">
        <v>148197</v>
      </c>
      <c r="O89" s="349">
        <v>13472.454545454546</v>
      </c>
      <c r="P89" s="357">
        <v>109</v>
      </c>
      <c r="Q89" s="349">
        <v>9.9090909090909083</v>
      </c>
      <c r="R89" s="354">
        <v>1725</v>
      </c>
      <c r="S89" s="349">
        <v>156.81818181818181</v>
      </c>
      <c r="T89" s="354">
        <v>44</v>
      </c>
      <c r="U89" s="349">
        <v>4</v>
      </c>
      <c r="V89" s="354">
        <v>135</v>
      </c>
      <c r="W89" s="349">
        <v>12.272727272727273</v>
      </c>
      <c r="X89" s="354">
        <v>154</v>
      </c>
      <c r="Y89" s="349">
        <v>14</v>
      </c>
      <c r="Z89" s="354">
        <v>236</v>
      </c>
      <c r="AA89" s="349">
        <v>21.454545454545453</v>
      </c>
      <c r="AB89" s="354">
        <v>146</v>
      </c>
      <c r="AC89" s="349">
        <v>13.272727272727273</v>
      </c>
      <c r="AD89" s="355">
        <v>213</v>
      </c>
      <c r="AE89" s="349">
        <v>19.363636363636363</v>
      </c>
      <c r="AF89" s="354">
        <v>102</v>
      </c>
      <c r="AG89" s="349">
        <v>9.2727272727272734</v>
      </c>
      <c r="AH89" s="354">
        <v>245</v>
      </c>
      <c r="AI89" s="349">
        <v>22.272727272727273</v>
      </c>
      <c r="AJ89" s="354">
        <v>77</v>
      </c>
      <c r="AK89" s="349">
        <v>7</v>
      </c>
      <c r="AL89" s="354">
        <v>1893</v>
      </c>
      <c r="AM89" s="349">
        <v>172.09090909090909</v>
      </c>
      <c r="AN89" s="354">
        <v>1017</v>
      </c>
      <c r="AO89" s="349">
        <v>92.454545454545453</v>
      </c>
      <c r="AP89" s="354">
        <v>5195</v>
      </c>
      <c r="AQ89" s="349">
        <v>472.27272727272725</v>
      </c>
      <c r="AR89" s="354">
        <v>275</v>
      </c>
      <c r="AS89" s="349">
        <v>25</v>
      </c>
    </row>
    <row r="90" spans="1:45" ht="13.5" customHeight="1">
      <c r="A90" s="347" t="s">
        <v>162</v>
      </c>
      <c r="B90" s="348" t="str">
        <f>'Incentive Goal'!B89</f>
        <v>STANLY</v>
      </c>
      <c r="C90" s="349">
        <v>6.625</v>
      </c>
      <c r="D90" s="349">
        <v>9.625</v>
      </c>
      <c r="E90" s="350">
        <v>2506</v>
      </c>
      <c r="F90" s="351">
        <v>378.2641509433962</v>
      </c>
      <c r="G90" s="352">
        <v>123</v>
      </c>
      <c r="H90" s="351">
        <v>18.566037735849058</v>
      </c>
      <c r="I90" s="352">
        <v>113</v>
      </c>
      <c r="J90" s="351">
        <v>17.056603773584907</v>
      </c>
      <c r="K90" s="353">
        <v>2932789.22</v>
      </c>
      <c r="L90" s="353">
        <v>442685.1652830189</v>
      </c>
      <c r="M90" s="353">
        <v>304705.37350649352</v>
      </c>
      <c r="N90" s="357">
        <v>83218</v>
      </c>
      <c r="O90" s="349">
        <v>12561.207547169812</v>
      </c>
      <c r="P90" s="357">
        <v>346</v>
      </c>
      <c r="Q90" s="349">
        <v>52.226415094339622</v>
      </c>
      <c r="R90" s="354">
        <v>1333</v>
      </c>
      <c r="S90" s="349">
        <v>201.20754716981133</v>
      </c>
      <c r="T90" s="354">
        <v>79</v>
      </c>
      <c r="U90" s="349">
        <v>11.924528301886792</v>
      </c>
      <c r="V90" s="354">
        <v>27</v>
      </c>
      <c r="W90" s="349">
        <v>4.0754716981132075</v>
      </c>
      <c r="X90" s="354">
        <v>129</v>
      </c>
      <c r="Y90" s="349">
        <v>19.471698113207548</v>
      </c>
      <c r="Z90" s="354">
        <v>90</v>
      </c>
      <c r="AA90" s="349">
        <v>13.584905660377359</v>
      </c>
      <c r="AB90" s="354">
        <v>93</v>
      </c>
      <c r="AC90" s="349">
        <v>14.037735849056604</v>
      </c>
      <c r="AD90" s="355">
        <v>2</v>
      </c>
      <c r="AE90" s="349">
        <v>0.30188679245283018</v>
      </c>
      <c r="AF90" s="354">
        <v>45</v>
      </c>
      <c r="AG90" s="349">
        <v>6.7924528301886795</v>
      </c>
      <c r="AH90" s="354">
        <v>132</v>
      </c>
      <c r="AI90" s="349">
        <v>19.924528301886792</v>
      </c>
      <c r="AJ90" s="354">
        <v>58</v>
      </c>
      <c r="AK90" s="349">
        <v>8.7547169811320753</v>
      </c>
      <c r="AL90" s="354">
        <v>1008</v>
      </c>
      <c r="AM90" s="349">
        <v>152.15094339622641</v>
      </c>
      <c r="AN90" s="354">
        <v>1441</v>
      </c>
      <c r="AO90" s="349">
        <v>217.50943396226415</v>
      </c>
      <c r="AP90" s="354">
        <v>590</v>
      </c>
      <c r="AQ90" s="349">
        <v>89.056603773584911</v>
      </c>
      <c r="AR90" s="354">
        <v>585</v>
      </c>
      <c r="AS90" s="349">
        <v>88.301886792452834</v>
      </c>
    </row>
    <row r="91" spans="1:45" ht="13.5" customHeight="1">
      <c r="A91" s="347" t="s">
        <v>161</v>
      </c>
      <c r="B91" s="348" t="str">
        <f>'Incentive Goal'!B90</f>
        <v>STOKES</v>
      </c>
      <c r="C91" s="349">
        <v>4</v>
      </c>
      <c r="D91" s="349">
        <v>4.5</v>
      </c>
      <c r="E91" s="350">
        <v>1396</v>
      </c>
      <c r="F91" s="351">
        <v>349</v>
      </c>
      <c r="G91" s="352">
        <v>99</v>
      </c>
      <c r="H91" s="351">
        <v>24.75</v>
      </c>
      <c r="I91" s="352">
        <v>92</v>
      </c>
      <c r="J91" s="351">
        <v>23</v>
      </c>
      <c r="K91" s="353">
        <v>1866433.18</v>
      </c>
      <c r="L91" s="353">
        <v>466608.29499999998</v>
      </c>
      <c r="M91" s="353">
        <v>414762.92888888885</v>
      </c>
      <c r="N91" s="357">
        <v>46783</v>
      </c>
      <c r="O91" s="349">
        <v>11695.75</v>
      </c>
      <c r="P91" s="357">
        <v>204</v>
      </c>
      <c r="Q91" s="349">
        <v>51</v>
      </c>
      <c r="R91" s="354">
        <v>855</v>
      </c>
      <c r="S91" s="349">
        <v>213.75</v>
      </c>
      <c r="T91" s="354">
        <v>70</v>
      </c>
      <c r="U91" s="349">
        <v>17.5</v>
      </c>
      <c r="V91" s="354">
        <v>22</v>
      </c>
      <c r="W91" s="349">
        <v>5.5</v>
      </c>
      <c r="X91" s="354">
        <v>103</v>
      </c>
      <c r="Y91" s="349">
        <v>25.75</v>
      </c>
      <c r="Z91" s="354">
        <v>135</v>
      </c>
      <c r="AA91" s="349">
        <v>33.75</v>
      </c>
      <c r="AB91" s="354">
        <v>93</v>
      </c>
      <c r="AC91" s="349">
        <v>23.25</v>
      </c>
      <c r="AD91" s="355">
        <v>4</v>
      </c>
      <c r="AE91" s="349">
        <v>1</v>
      </c>
      <c r="AF91" s="354">
        <v>34</v>
      </c>
      <c r="AG91" s="349">
        <v>8.5</v>
      </c>
      <c r="AH91" s="354">
        <v>100</v>
      </c>
      <c r="AI91" s="349">
        <v>25</v>
      </c>
      <c r="AJ91" s="354">
        <v>0</v>
      </c>
      <c r="AK91" s="349">
        <v>0</v>
      </c>
      <c r="AL91" s="354">
        <v>431</v>
      </c>
      <c r="AM91" s="349">
        <v>107.75</v>
      </c>
      <c r="AN91" s="354">
        <v>786</v>
      </c>
      <c r="AO91" s="349">
        <v>196.5</v>
      </c>
      <c r="AP91" s="354">
        <v>812</v>
      </c>
      <c r="AQ91" s="349">
        <v>203</v>
      </c>
      <c r="AR91" s="354">
        <v>116</v>
      </c>
      <c r="AS91" s="349">
        <v>29</v>
      </c>
    </row>
    <row r="92" spans="1:45" ht="13.5" customHeight="1">
      <c r="A92" s="347" t="s">
        <v>161</v>
      </c>
      <c r="B92" s="348" t="str">
        <f>'Incentive Goal'!B91</f>
        <v>SURRY</v>
      </c>
      <c r="C92" s="349">
        <v>7</v>
      </c>
      <c r="D92" s="349">
        <v>10</v>
      </c>
      <c r="E92" s="350">
        <v>2243</v>
      </c>
      <c r="F92" s="351">
        <v>320.42857142857144</v>
      </c>
      <c r="G92" s="352">
        <v>37</v>
      </c>
      <c r="H92" s="351">
        <v>5.2857142857142856</v>
      </c>
      <c r="I92" s="352">
        <v>150</v>
      </c>
      <c r="J92" s="351">
        <v>21.428571428571427</v>
      </c>
      <c r="K92" s="353">
        <v>2599024.9300000002</v>
      </c>
      <c r="L92" s="353">
        <v>371289.27571428573</v>
      </c>
      <c r="M92" s="353">
        <v>259902.49300000002</v>
      </c>
      <c r="N92" s="357">
        <v>71057</v>
      </c>
      <c r="O92" s="349">
        <v>10151</v>
      </c>
      <c r="P92" s="357">
        <v>240</v>
      </c>
      <c r="Q92" s="349">
        <v>34.285714285714285</v>
      </c>
      <c r="R92" s="354">
        <v>1245</v>
      </c>
      <c r="S92" s="349">
        <v>177.85714285714286</v>
      </c>
      <c r="T92" s="354">
        <v>47</v>
      </c>
      <c r="U92" s="349">
        <v>6.7142857142857144</v>
      </c>
      <c r="V92" s="354">
        <v>33</v>
      </c>
      <c r="W92" s="349">
        <v>4.7142857142857144</v>
      </c>
      <c r="X92" s="354">
        <v>39</v>
      </c>
      <c r="Y92" s="349">
        <v>5.5714285714285712</v>
      </c>
      <c r="Z92" s="354">
        <v>194</v>
      </c>
      <c r="AA92" s="349">
        <v>27.714285714285715</v>
      </c>
      <c r="AB92" s="354">
        <v>145</v>
      </c>
      <c r="AC92" s="349">
        <v>20.714285714285715</v>
      </c>
      <c r="AD92" s="355">
        <v>99</v>
      </c>
      <c r="AE92" s="349">
        <v>14.142857142857142</v>
      </c>
      <c r="AF92" s="354">
        <v>30</v>
      </c>
      <c r="AG92" s="349">
        <v>4.2857142857142856</v>
      </c>
      <c r="AH92" s="354">
        <v>82</v>
      </c>
      <c r="AI92" s="349">
        <v>11.714285714285714</v>
      </c>
      <c r="AJ92" s="354">
        <v>16</v>
      </c>
      <c r="AK92" s="349">
        <v>2.2857142857142856</v>
      </c>
      <c r="AL92" s="354">
        <v>700</v>
      </c>
      <c r="AM92" s="349">
        <v>100</v>
      </c>
      <c r="AN92" s="354">
        <v>975</v>
      </c>
      <c r="AO92" s="349">
        <v>139.28571428571428</v>
      </c>
      <c r="AP92" s="354">
        <v>1517</v>
      </c>
      <c r="AQ92" s="349">
        <v>216.71428571428572</v>
      </c>
      <c r="AR92" s="354">
        <v>348</v>
      </c>
      <c r="AS92" s="349">
        <v>49.714285714285715</v>
      </c>
    </row>
    <row r="93" spans="1:45" ht="13.5" customHeight="1">
      <c r="A93" s="347" t="s">
        <v>167</v>
      </c>
      <c r="B93" s="348" t="str">
        <f>'Incentive Goal'!B92</f>
        <v>SWAIN</v>
      </c>
      <c r="C93" s="349">
        <v>1</v>
      </c>
      <c r="D93" s="349">
        <v>1.1000000000000001</v>
      </c>
      <c r="E93" s="350">
        <v>479</v>
      </c>
      <c r="F93" s="351">
        <v>479</v>
      </c>
      <c r="G93" s="352">
        <v>7</v>
      </c>
      <c r="H93" s="351">
        <v>7</v>
      </c>
      <c r="I93" s="352">
        <v>36</v>
      </c>
      <c r="J93" s="351">
        <v>36</v>
      </c>
      <c r="K93" s="353">
        <v>558168.61</v>
      </c>
      <c r="L93" s="353">
        <v>558168.61</v>
      </c>
      <c r="M93" s="353">
        <v>507426.00909090904</v>
      </c>
      <c r="N93" s="357">
        <v>14674</v>
      </c>
      <c r="O93" s="349">
        <v>14674</v>
      </c>
      <c r="P93" s="357">
        <v>40</v>
      </c>
      <c r="Q93" s="349">
        <v>40</v>
      </c>
      <c r="R93" s="354">
        <v>1017</v>
      </c>
      <c r="S93" s="349">
        <v>1017</v>
      </c>
      <c r="T93" s="354">
        <v>5</v>
      </c>
      <c r="U93" s="349">
        <v>5</v>
      </c>
      <c r="V93" s="354">
        <v>3</v>
      </c>
      <c r="W93" s="349">
        <v>3</v>
      </c>
      <c r="X93" s="354">
        <v>4</v>
      </c>
      <c r="Y93" s="349">
        <v>4</v>
      </c>
      <c r="Z93" s="354">
        <v>32</v>
      </c>
      <c r="AA93" s="349">
        <v>32</v>
      </c>
      <c r="AB93" s="354">
        <v>38</v>
      </c>
      <c r="AC93" s="349">
        <v>38</v>
      </c>
      <c r="AD93" s="355">
        <v>1</v>
      </c>
      <c r="AE93" s="349">
        <v>1</v>
      </c>
      <c r="AF93" s="354">
        <v>8</v>
      </c>
      <c r="AG93" s="349">
        <v>8</v>
      </c>
      <c r="AH93" s="354">
        <v>3</v>
      </c>
      <c r="AI93" s="349">
        <v>3</v>
      </c>
      <c r="AJ93" s="354">
        <v>10</v>
      </c>
      <c r="AK93" s="349">
        <v>10</v>
      </c>
      <c r="AL93" s="354">
        <v>182</v>
      </c>
      <c r="AM93" s="349">
        <v>182</v>
      </c>
      <c r="AN93" s="354">
        <v>150</v>
      </c>
      <c r="AO93" s="349">
        <v>150</v>
      </c>
      <c r="AP93" s="354">
        <v>197</v>
      </c>
      <c r="AQ93" s="349">
        <v>197</v>
      </c>
      <c r="AR93" s="354">
        <v>327</v>
      </c>
      <c r="AS93" s="349">
        <v>327</v>
      </c>
    </row>
    <row r="94" spans="1:45" ht="13.5" customHeight="1">
      <c r="A94" s="347" t="s">
        <v>167</v>
      </c>
      <c r="B94" s="348" t="str">
        <f>'Incentive Goal'!B93</f>
        <v>TRANSYLVANIA</v>
      </c>
      <c r="C94" s="349">
        <v>3</v>
      </c>
      <c r="D94" s="349">
        <v>4</v>
      </c>
      <c r="E94" s="350">
        <v>877</v>
      </c>
      <c r="F94" s="351">
        <v>292.33333333333331</v>
      </c>
      <c r="G94" s="352">
        <v>63</v>
      </c>
      <c r="H94" s="351">
        <v>21</v>
      </c>
      <c r="I94" s="352">
        <v>68</v>
      </c>
      <c r="J94" s="351">
        <v>22.666666666666668</v>
      </c>
      <c r="K94" s="353">
        <v>1196519.8</v>
      </c>
      <c r="L94" s="353">
        <v>398839.93333333335</v>
      </c>
      <c r="M94" s="353">
        <v>299129.95</v>
      </c>
      <c r="N94" s="357">
        <v>26533</v>
      </c>
      <c r="O94" s="349">
        <v>8844.3333333333339</v>
      </c>
      <c r="P94" s="357">
        <v>107</v>
      </c>
      <c r="Q94" s="349">
        <v>35.666666666666664</v>
      </c>
      <c r="R94" s="354">
        <v>553</v>
      </c>
      <c r="S94" s="349">
        <v>184.33333333333334</v>
      </c>
      <c r="T94" s="354">
        <v>104</v>
      </c>
      <c r="U94" s="349">
        <v>34.666666666666664</v>
      </c>
      <c r="V94" s="354">
        <v>26</v>
      </c>
      <c r="W94" s="349">
        <v>8.6666666666666661</v>
      </c>
      <c r="X94" s="354">
        <v>62</v>
      </c>
      <c r="Y94" s="349">
        <v>20.666666666666668</v>
      </c>
      <c r="Z94" s="354">
        <v>100</v>
      </c>
      <c r="AA94" s="349">
        <v>33.333333333333336</v>
      </c>
      <c r="AB94" s="354">
        <v>71</v>
      </c>
      <c r="AC94" s="349">
        <v>23.666666666666668</v>
      </c>
      <c r="AD94" s="355">
        <v>20</v>
      </c>
      <c r="AE94" s="349">
        <v>6.666666666666667</v>
      </c>
      <c r="AF94" s="354">
        <v>23</v>
      </c>
      <c r="AG94" s="349">
        <v>7.666666666666667</v>
      </c>
      <c r="AH94" s="354">
        <v>81</v>
      </c>
      <c r="AI94" s="349">
        <v>27</v>
      </c>
      <c r="AJ94" s="354">
        <v>13</v>
      </c>
      <c r="AK94" s="349">
        <v>4.333333333333333</v>
      </c>
      <c r="AL94" s="354">
        <v>301</v>
      </c>
      <c r="AM94" s="349">
        <v>100.33333333333333</v>
      </c>
      <c r="AN94" s="354">
        <v>633</v>
      </c>
      <c r="AO94" s="349">
        <v>211</v>
      </c>
      <c r="AP94" s="354">
        <v>514</v>
      </c>
      <c r="AQ94" s="349">
        <v>171.33333333333334</v>
      </c>
      <c r="AR94" s="354">
        <v>288</v>
      </c>
      <c r="AS94" s="349">
        <v>96</v>
      </c>
    </row>
    <row r="95" spans="1:45" ht="13.5" customHeight="1">
      <c r="A95" s="347" t="s">
        <v>170</v>
      </c>
      <c r="B95" s="348" t="str">
        <f>'Incentive Goal'!B94</f>
        <v>TRIBAL CSE</v>
      </c>
      <c r="C95" s="349"/>
      <c r="D95" s="349"/>
      <c r="E95" s="350"/>
      <c r="F95" s="351"/>
      <c r="G95" s="352"/>
      <c r="H95" s="351" t="s">
        <v>170</v>
      </c>
      <c r="I95" s="352"/>
      <c r="J95" s="351" t="s">
        <v>170</v>
      </c>
      <c r="K95" s="353">
        <v>0</v>
      </c>
      <c r="L95" s="353" t="s">
        <v>170</v>
      </c>
      <c r="M95" s="353" t="s">
        <v>170</v>
      </c>
      <c r="N95" s="357">
        <v>4853</v>
      </c>
      <c r="O95" s="349" t="s">
        <v>170</v>
      </c>
      <c r="P95" s="357">
        <v>0</v>
      </c>
      <c r="Q95" s="349" t="s">
        <v>170</v>
      </c>
      <c r="R95" s="354">
        <v>234</v>
      </c>
      <c r="S95" s="349" t="s">
        <v>170</v>
      </c>
      <c r="T95" s="354">
        <v>0</v>
      </c>
      <c r="U95" s="349" t="s">
        <v>170</v>
      </c>
      <c r="V95" s="354">
        <v>0</v>
      </c>
      <c r="W95" s="349" t="s">
        <v>170</v>
      </c>
      <c r="X95" s="354">
        <v>0</v>
      </c>
      <c r="Y95" s="349" t="s">
        <v>170</v>
      </c>
      <c r="Z95" s="354">
        <v>0</v>
      </c>
      <c r="AA95" s="349" t="s">
        <v>170</v>
      </c>
      <c r="AB95" s="354">
        <v>0</v>
      </c>
      <c r="AC95" s="349" t="s">
        <v>170</v>
      </c>
      <c r="AD95" s="355">
        <v>0</v>
      </c>
      <c r="AE95" s="349" t="s">
        <v>170</v>
      </c>
      <c r="AF95" s="354">
        <v>0</v>
      </c>
      <c r="AG95" s="349" t="s">
        <v>170</v>
      </c>
      <c r="AH95" s="354">
        <v>0</v>
      </c>
      <c r="AI95" s="349" t="s">
        <v>170</v>
      </c>
      <c r="AJ95" s="354">
        <v>0</v>
      </c>
      <c r="AK95" s="349" t="s">
        <v>170</v>
      </c>
      <c r="AL95" s="354">
        <v>0</v>
      </c>
      <c r="AM95" s="349" t="s">
        <v>170</v>
      </c>
      <c r="AN95" s="354">
        <v>0</v>
      </c>
      <c r="AO95" s="349" t="s">
        <v>170</v>
      </c>
      <c r="AP95" s="354">
        <v>0</v>
      </c>
      <c r="AQ95" s="349" t="s">
        <v>170</v>
      </c>
      <c r="AR95" s="354">
        <v>0</v>
      </c>
      <c r="AS95" s="349" t="s">
        <v>170</v>
      </c>
    </row>
    <row r="96" spans="1:45" ht="13.5" customHeight="1">
      <c r="A96" s="347" t="s">
        <v>164</v>
      </c>
      <c r="B96" s="348" t="str">
        <f>'Incentive Goal'!B95</f>
        <v>TYRRELL</v>
      </c>
      <c r="C96" s="349">
        <v>0.5</v>
      </c>
      <c r="D96" s="349">
        <v>1</v>
      </c>
      <c r="E96" s="350">
        <v>242</v>
      </c>
      <c r="F96" s="351">
        <v>484</v>
      </c>
      <c r="G96" s="352">
        <v>4</v>
      </c>
      <c r="H96" s="351">
        <v>8</v>
      </c>
      <c r="I96" s="352">
        <v>6</v>
      </c>
      <c r="J96" s="351">
        <v>12</v>
      </c>
      <c r="K96" s="353">
        <v>307361.77</v>
      </c>
      <c r="L96" s="353">
        <v>614723.54</v>
      </c>
      <c r="M96" s="353">
        <v>307361.77</v>
      </c>
      <c r="N96" s="357">
        <v>0</v>
      </c>
      <c r="O96" s="349">
        <v>0</v>
      </c>
      <c r="P96" s="357">
        <v>0</v>
      </c>
      <c r="Q96" s="349">
        <v>0</v>
      </c>
      <c r="R96" s="354">
        <v>0</v>
      </c>
      <c r="S96" s="349">
        <v>0</v>
      </c>
      <c r="T96" s="354">
        <v>0</v>
      </c>
      <c r="U96" s="349">
        <v>0</v>
      </c>
      <c r="V96" s="354">
        <v>1</v>
      </c>
      <c r="W96" s="349">
        <v>2</v>
      </c>
      <c r="X96" s="354">
        <v>0</v>
      </c>
      <c r="Y96" s="349">
        <v>0</v>
      </c>
      <c r="Z96" s="354">
        <v>0</v>
      </c>
      <c r="AA96" s="349">
        <v>0</v>
      </c>
      <c r="AB96" s="354">
        <v>0</v>
      </c>
      <c r="AC96" s="349">
        <v>0</v>
      </c>
      <c r="AD96" s="355">
        <v>0</v>
      </c>
      <c r="AE96" s="349">
        <v>0</v>
      </c>
      <c r="AF96" s="354">
        <v>0</v>
      </c>
      <c r="AG96" s="349">
        <v>0</v>
      </c>
      <c r="AH96" s="354">
        <v>0</v>
      </c>
      <c r="AI96" s="349">
        <v>0</v>
      </c>
      <c r="AJ96" s="354">
        <v>2</v>
      </c>
      <c r="AK96" s="349">
        <v>4</v>
      </c>
      <c r="AL96" s="354">
        <v>103</v>
      </c>
      <c r="AM96" s="349">
        <v>206</v>
      </c>
      <c r="AN96" s="354">
        <v>0</v>
      </c>
      <c r="AO96" s="349">
        <v>0</v>
      </c>
      <c r="AP96" s="354">
        <v>1</v>
      </c>
      <c r="AQ96" s="349">
        <v>2</v>
      </c>
      <c r="AR96" s="354">
        <v>37</v>
      </c>
      <c r="AS96" s="349">
        <v>74</v>
      </c>
    </row>
    <row r="97" spans="1:45" ht="13.5" customHeight="1">
      <c r="A97" s="347" t="s">
        <v>162</v>
      </c>
      <c r="B97" s="348" t="str">
        <f>'Incentive Goal'!B96</f>
        <v>UNION</v>
      </c>
      <c r="C97" s="349">
        <v>11.75</v>
      </c>
      <c r="D97" s="349">
        <v>14</v>
      </c>
      <c r="E97" s="350">
        <v>5294</v>
      </c>
      <c r="F97" s="351">
        <v>450.55319148936172</v>
      </c>
      <c r="G97" s="352">
        <v>130</v>
      </c>
      <c r="H97" s="351">
        <v>11.063829787234043</v>
      </c>
      <c r="I97" s="352">
        <v>218</v>
      </c>
      <c r="J97" s="351">
        <v>18.553191489361701</v>
      </c>
      <c r="K97" s="353">
        <v>7362493.2400000002</v>
      </c>
      <c r="L97" s="353">
        <v>626595.16936170217</v>
      </c>
      <c r="M97" s="353">
        <v>525892.37428571435</v>
      </c>
      <c r="N97" s="357">
        <v>152600</v>
      </c>
      <c r="O97" s="349">
        <v>12987.234042553191</v>
      </c>
      <c r="P97" s="357">
        <v>374</v>
      </c>
      <c r="Q97" s="349">
        <v>31.829787234042552</v>
      </c>
      <c r="R97" s="354">
        <v>2401</v>
      </c>
      <c r="S97" s="349">
        <v>204.34042553191489</v>
      </c>
      <c r="T97" s="354">
        <v>24</v>
      </c>
      <c r="U97" s="349">
        <v>2.0425531914893615</v>
      </c>
      <c r="V97" s="354">
        <v>79</v>
      </c>
      <c r="W97" s="349">
        <v>6.7234042553191493</v>
      </c>
      <c r="X97" s="354">
        <v>127</v>
      </c>
      <c r="Y97" s="349">
        <v>10.808510638297872</v>
      </c>
      <c r="Z97" s="354">
        <v>308</v>
      </c>
      <c r="AA97" s="349">
        <v>26.212765957446809</v>
      </c>
      <c r="AB97" s="354">
        <v>217</v>
      </c>
      <c r="AC97" s="349">
        <v>18.468085106382979</v>
      </c>
      <c r="AD97" s="355">
        <v>103</v>
      </c>
      <c r="AE97" s="349">
        <v>8.7659574468085104</v>
      </c>
      <c r="AF97" s="354">
        <v>43</v>
      </c>
      <c r="AG97" s="349">
        <v>3.6595744680851063</v>
      </c>
      <c r="AH97" s="354">
        <v>158</v>
      </c>
      <c r="AI97" s="349">
        <v>13.446808510638299</v>
      </c>
      <c r="AJ97" s="354">
        <v>48</v>
      </c>
      <c r="AK97" s="349">
        <v>4.0851063829787231</v>
      </c>
      <c r="AL97" s="354">
        <v>1326</v>
      </c>
      <c r="AM97" s="349">
        <v>112.85106382978724</v>
      </c>
      <c r="AN97" s="354">
        <v>1136</v>
      </c>
      <c r="AO97" s="349">
        <v>96.680851063829792</v>
      </c>
      <c r="AP97" s="354">
        <v>6403</v>
      </c>
      <c r="AQ97" s="349">
        <v>544.936170212766</v>
      </c>
      <c r="AR97" s="354">
        <v>775</v>
      </c>
      <c r="AS97" s="349">
        <v>65.957446808510639</v>
      </c>
    </row>
    <row r="98" spans="1:45" ht="13.5" customHeight="1">
      <c r="A98" s="347" t="s">
        <v>168</v>
      </c>
      <c r="B98" s="348" t="str">
        <f>'Incentive Goal'!B97</f>
        <v>VANCE</v>
      </c>
      <c r="C98" s="349">
        <v>10.5</v>
      </c>
      <c r="D98" s="349">
        <v>12</v>
      </c>
      <c r="E98" s="350">
        <v>3155</v>
      </c>
      <c r="F98" s="351">
        <v>300.47619047619048</v>
      </c>
      <c r="G98" s="352">
        <v>162</v>
      </c>
      <c r="H98" s="351">
        <v>15.428571428571429</v>
      </c>
      <c r="I98" s="352">
        <v>149</v>
      </c>
      <c r="J98" s="351">
        <v>14.19047619047619</v>
      </c>
      <c r="K98" s="353">
        <v>3567942.25</v>
      </c>
      <c r="L98" s="353">
        <v>339804.02380952379</v>
      </c>
      <c r="M98" s="353">
        <v>297328.52083333331</v>
      </c>
      <c r="N98" s="357">
        <v>102669</v>
      </c>
      <c r="O98" s="349">
        <v>9778</v>
      </c>
      <c r="P98" s="357">
        <v>182</v>
      </c>
      <c r="Q98" s="349">
        <v>17.333333333333332</v>
      </c>
      <c r="R98" s="354">
        <v>2012</v>
      </c>
      <c r="S98" s="349">
        <v>191.61904761904762</v>
      </c>
      <c r="T98" s="354">
        <v>48</v>
      </c>
      <c r="U98" s="349">
        <v>4.5714285714285712</v>
      </c>
      <c r="V98" s="354">
        <v>109</v>
      </c>
      <c r="W98" s="349">
        <v>10.380952380952381</v>
      </c>
      <c r="X98" s="354">
        <v>167</v>
      </c>
      <c r="Y98" s="349">
        <v>15.904761904761905</v>
      </c>
      <c r="Z98" s="354">
        <v>248</v>
      </c>
      <c r="AA98" s="349">
        <v>23.61904761904762</v>
      </c>
      <c r="AB98" s="354">
        <v>152</v>
      </c>
      <c r="AC98" s="349">
        <v>14.476190476190476</v>
      </c>
      <c r="AD98" s="355">
        <v>18</v>
      </c>
      <c r="AE98" s="349">
        <v>1.7142857142857142</v>
      </c>
      <c r="AF98" s="354">
        <v>61</v>
      </c>
      <c r="AG98" s="349">
        <v>5.8095238095238093</v>
      </c>
      <c r="AH98" s="354">
        <v>227</v>
      </c>
      <c r="AI98" s="349">
        <v>21.61904761904762</v>
      </c>
      <c r="AJ98" s="354">
        <v>11</v>
      </c>
      <c r="AK98" s="349">
        <v>1.0476190476190477</v>
      </c>
      <c r="AL98" s="354">
        <v>1581</v>
      </c>
      <c r="AM98" s="349">
        <v>150.57142857142858</v>
      </c>
      <c r="AN98" s="354">
        <v>2137</v>
      </c>
      <c r="AO98" s="349">
        <v>203.52380952380952</v>
      </c>
      <c r="AP98" s="354">
        <v>5160</v>
      </c>
      <c r="AQ98" s="349">
        <v>491.42857142857144</v>
      </c>
      <c r="AR98" s="354">
        <v>308</v>
      </c>
      <c r="AS98" s="349">
        <v>29.333333333333332</v>
      </c>
    </row>
    <row r="99" spans="1:45" ht="13.5" customHeight="1">
      <c r="A99" s="347" t="s">
        <v>160</v>
      </c>
      <c r="B99" s="348" t="str">
        <f>'Incentive Goal'!B98</f>
        <v>WAKE</v>
      </c>
      <c r="C99" s="349">
        <v>45</v>
      </c>
      <c r="D99" s="349">
        <v>66</v>
      </c>
      <c r="E99" s="350">
        <v>21236</v>
      </c>
      <c r="F99" s="351">
        <v>471.9111111111111</v>
      </c>
      <c r="G99" s="352">
        <v>1294</v>
      </c>
      <c r="H99" s="351">
        <v>28.755555555555556</v>
      </c>
      <c r="I99" s="352">
        <v>1119</v>
      </c>
      <c r="J99" s="351">
        <v>24.866666666666667</v>
      </c>
      <c r="K99" s="353">
        <v>36199315.619999997</v>
      </c>
      <c r="L99" s="353">
        <v>804429.23599999992</v>
      </c>
      <c r="M99" s="353">
        <v>548474.47909090901</v>
      </c>
      <c r="N99" s="357">
        <v>571200</v>
      </c>
      <c r="O99" s="349">
        <v>12693.333333333334</v>
      </c>
      <c r="P99" s="357">
        <v>1864</v>
      </c>
      <c r="Q99" s="349">
        <v>41.422222222222224</v>
      </c>
      <c r="R99" s="354">
        <v>7525</v>
      </c>
      <c r="S99" s="349">
        <v>167.22222222222223</v>
      </c>
      <c r="T99" s="354">
        <v>366</v>
      </c>
      <c r="U99" s="349">
        <v>8.1333333333333329</v>
      </c>
      <c r="V99" s="354">
        <v>822</v>
      </c>
      <c r="W99" s="349">
        <v>18.266666666666666</v>
      </c>
      <c r="X99" s="354">
        <v>1319</v>
      </c>
      <c r="Y99" s="349">
        <v>29.31111111111111</v>
      </c>
      <c r="Z99" s="354">
        <v>2165</v>
      </c>
      <c r="AA99" s="349">
        <v>48.111111111111114</v>
      </c>
      <c r="AB99" s="354">
        <v>1104</v>
      </c>
      <c r="AC99" s="349">
        <v>24.533333333333335</v>
      </c>
      <c r="AD99" s="355">
        <v>56</v>
      </c>
      <c r="AE99" s="349">
        <v>1.2444444444444445</v>
      </c>
      <c r="AF99" s="354">
        <v>626</v>
      </c>
      <c r="AG99" s="349">
        <v>13.911111111111111</v>
      </c>
      <c r="AH99" s="354">
        <v>828</v>
      </c>
      <c r="AI99" s="349">
        <v>18.399999999999999</v>
      </c>
      <c r="AJ99" s="354">
        <v>267</v>
      </c>
      <c r="AK99" s="349">
        <v>5.9333333333333336</v>
      </c>
      <c r="AL99" s="354">
        <v>8178</v>
      </c>
      <c r="AM99" s="349">
        <v>181.73333333333332</v>
      </c>
      <c r="AN99" s="354">
        <v>4708</v>
      </c>
      <c r="AO99" s="349">
        <v>104.62222222222222</v>
      </c>
      <c r="AP99" s="354">
        <v>10120</v>
      </c>
      <c r="AQ99" s="349">
        <v>224.88888888888889</v>
      </c>
      <c r="AR99" s="354">
        <v>1073</v>
      </c>
      <c r="AS99" s="349">
        <v>23.844444444444445</v>
      </c>
    </row>
    <row r="100" spans="1:45" ht="13.5" customHeight="1">
      <c r="A100" s="347" t="s">
        <v>168</v>
      </c>
      <c r="B100" s="348" t="str">
        <f>'Incentive Goal'!B99</f>
        <v>WARREN</v>
      </c>
      <c r="C100" s="349">
        <v>4</v>
      </c>
      <c r="D100" s="349">
        <v>6</v>
      </c>
      <c r="E100" s="350">
        <v>1156</v>
      </c>
      <c r="F100" s="351">
        <v>289</v>
      </c>
      <c r="G100" s="352">
        <v>43</v>
      </c>
      <c r="H100" s="351">
        <v>10.75</v>
      </c>
      <c r="I100" s="352">
        <v>59</v>
      </c>
      <c r="J100" s="351">
        <v>14.75</v>
      </c>
      <c r="K100" s="353">
        <v>1561800.12</v>
      </c>
      <c r="L100" s="353">
        <v>390450.03</v>
      </c>
      <c r="M100" s="353">
        <v>260300.02000000002</v>
      </c>
      <c r="N100" s="357">
        <v>36814</v>
      </c>
      <c r="O100" s="349">
        <v>9203.5</v>
      </c>
      <c r="P100" s="357">
        <v>107</v>
      </c>
      <c r="Q100" s="349">
        <v>26.75</v>
      </c>
      <c r="R100" s="354">
        <v>1865</v>
      </c>
      <c r="S100" s="349">
        <v>466.25</v>
      </c>
      <c r="T100" s="354">
        <v>14</v>
      </c>
      <c r="U100" s="349">
        <v>3.5</v>
      </c>
      <c r="V100" s="354">
        <v>17</v>
      </c>
      <c r="W100" s="349">
        <v>4.25</v>
      </c>
      <c r="X100" s="354">
        <v>49</v>
      </c>
      <c r="Y100" s="349">
        <v>12.25</v>
      </c>
      <c r="Z100" s="354">
        <v>31</v>
      </c>
      <c r="AA100" s="349">
        <v>7.75</v>
      </c>
      <c r="AB100" s="354">
        <v>49</v>
      </c>
      <c r="AC100" s="349">
        <v>12.25</v>
      </c>
      <c r="AD100" s="355">
        <v>8</v>
      </c>
      <c r="AE100" s="349">
        <v>2</v>
      </c>
      <c r="AF100" s="354">
        <v>53</v>
      </c>
      <c r="AG100" s="349">
        <v>13.25</v>
      </c>
      <c r="AH100" s="354">
        <v>17</v>
      </c>
      <c r="AI100" s="349">
        <v>4.25</v>
      </c>
      <c r="AJ100" s="354">
        <v>9</v>
      </c>
      <c r="AK100" s="349">
        <v>2.25</v>
      </c>
      <c r="AL100" s="354">
        <v>941</v>
      </c>
      <c r="AM100" s="349">
        <v>235.25</v>
      </c>
      <c r="AN100" s="354">
        <v>553</v>
      </c>
      <c r="AO100" s="349">
        <v>138.25</v>
      </c>
      <c r="AP100" s="354">
        <v>2486</v>
      </c>
      <c r="AQ100" s="349">
        <v>621.5</v>
      </c>
      <c r="AR100" s="354">
        <v>517</v>
      </c>
      <c r="AS100" s="349">
        <v>129.25</v>
      </c>
    </row>
    <row r="101" spans="1:45" ht="13.5" customHeight="1">
      <c r="A101" s="347" t="s">
        <v>164</v>
      </c>
      <c r="B101" s="348" t="str">
        <f>'Incentive Goal'!B100</f>
        <v>WASHINGTON</v>
      </c>
      <c r="C101" s="349">
        <v>3.5</v>
      </c>
      <c r="D101" s="349">
        <v>6</v>
      </c>
      <c r="E101" s="350">
        <v>1243</v>
      </c>
      <c r="F101" s="351">
        <v>355.14285714285717</v>
      </c>
      <c r="G101" s="352">
        <v>29</v>
      </c>
      <c r="H101" s="351">
        <v>8.2857142857142865</v>
      </c>
      <c r="I101" s="352">
        <v>45</v>
      </c>
      <c r="J101" s="351">
        <v>12.857142857142858</v>
      </c>
      <c r="K101" s="353">
        <v>1078326.76</v>
      </c>
      <c r="L101" s="353">
        <v>308093.36</v>
      </c>
      <c r="M101" s="353">
        <v>179721.12666666668</v>
      </c>
      <c r="N101" s="357">
        <v>47261</v>
      </c>
      <c r="O101" s="349">
        <v>13503.142857142857</v>
      </c>
      <c r="P101" s="357">
        <v>60</v>
      </c>
      <c r="Q101" s="349">
        <v>17.142857142857142</v>
      </c>
      <c r="R101" s="354">
        <v>552</v>
      </c>
      <c r="S101" s="349">
        <v>157.71428571428572</v>
      </c>
      <c r="T101" s="354">
        <v>39</v>
      </c>
      <c r="U101" s="349">
        <v>11.142857142857142</v>
      </c>
      <c r="V101" s="354">
        <v>25</v>
      </c>
      <c r="W101" s="349">
        <v>7.1428571428571432</v>
      </c>
      <c r="X101" s="354">
        <v>32</v>
      </c>
      <c r="Y101" s="349">
        <v>9.1428571428571423</v>
      </c>
      <c r="Z101" s="354">
        <v>59</v>
      </c>
      <c r="AA101" s="349">
        <v>16.857142857142858</v>
      </c>
      <c r="AB101" s="354">
        <v>43</v>
      </c>
      <c r="AC101" s="349">
        <v>12.285714285714286</v>
      </c>
      <c r="AD101" s="355">
        <v>5</v>
      </c>
      <c r="AE101" s="349">
        <v>1.4285714285714286</v>
      </c>
      <c r="AF101" s="354">
        <v>62</v>
      </c>
      <c r="AG101" s="349">
        <v>17.714285714285715</v>
      </c>
      <c r="AH101" s="354">
        <v>91</v>
      </c>
      <c r="AI101" s="349">
        <v>26</v>
      </c>
      <c r="AJ101" s="354">
        <v>14</v>
      </c>
      <c r="AK101" s="349">
        <v>4</v>
      </c>
      <c r="AL101" s="354">
        <v>437</v>
      </c>
      <c r="AM101" s="349">
        <v>124.85714285714286</v>
      </c>
      <c r="AN101" s="354">
        <v>559</v>
      </c>
      <c r="AO101" s="349">
        <v>159.71428571428572</v>
      </c>
      <c r="AP101" s="354">
        <v>507</v>
      </c>
      <c r="AQ101" s="349">
        <v>144.85714285714286</v>
      </c>
      <c r="AR101" s="354">
        <v>150</v>
      </c>
      <c r="AS101" s="349">
        <v>42.857142857142854</v>
      </c>
    </row>
    <row r="102" spans="1:45" ht="13.5" customHeight="1">
      <c r="A102" s="347" t="s">
        <v>161</v>
      </c>
      <c r="B102" s="348" t="str">
        <f>'Incentive Goal'!B101</f>
        <v>WATAUGA</v>
      </c>
      <c r="C102" s="349">
        <v>1</v>
      </c>
      <c r="D102" s="349">
        <v>3</v>
      </c>
      <c r="E102" s="350">
        <v>737</v>
      </c>
      <c r="F102" s="351">
        <v>737</v>
      </c>
      <c r="G102" s="352">
        <v>30</v>
      </c>
      <c r="H102" s="351">
        <v>30</v>
      </c>
      <c r="I102" s="352">
        <v>81</v>
      </c>
      <c r="J102" s="351">
        <v>81</v>
      </c>
      <c r="K102" s="353">
        <v>1347858.32</v>
      </c>
      <c r="L102" s="353">
        <v>1347858.32</v>
      </c>
      <c r="M102" s="353">
        <v>449286.10666666669</v>
      </c>
      <c r="N102" s="357">
        <v>20212</v>
      </c>
      <c r="O102" s="349">
        <v>20212</v>
      </c>
      <c r="P102" s="357">
        <v>50</v>
      </c>
      <c r="Q102" s="349">
        <v>50</v>
      </c>
      <c r="R102" s="354">
        <v>156</v>
      </c>
      <c r="S102" s="349">
        <v>156</v>
      </c>
      <c r="T102" s="354">
        <v>4</v>
      </c>
      <c r="U102" s="349">
        <v>4</v>
      </c>
      <c r="V102" s="354">
        <v>10</v>
      </c>
      <c r="W102" s="349">
        <v>10</v>
      </c>
      <c r="X102" s="354">
        <v>28</v>
      </c>
      <c r="Y102" s="349">
        <v>28</v>
      </c>
      <c r="Z102" s="354">
        <v>136</v>
      </c>
      <c r="AA102" s="349">
        <v>136</v>
      </c>
      <c r="AB102" s="354">
        <v>79</v>
      </c>
      <c r="AC102" s="349">
        <v>79</v>
      </c>
      <c r="AD102" s="355">
        <v>0</v>
      </c>
      <c r="AE102" s="349">
        <v>0</v>
      </c>
      <c r="AF102" s="354">
        <v>21</v>
      </c>
      <c r="AG102" s="349">
        <v>21</v>
      </c>
      <c r="AH102" s="354">
        <v>59</v>
      </c>
      <c r="AI102" s="349">
        <v>59</v>
      </c>
      <c r="AJ102" s="354">
        <v>12</v>
      </c>
      <c r="AK102" s="349">
        <v>12</v>
      </c>
      <c r="AL102" s="354">
        <v>260</v>
      </c>
      <c r="AM102" s="349">
        <v>260</v>
      </c>
      <c r="AN102" s="354">
        <v>721</v>
      </c>
      <c r="AO102" s="349">
        <v>721</v>
      </c>
      <c r="AP102" s="354">
        <v>264</v>
      </c>
      <c r="AQ102" s="349">
        <v>264</v>
      </c>
      <c r="AR102" s="354">
        <v>197</v>
      </c>
      <c r="AS102" s="349">
        <v>197</v>
      </c>
    </row>
    <row r="103" spans="1:45" ht="13.5" customHeight="1">
      <c r="A103" s="347" t="s">
        <v>160</v>
      </c>
      <c r="B103" s="348" t="str">
        <f>'Incentive Goal'!B102</f>
        <v>WAYNE</v>
      </c>
      <c r="C103" s="349">
        <v>20</v>
      </c>
      <c r="D103" s="349">
        <v>28</v>
      </c>
      <c r="E103" s="350">
        <v>9173</v>
      </c>
      <c r="F103" s="351">
        <v>458.65</v>
      </c>
      <c r="G103" s="352">
        <v>405</v>
      </c>
      <c r="H103" s="351">
        <v>20.25</v>
      </c>
      <c r="I103" s="352">
        <v>484</v>
      </c>
      <c r="J103" s="351">
        <v>24.2</v>
      </c>
      <c r="K103" s="353">
        <v>9484026.2300000004</v>
      </c>
      <c r="L103" s="353">
        <v>474201.31150000001</v>
      </c>
      <c r="M103" s="353">
        <v>338715.22250000003</v>
      </c>
      <c r="N103" s="357">
        <v>271376</v>
      </c>
      <c r="O103" s="349">
        <v>13568.8</v>
      </c>
      <c r="P103" s="357">
        <v>801</v>
      </c>
      <c r="Q103" s="349">
        <v>40.049999999999997</v>
      </c>
      <c r="R103" s="354">
        <v>5104</v>
      </c>
      <c r="S103" s="349">
        <v>255.2</v>
      </c>
      <c r="T103" s="354">
        <v>609</v>
      </c>
      <c r="U103" s="349">
        <v>30.45</v>
      </c>
      <c r="V103" s="354">
        <v>310</v>
      </c>
      <c r="W103" s="349">
        <v>15.5</v>
      </c>
      <c r="X103" s="354">
        <v>415</v>
      </c>
      <c r="Y103" s="349">
        <v>20.75</v>
      </c>
      <c r="Z103" s="354">
        <v>742</v>
      </c>
      <c r="AA103" s="349">
        <v>37.1</v>
      </c>
      <c r="AB103" s="354">
        <v>478</v>
      </c>
      <c r="AC103" s="349">
        <v>23.9</v>
      </c>
      <c r="AD103" s="355">
        <v>97</v>
      </c>
      <c r="AE103" s="349">
        <v>4.8499999999999996</v>
      </c>
      <c r="AF103" s="354">
        <v>277</v>
      </c>
      <c r="AG103" s="349">
        <v>13.85</v>
      </c>
      <c r="AH103" s="354">
        <v>411</v>
      </c>
      <c r="AI103" s="349">
        <v>20.55</v>
      </c>
      <c r="AJ103" s="354">
        <v>56</v>
      </c>
      <c r="AK103" s="349">
        <v>2.8</v>
      </c>
      <c r="AL103" s="354">
        <v>3072</v>
      </c>
      <c r="AM103" s="349">
        <v>153.6</v>
      </c>
      <c r="AN103" s="354">
        <v>4792</v>
      </c>
      <c r="AO103" s="349">
        <v>239.6</v>
      </c>
      <c r="AP103" s="354">
        <v>3789</v>
      </c>
      <c r="AQ103" s="349">
        <v>189.45</v>
      </c>
      <c r="AR103" s="354">
        <v>3316</v>
      </c>
      <c r="AS103" s="349">
        <v>165.8</v>
      </c>
    </row>
    <row r="104" spans="1:45" ht="13.5" customHeight="1">
      <c r="A104" s="347" t="s">
        <v>161</v>
      </c>
      <c r="B104" s="348" t="str">
        <f>'Incentive Goal'!B103</f>
        <v>WILKES</v>
      </c>
      <c r="C104" s="349">
        <v>6</v>
      </c>
      <c r="D104" s="349">
        <v>7</v>
      </c>
      <c r="E104" s="350">
        <v>3176</v>
      </c>
      <c r="F104" s="351">
        <v>529.33333333333337</v>
      </c>
      <c r="G104" s="352">
        <v>134</v>
      </c>
      <c r="H104" s="351">
        <v>22.333333333333332</v>
      </c>
      <c r="I104" s="352">
        <v>163</v>
      </c>
      <c r="J104" s="351">
        <v>27.166666666666668</v>
      </c>
      <c r="K104" s="353">
        <v>2471383.04</v>
      </c>
      <c r="L104" s="353">
        <v>411897.17333333334</v>
      </c>
      <c r="M104" s="353">
        <v>353054.72000000003</v>
      </c>
      <c r="N104" s="357">
        <v>93646</v>
      </c>
      <c r="O104" s="349">
        <v>15607.666666666666</v>
      </c>
      <c r="P104" s="357">
        <v>206</v>
      </c>
      <c r="Q104" s="349">
        <v>34.333333333333336</v>
      </c>
      <c r="R104" s="354">
        <v>795</v>
      </c>
      <c r="S104" s="349">
        <v>132.5</v>
      </c>
      <c r="T104" s="354">
        <v>59</v>
      </c>
      <c r="U104" s="349">
        <v>9.8333333333333339</v>
      </c>
      <c r="V104" s="354">
        <v>32</v>
      </c>
      <c r="W104" s="349">
        <v>5.333333333333333</v>
      </c>
      <c r="X104" s="354">
        <v>142</v>
      </c>
      <c r="Y104" s="349">
        <v>23.666666666666668</v>
      </c>
      <c r="Z104" s="354">
        <v>231</v>
      </c>
      <c r="AA104" s="349">
        <v>38.5</v>
      </c>
      <c r="AB104" s="354">
        <v>161</v>
      </c>
      <c r="AC104" s="349">
        <v>26.833333333333332</v>
      </c>
      <c r="AD104" s="355">
        <v>3</v>
      </c>
      <c r="AE104" s="349">
        <v>0.5</v>
      </c>
      <c r="AF104" s="354">
        <v>50</v>
      </c>
      <c r="AG104" s="349">
        <v>8.3333333333333339</v>
      </c>
      <c r="AH104" s="354">
        <v>134</v>
      </c>
      <c r="AI104" s="349">
        <v>22.333333333333332</v>
      </c>
      <c r="AJ104" s="354">
        <v>12</v>
      </c>
      <c r="AK104" s="349">
        <v>2</v>
      </c>
      <c r="AL104" s="354">
        <v>1014</v>
      </c>
      <c r="AM104" s="349">
        <v>169</v>
      </c>
      <c r="AN104" s="354">
        <v>1945</v>
      </c>
      <c r="AO104" s="349">
        <v>324.16666666666669</v>
      </c>
      <c r="AP104" s="354">
        <v>2234</v>
      </c>
      <c r="AQ104" s="349">
        <v>372.33333333333331</v>
      </c>
      <c r="AR104" s="354">
        <v>971</v>
      </c>
      <c r="AS104" s="349">
        <v>161.83333333333334</v>
      </c>
    </row>
    <row r="105" spans="1:45" ht="13.5" customHeight="1">
      <c r="A105" s="347" t="s">
        <v>168</v>
      </c>
      <c r="B105" s="348" t="str">
        <f>'Incentive Goal'!B104</f>
        <v>WILSON</v>
      </c>
      <c r="C105" s="349">
        <v>12.5</v>
      </c>
      <c r="D105" s="349">
        <v>18</v>
      </c>
      <c r="E105" s="350">
        <v>5301</v>
      </c>
      <c r="F105" s="351">
        <v>424.08</v>
      </c>
      <c r="G105" s="352">
        <v>265</v>
      </c>
      <c r="H105" s="351">
        <v>21.2</v>
      </c>
      <c r="I105" s="352">
        <v>278</v>
      </c>
      <c r="J105" s="351">
        <v>22.24</v>
      </c>
      <c r="K105" s="353">
        <v>6489012.8499999996</v>
      </c>
      <c r="L105" s="353">
        <v>519121.02799999999</v>
      </c>
      <c r="M105" s="353">
        <v>360500.71388888889</v>
      </c>
      <c r="N105" s="357">
        <v>192755</v>
      </c>
      <c r="O105" s="349">
        <v>15420.4</v>
      </c>
      <c r="P105" s="357">
        <v>599</v>
      </c>
      <c r="Q105" s="349">
        <v>47.92</v>
      </c>
      <c r="R105" s="354">
        <v>3438</v>
      </c>
      <c r="S105" s="349">
        <v>275.04000000000002</v>
      </c>
      <c r="T105" s="354">
        <v>198</v>
      </c>
      <c r="U105" s="349">
        <v>15.84</v>
      </c>
      <c r="V105" s="354">
        <v>319</v>
      </c>
      <c r="W105" s="349">
        <v>25.52</v>
      </c>
      <c r="X105" s="354">
        <v>268</v>
      </c>
      <c r="Y105" s="349">
        <v>21.44</v>
      </c>
      <c r="Z105" s="354">
        <v>744</v>
      </c>
      <c r="AA105" s="349">
        <v>59.52</v>
      </c>
      <c r="AB105" s="354">
        <v>207</v>
      </c>
      <c r="AC105" s="349">
        <v>16.559999999999999</v>
      </c>
      <c r="AD105" s="355">
        <v>330</v>
      </c>
      <c r="AE105" s="349">
        <v>26.4</v>
      </c>
      <c r="AF105" s="354">
        <v>250</v>
      </c>
      <c r="AG105" s="349">
        <v>20</v>
      </c>
      <c r="AH105" s="354">
        <v>180</v>
      </c>
      <c r="AI105" s="349">
        <v>14.4</v>
      </c>
      <c r="AJ105" s="354">
        <v>41</v>
      </c>
      <c r="AK105" s="349">
        <v>3.28</v>
      </c>
      <c r="AL105" s="354">
        <v>2917</v>
      </c>
      <c r="AM105" s="349">
        <v>233.36</v>
      </c>
      <c r="AN105" s="354">
        <v>3007</v>
      </c>
      <c r="AO105" s="349">
        <v>240.56</v>
      </c>
      <c r="AP105" s="354">
        <v>4111</v>
      </c>
      <c r="AQ105" s="349">
        <v>328.88</v>
      </c>
      <c r="AR105" s="354">
        <v>2300</v>
      </c>
      <c r="AS105" s="349">
        <v>184</v>
      </c>
    </row>
    <row r="106" spans="1:45" ht="13.5" customHeight="1">
      <c r="A106" s="347" t="s">
        <v>161</v>
      </c>
      <c r="B106" s="348" t="str">
        <f>'Incentive Goal'!B105</f>
        <v>YADKIN</v>
      </c>
      <c r="C106" s="349">
        <v>3.8</v>
      </c>
      <c r="D106" s="349">
        <v>3.8</v>
      </c>
      <c r="E106" s="350">
        <v>1294</v>
      </c>
      <c r="F106" s="351">
        <v>340.5263157894737</v>
      </c>
      <c r="G106" s="352">
        <v>36</v>
      </c>
      <c r="H106" s="351">
        <v>9.4736842105263168</v>
      </c>
      <c r="I106" s="352">
        <v>119</v>
      </c>
      <c r="J106" s="351">
        <v>31.315789473684212</v>
      </c>
      <c r="K106" s="353">
        <v>1637300.98</v>
      </c>
      <c r="L106" s="353">
        <v>430868.67894736846</v>
      </c>
      <c r="M106" s="353">
        <v>430868.67894736846</v>
      </c>
      <c r="N106" s="357">
        <v>37653</v>
      </c>
      <c r="O106" s="349">
        <v>9908.6842105263167</v>
      </c>
      <c r="P106" s="357">
        <v>85</v>
      </c>
      <c r="Q106" s="349">
        <v>22.368421052631579</v>
      </c>
      <c r="R106" s="354">
        <v>349</v>
      </c>
      <c r="S106" s="349">
        <v>91.842105263157904</v>
      </c>
      <c r="T106" s="354">
        <v>3</v>
      </c>
      <c r="U106" s="349">
        <v>0.78947368421052633</v>
      </c>
      <c r="V106" s="354">
        <v>12</v>
      </c>
      <c r="W106" s="349">
        <v>3.1578947368421053</v>
      </c>
      <c r="X106" s="354">
        <v>37</v>
      </c>
      <c r="Y106" s="349">
        <v>9.7368421052631575</v>
      </c>
      <c r="Z106" s="354">
        <v>150</v>
      </c>
      <c r="AA106" s="349">
        <v>39.473684210526315</v>
      </c>
      <c r="AB106" s="354">
        <v>118</v>
      </c>
      <c r="AC106" s="349">
        <v>31.05263157894737</v>
      </c>
      <c r="AD106" s="355">
        <v>9</v>
      </c>
      <c r="AE106" s="349">
        <v>2.3684210526315792</v>
      </c>
      <c r="AF106" s="354">
        <v>47</v>
      </c>
      <c r="AG106" s="349">
        <v>12.368421052631579</v>
      </c>
      <c r="AH106" s="354">
        <v>59</v>
      </c>
      <c r="AI106" s="349">
        <v>15.526315789473685</v>
      </c>
      <c r="AJ106" s="354">
        <v>11</v>
      </c>
      <c r="AK106" s="349">
        <v>2.8947368421052633</v>
      </c>
      <c r="AL106" s="354">
        <v>604</v>
      </c>
      <c r="AM106" s="349">
        <v>158.94736842105263</v>
      </c>
      <c r="AN106" s="354">
        <v>512</v>
      </c>
      <c r="AO106" s="349">
        <v>134.73684210526315</v>
      </c>
      <c r="AP106" s="354">
        <v>571</v>
      </c>
      <c r="AQ106" s="349">
        <v>150.26315789473685</v>
      </c>
      <c r="AR106" s="354">
        <v>226</v>
      </c>
      <c r="AS106" s="349">
        <v>59.473684210526315</v>
      </c>
    </row>
    <row r="107" spans="1:45" ht="13.5" customHeight="1">
      <c r="A107" s="347" t="s">
        <v>163</v>
      </c>
      <c r="B107" s="348" t="str">
        <f>'Incentive Goal'!B106</f>
        <v>YANCEY</v>
      </c>
      <c r="C107" s="349">
        <v>0.75</v>
      </c>
      <c r="D107" s="349">
        <v>1</v>
      </c>
      <c r="E107" s="350">
        <v>367</v>
      </c>
      <c r="F107" s="351">
        <v>489.33333333333331</v>
      </c>
      <c r="G107" s="352">
        <v>4</v>
      </c>
      <c r="H107" s="351">
        <v>5.333333333333333</v>
      </c>
      <c r="I107" s="352">
        <v>24</v>
      </c>
      <c r="J107" s="351">
        <v>32</v>
      </c>
      <c r="K107" s="353">
        <v>491155.21</v>
      </c>
      <c r="L107" s="353">
        <v>654873.6133333334</v>
      </c>
      <c r="M107" s="353">
        <v>491155.21</v>
      </c>
      <c r="N107" s="357">
        <v>11392</v>
      </c>
      <c r="O107" s="349">
        <v>15189.333333333334</v>
      </c>
      <c r="P107" s="357">
        <v>36</v>
      </c>
      <c r="Q107" s="349">
        <v>48</v>
      </c>
      <c r="R107" s="354">
        <v>88</v>
      </c>
      <c r="S107" s="349">
        <v>117.33333333333333</v>
      </c>
      <c r="T107" s="354">
        <v>4</v>
      </c>
      <c r="U107" s="349">
        <v>5.333333333333333</v>
      </c>
      <c r="V107" s="354">
        <v>0</v>
      </c>
      <c r="W107" s="349">
        <v>0</v>
      </c>
      <c r="X107" s="354">
        <v>4</v>
      </c>
      <c r="Y107" s="349">
        <v>5.333333333333333</v>
      </c>
      <c r="Z107" s="354">
        <v>38</v>
      </c>
      <c r="AA107" s="349">
        <v>50.666666666666664</v>
      </c>
      <c r="AB107" s="354">
        <v>26</v>
      </c>
      <c r="AC107" s="349">
        <v>34.666666666666664</v>
      </c>
      <c r="AD107" s="355">
        <v>0</v>
      </c>
      <c r="AE107" s="349">
        <v>0</v>
      </c>
      <c r="AF107" s="354">
        <v>25</v>
      </c>
      <c r="AG107" s="349">
        <v>33.333333333333336</v>
      </c>
      <c r="AH107" s="354">
        <v>22</v>
      </c>
      <c r="AI107" s="349">
        <v>29.333333333333332</v>
      </c>
      <c r="AJ107" s="354">
        <v>14</v>
      </c>
      <c r="AK107" s="349">
        <v>18.666666666666668</v>
      </c>
      <c r="AL107" s="354">
        <v>90</v>
      </c>
      <c r="AM107" s="349">
        <v>120</v>
      </c>
      <c r="AN107" s="354">
        <v>146</v>
      </c>
      <c r="AO107" s="349">
        <v>194.66666666666666</v>
      </c>
      <c r="AP107" s="354">
        <v>52</v>
      </c>
      <c r="AQ107" s="349">
        <v>69.333333333333329</v>
      </c>
      <c r="AR107" s="354">
        <v>71</v>
      </c>
      <c r="AS107" s="349">
        <v>94.666666666666671</v>
      </c>
    </row>
    <row r="108" spans="1:45" ht="13.9">
      <c r="A108" s="347"/>
      <c r="B108" s="347" t="s">
        <v>171</v>
      </c>
      <c r="C108" s="359">
        <v>946.07499999999993</v>
      </c>
      <c r="D108" s="359">
        <v>1349.2649999999999</v>
      </c>
      <c r="E108" s="350">
        <v>400975</v>
      </c>
      <c r="F108" s="360">
        <v>423.83003461670592</v>
      </c>
      <c r="G108" s="361">
        <v>22098</v>
      </c>
      <c r="H108" s="360">
        <v>23.357556219115821</v>
      </c>
      <c r="I108" s="361">
        <v>20893</v>
      </c>
      <c r="J108" s="360">
        <v>22.083872843062128</v>
      </c>
      <c r="K108" s="362">
        <v>514003774.93000025</v>
      </c>
      <c r="L108" s="362">
        <v>543301.29739185609</v>
      </c>
      <c r="M108" s="362">
        <v>380950.94361003977</v>
      </c>
      <c r="N108" s="363">
        <v>13452657</v>
      </c>
      <c r="O108" s="359">
        <v>14219.440319213594</v>
      </c>
      <c r="P108" s="363">
        <v>41900</v>
      </c>
      <c r="Q108" s="359">
        <v>44.288243532489503</v>
      </c>
      <c r="R108" s="363">
        <v>415927</v>
      </c>
      <c r="S108" s="359">
        <v>439.63427846629497</v>
      </c>
      <c r="T108" s="363">
        <v>46726</v>
      </c>
      <c r="U108" s="359">
        <v>49.389319028618239</v>
      </c>
      <c r="V108" s="363">
        <v>10442</v>
      </c>
      <c r="W108" s="359">
        <v>11.037179927595593</v>
      </c>
      <c r="X108" s="363">
        <v>22636</v>
      </c>
      <c r="Y108" s="359">
        <v>23.926221494067597</v>
      </c>
      <c r="Z108" s="363">
        <v>29552</v>
      </c>
      <c r="AA108" s="359">
        <v>31.236424173559183</v>
      </c>
      <c r="AB108" s="363">
        <v>19592</v>
      </c>
      <c r="AC108" s="359">
        <v>20.708717596385068</v>
      </c>
      <c r="AD108" s="363">
        <v>9284</v>
      </c>
      <c r="AE108" s="359">
        <v>9.813175488201253</v>
      </c>
      <c r="AF108" s="363">
        <v>13316</v>
      </c>
      <c r="AG108" s="359">
        <v>14.074994054382582</v>
      </c>
      <c r="AH108" s="363">
        <v>20257</v>
      </c>
      <c r="AI108" s="359">
        <v>21.411621700182334</v>
      </c>
      <c r="AJ108" s="363">
        <v>4487</v>
      </c>
      <c r="AK108" s="359">
        <v>4.742752952989985</v>
      </c>
      <c r="AL108" s="363">
        <v>164255</v>
      </c>
      <c r="AM108" s="359">
        <v>173.61731363792512</v>
      </c>
      <c r="AN108" s="363">
        <v>190256</v>
      </c>
      <c r="AO108" s="359">
        <v>201.10033559707213</v>
      </c>
      <c r="AP108" s="363">
        <v>299616</v>
      </c>
      <c r="AQ108" s="359">
        <v>316.69370821552207</v>
      </c>
      <c r="AR108" s="363">
        <v>97969</v>
      </c>
      <c r="AS108" s="359">
        <v>103.55310096979628</v>
      </c>
    </row>
    <row r="109" spans="1:45" ht="13.9">
      <c r="A109" s="364"/>
      <c r="B109" s="364"/>
      <c r="C109" s="365"/>
      <c r="D109" s="365"/>
      <c r="E109" s="363"/>
      <c r="F109" s="359"/>
      <c r="G109" s="363"/>
      <c r="H109" s="359"/>
      <c r="I109" s="363"/>
      <c r="J109" s="359"/>
      <c r="K109" s="362"/>
      <c r="L109" s="362"/>
      <c r="M109" s="362"/>
      <c r="N109" s="363"/>
      <c r="O109" s="359"/>
      <c r="P109" s="363"/>
      <c r="Q109" s="359"/>
      <c r="R109" s="363"/>
      <c r="S109" s="359"/>
      <c r="T109" s="363"/>
      <c r="U109" s="359"/>
      <c r="V109" s="363"/>
      <c r="W109" s="359"/>
      <c r="X109" s="363"/>
      <c r="Y109" s="359"/>
      <c r="Z109" s="363"/>
      <c r="AA109" s="359"/>
      <c r="AB109" s="363"/>
      <c r="AC109" s="359"/>
      <c r="AD109" s="363"/>
      <c r="AE109" s="359"/>
      <c r="AF109" s="363"/>
      <c r="AG109" s="359"/>
      <c r="AH109" s="363"/>
      <c r="AI109" s="359"/>
      <c r="AJ109" s="363"/>
      <c r="AK109" s="359"/>
      <c r="AL109" s="363"/>
      <c r="AM109" s="359"/>
      <c r="AN109" s="363"/>
      <c r="AO109" s="359"/>
      <c r="AP109" s="363"/>
      <c r="AQ109" s="359"/>
      <c r="AR109" s="363"/>
      <c r="AS109" s="359"/>
    </row>
    <row r="110" spans="1:45" s="98" customFormat="1" ht="13.9">
      <c r="A110" s="278" t="s">
        <v>119</v>
      </c>
      <c r="B110" s="279"/>
      <c r="C110" s="91">
        <v>946.07499999999993</v>
      </c>
      <c r="D110" s="92">
        <v>1349.2649999999999</v>
      </c>
      <c r="E110" s="93">
        <v>400975</v>
      </c>
      <c r="F110" s="92">
        <v>423.83003461670592</v>
      </c>
      <c r="G110" s="93">
        <v>22098</v>
      </c>
      <c r="H110" s="91">
        <v>23.357556219115821</v>
      </c>
      <c r="I110" s="93">
        <v>20893</v>
      </c>
      <c r="J110" s="92">
        <v>22.083872843062128</v>
      </c>
      <c r="K110" s="94">
        <v>514003774.93000025</v>
      </c>
      <c r="L110" s="95">
        <v>543301.29739185609</v>
      </c>
      <c r="M110" s="96">
        <v>380950.94361003977</v>
      </c>
      <c r="N110" s="93">
        <v>13452657</v>
      </c>
      <c r="O110" s="97">
        <v>14219.440319213594</v>
      </c>
      <c r="P110" s="93">
        <v>41900</v>
      </c>
      <c r="Q110" s="92">
        <v>44.288243532489503</v>
      </c>
      <c r="R110" s="93">
        <v>415927</v>
      </c>
      <c r="S110" s="97">
        <v>439.63427846629497</v>
      </c>
      <c r="T110" s="93">
        <v>46726</v>
      </c>
      <c r="U110" s="92">
        <v>49.389319028618239</v>
      </c>
      <c r="V110" s="93">
        <v>10442</v>
      </c>
      <c r="W110" s="97">
        <v>11.037179927595593</v>
      </c>
      <c r="X110" s="93">
        <v>22636</v>
      </c>
      <c r="Y110" s="92">
        <v>23.926221494067597</v>
      </c>
      <c r="Z110" s="93">
        <v>29552</v>
      </c>
      <c r="AA110" s="97">
        <v>31.236424173559183</v>
      </c>
      <c r="AB110" s="93">
        <v>19592</v>
      </c>
      <c r="AC110" s="92">
        <v>20.708717596385068</v>
      </c>
      <c r="AD110" s="93">
        <v>9284</v>
      </c>
      <c r="AE110" s="91">
        <v>9.813175488201253</v>
      </c>
      <c r="AF110" s="93">
        <v>13316</v>
      </c>
      <c r="AG110" s="92">
        <v>14.074994054382582</v>
      </c>
      <c r="AH110" s="93">
        <v>20257</v>
      </c>
      <c r="AI110" s="92">
        <v>21.411621700182334</v>
      </c>
      <c r="AJ110" s="93">
        <v>4487</v>
      </c>
      <c r="AK110" s="92">
        <v>4.742752952989985</v>
      </c>
      <c r="AL110" s="93">
        <v>164255</v>
      </c>
      <c r="AM110" s="92">
        <v>173.61731363792512</v>
      </c>
      <c r="AN110" s="93">
        <v>190256</v>
      </c>
      <c r="AO110" s="97">
        <v>201.10033559707213</v>
      </c>
      <c r="AP110" s="93">
        <v>299616</v>
      </c>
      <c r="AQ110" s="92">
        <v>316.69370821552207</v>
      </c>
      <c r="AR110" s="93">
        <v>97969</v>
      </c>
      <c r="AS110" s="92">
        <v>103.55310096979628</v>
      </c>
    </row>
    <row r="111" spans="1:45" s="99" customFormat="1" ht="13.9">
      <c r="A111" s="347" t="s">
        <v>168</v>
      </c>
      <c r="B111" s="347" t="s">
        <v>172</v>
      </c>
      <c r="C111" s="359">
        <v>15</v>
      </c>
      <c r="D111" s="359">
        <v>19</v>
      </c>
      <c r="E111" s="361">
        <v>4640</v>
      </c>
      <c r="F111" s="360">
        <v>309.33333333333331</v>
      </c>
      <c r="G111" s="361">
        <v>153</v>
      </c>
      <c r="H111" s="360">
        <v>10.199999999999999</v>
      </c>
      <c r="I111" s="361">
        <v>149</v>
      </c>
      <c r="J111" s="360">
        <v>9.9333333333333336</v>
      </c>
      <c r="K111" s="362">
        <v>4457632.2699999996</v>
      </c>
      <c r="L111" s="353">
        <v>297175.48466666666</v>
      </c>
      <c r="M111" s="353">
        <v>234612.22473684209</v>
      </c>
      <c r="N111" s="363">
        <v>158302</v>
      </c>
      <c r="O111" s="359">
        <v>10553.466666666667</v>
      </c>
      <c r="P111" s="363">
        <v>389</v>
      </c>
      <c r="Q111" s="359">
        <v>25.933333333333334</v>
      </c>
      <c r="R111" s="363">
        <v>8584</v>
      </c>
      <c r="S111" s="359">
        <v>572.26666666666665</v>
      </c>
      <c r="T111" s="363">
        <v>1159</v>
      </c>
      <c r="U111" s="359">
        <v>77.266666666666666</v>
      </c>
      <c r="V111" s="363">
        <v>167</v>
      </c>
      <c r="W111" s="359">
        <v>11.133333333333333</v>
      </c>
      <c r="X111" s="363">
        <v>154</v>
      </c>
      <c r="Y111" s="359">
        <v>10.266666666666667</v>
      </c>
      <c r="Z111" s="363">
        <v>293</v>
      </c>
      <c r="AA111" s="359">
        <v>19.533333333333335</v>
      </c>
      <c r="AB111" s="363">
        <v>144</v>
      </c>
      <c r="AC111" s="359">
        <v>9.6</v>
      </c>
      <c r="AD111" s="363">
        <v>26</v>
      </c>
      <c r="AE111" s="359">
        <v>1.7333333333333334</v>
      </c>
      <c r="AF111" s="363">
        <v>390</v>
      </c>
      <c r="AG111" s="359">
        <v>26</v>
      </c>
      <c r="AH111" s="363">
        <v>221</v>
      </c>
      <c r="AI111" s="359">
        <v>14.733333333333333</v>
      </c>
      <c r="AJ111" s="363">
        <v>40</v>
      </c>
      <c r="AK111" s="359">
        <v>2.6666666666666665</v>
      </c>
      <c r="AL111" s="363">
        <v>1966</v>
      </c>
      <c r="AM111" s="359">
        <v>131.06666666666666</v>
      </c>
      <c r="AN111" s="363">
        <v>3330</v>
      </c>
      <c r="AO111" s="359">
        <v>222</v>
      </c>
      <c r="AP111" s="363">
        <v>1858</v>
      </c>
      <c r="AQ111" s="359">
        <v>123.86666666666666</v>
      </c>
      <c r="AR111" s="363">
        <v>1134</v>
      </c>
      <c r="AS111" s="359">
        <v>75.599999999999994</v>
      </c>
    </row>
    <row r="112" spans="1:45" s="99" customFormat="1" ht="13.9">
      <c r="A112" s="347" t="s">
        <v>161</v>
      </c>
      <c r="B112" s="347" t="s">
        <v>173</v>
      </c>
      <c r="C112" s="359">
        <v>46</v>
      </c>
      <c r="D112" s="359">
        <v>92</v>
      </c>
      <c r="E112" s="361">
        <v>20989</v>
      </c>
      <c r="F112" s="360">
        <v>456.28260869565219</v>
      </c>
      <c r="G112" s="361">
        <v>1419</v>
      </c>
      <c r="H112" s="360">
        <v>30.847826086956523</v>
      </c>
      <c r="I112" s="361">
        <v>1089</v>
      </c>
      <c r="J112" s="360">
        <v>23.673913043478262</v>
      </c>
      <c r="K112" s="362">
        <v>25048849.52</v>
      </c>
      <c r="L112" s="353">
        <v>544540.20695652172</v>
      </c>
      <c r="M112" s="353">
        <v>272270.10347826086</v>
      </c>
      <c r="N112" s="363">
        <v>673854</v>
      </c>
      <c r="O112" s="359">
        <v>14649</v>
      </c>
      <c r="P112" s="363">
        <v>2743</v>
      </c>
      <c r="Q112" s="359">
        <v>59.630434782608695</v>
      </c>
      <c r="R112" s="363">
        <v>6855</v>
      </c>
      <c r="S112" s="359">
        <v>149.02173913043478</v>
      </c>
      <c r="T112" s="363">
        <v>429</v>
      </c>
      <c r="U112" s="359">
        <v>9.3260869565217384</v>
      </c>
      <c r="V112" s="363">
        <v>560</v>
      </c>
      <c r="W112" s="359">
        <v>12.173913043478262</v>
      </c>
      <c r="X112" s="363">
        <v>1423</v>
      </c>
      <c r="Y112" s="359">
        <v>30.934782608695652</v>
      </c>
      <c r="Z112" s="363">
        <v>1380</v>
      </c>
      <c r="AA112" s="359">
        <v>30</v>
      </c>
      <c r="AB112" s="363">
        <v>1043</v>
      </c>
      <c r="AC112" s="359">
        <v>22.673913043478262</v>
      </c>
      <c r="AD112" s="363">
        <v>1075</v>
      </c>
      <c r="AE112" s="359">
        <v>23.369565217391305</v>
      </c>
      <c r="AF112" s="363">
        <v>699</v>
      </c>
      <c r="AG112" s="359">
        <v>15.195652173913043</v>
      </c>
      <c r="AH112" s="363">
        <v>713</v>
      </c>
      <c r="AI112" s="359">
        <v>15.5</v>
      </c>
      <c r="AJ112" s="363">
        <v>296</v>
      </c>
      <c r="AK112" s="359">
        <v>6.4347826086956523</v>
      </c>
      <c r="AL112" s="363">
        <v>9902</v>
      </c>
      <c r="AM112" s="359">
        <v>215.2608695652174</v>
      </c>
      <c r="AN112" s="363">
        <v>6400</v>
      </c>
      <c r="AO112" s="359">
        <v>139.13043478260869</v>
      </c>
      <c r="AP112" s="363">
        <v>21992</v>
      </c>
      <c r="AQ112" s="359">
        <v>478.08695652173913</v>
      </c>
      <c r="AR112" s="363">
        <v>1911</v>
      </c>
      <c r="AS112" s="359">
        <v>41.543478260869563</v>
      </c>
    </row>
    <row r="113" spans="1:45" ht="18" customHeight="1">
      <c r="A113" s="100" t="s">
        <v>174</v>
      </c>
      <c r="B113" s="101"/>
      <c r="C113" s="102"/>
      <c r="D113" s="103"/>
      <c r="E113" s="268"/>
      <c r="F113" s="270"/>
      <c r="G113" s="268"/>
      <c r="H113" s="269"/>
      <c r="I113" s="268"/>
      <c r="J113" s="270"/>
      <c r="K113" s="271"/>
      <c r="L113" s="272"/>
      <c r="M113" s="273"/>
      <c r="N113" s="269"/>
      <c r="O113" s="104"/>
      <c r="P113" s="269"/>
      <c r="Q113" s="270"/>
      <c r="R113" s="268"/>
      <c r="S113" s="104"/>
      <c r="T113" s="269"/>
      <c r="U113" s="270"/>
      <c r="V113" s="268"/>
      <c r="W113" s="104"/>
      <c r="X113" s="269"/>
      <c r="Y113" s="270"/>
      <c r="Z113" s="268"/>
      <c r="AA113" s="104"/>
      <c r="AB113" s="269"/>
      <c r="AC113" s="270"/>
      <c r="AD113" s="269"/>
      <c r="AE113" s="269"/>
      <c r="AF113" s="268"/>
      <c r="AG113" s="270"/>
      <c r="AH113" s="269"/>
      <c r="AI113" s="270"/>
      <c r="AJ113" s="268"/>
      <c r="AK113" s="270"/>
      <c r="AL113" s="268"/>
      <c r="AM113" s="270"/>
      <c r="AN113" s="268"/>
      <c r="AO113" s="104"/>
      <c r="AP113" s="269"/>
      <c r="AQ113" s="270"/>
      <c r="AR113" s="268"/>
      <c r="AS113" s="270"/>
    </row>
    <row r="114" spans="1:45" ht="18" customHeight="1"/>
    <row r="116" spans="1:45" ht="13.9">
      <c r="A116" s="114"/>
      <c r="B116" s="114"/>
      <c r="N116" s="109"/>
    </row>
    <row r="117" spans="1:45">
      <c r="N117" s="109"/>
    </row>
    <row r="118" spans="1:45">
      <c r="N118" s="109"/>
    </row>
  </sheetData>
  <sheetProtection formatCells="0" formatColumns="0" formatRows="0" insertColumns="0" insertRows="0" insertHyperlinks="0" deleteColumns="0" deleteRows="0" sort="0" autoFilter="0" pivotTables="0"/>
  <autoFilter ref="A3:B3" xr:uid="{AA9345AD-842A-4121-BB0A-83F9BB55F5FB}"/>
  <mergeCells count="34">
    <mergeCell ref="AJ2:AK2"/>
    <mergeCell ref="AL2:AM2"/>
    <mergeCell ref="AN1:AQ1"/>
    <mergeCell ref="AF2:AG2"/>
    <mergeCell ref="AH1:AI1"/>
    <mergeCell ref="AJ1:AK1"/>
    <mergeCell ref="AL1:AM1"/>
    <mergeCell ref="AH2:AI2"/>
    <mergeCell ref="AR1:AS1"/>
    <mergeCell ref="C2:D2"/>
    <mergeCell ref="E2:F2"/>
    <mergeCell ref="G2:H2"/>
    <mergeCell ref="I2:J2"/>
    <mergeCell ref="K2:M2"/>
    <mergeCell ref="N1:Q1"/>
    <mergeCell ref="R1:U1"/>
    <mergeCell ref="V1:Y1"/>
    <mergeCell ref="Z1:AC1"/>
    <mergeCell ref="AD1:AE1"/>
    <mergeCell ref="AF1:AG1"/>
    <mergeCell ref="C1:D1"/>
    <mergeCell ref="AN2:AQ2"/>
    <mergeCell ref="AR2:AS2"/>
    <mergeCell ref="AD2:AE2"/>
    <mergeCell ref="A110:B110"/>
    <mergeCell ref="N2:Q2"/>
    <mergeCell ref="R2:U2"/>
    <mergeCell ref="V2:Y2"/>
    <mergeCell ref="Z2:AC2"/>
    <mergeCell ref="A1:B2"/>
    <mergeCell ref="I1:J1"/>
    <mergeCell ref="K1:M1"/>
    <mergeCell ref="E1:F1"/>
    <mergeCell ref="G1:H1"/>
  </mergeCells>
  <pageMargins left="0.75" right="0.75" top="0.77" bottom="0.56000000000000005" header="0.5" footer="0.5"/>
  <pageSetup scale="61" orientation="landscape" r:id="rId1"/>
  <headerFooter alignWithMargins="0">
    <oddFooter xml:space="preserve">&amp;C&amp;"Calibri,Bold"&amp;P of &amp;N&amp;R&amp;"Arial,Bold"&amp;9last revised &amp;D&amp;"Arial,Regular"&amp;10
</oddFooter>
  </headerFooter>
  <rowBreaks count="1" manualBreakCount="1">
    <brk id="57" min="4" max="44" man="1"/>
  </rowBreaks>
  <colBreaks count="3" manualBreakCount="3">
    <brk id="13" min="3" max="113" man="1"/>
    <brk id="25" min="3" max="113" man="1"/>
    <brk id="35" min="3" max="1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5E47-2D96-4D9D-B027-A27D7D5510A3}">
  <dimension ref="A1:Z113"/>
  <sheetViews>
    <sheetView workbookViewId="0">
      <pane xSplit="2" ySplit="3" topLeftCell="C4" activePane="bottomRight" state="frozen"/>
      <selection pane="bottomRight" activeCell="F107" sqref="F107"/>
      <selection pane="bottomLeft" activeCell="D7" sqref="D7"/>
      <selection pane="topRight" activeCell="D7" sqref="D7"/>
    </sheetView>
  </sheetViews>
  <sheetFormatPr defaultColWidth="9.140625" defaultRowHeight="12" customHeight="1"/>
  <cols>
    <col min="1" max="1" width="20.5703125" style="151" customWidth="1"/>
    <col min="2" max="2" width="21.5703125" style="152" customWidth="1"/>
    <col min="3" max="3" width="7.28515625" style="153" customWidth="1"/>
    <col min="4" max="4" width="7" style="153" customWidth="1"/>
    <col min="5" max="5" width="7.7109375" style="153" customWidth="1"/>
    <col min="6" max="6" width="7.28515625" style="153" customWidth="1"/>
    <col min="7" max="7" width="6.7109375" style="153" customWidth="1"/>
    <col min="8" max="8" width="7.140625" style="153" customWidth="1"/>
    <col min="9" max="9" width="8.28515625" style="154" customWidth="1"/>
    <col min="10" max="10" width="7.7109375" style="154" customWidth="1"/>
    <col min="11" max="11" width="9.42578125" style="155" customWidth="1"/>
    <col min="12" max="12" width="8.28515625" style="154" customWidth="1"/>
    <col min="13" max="13" width="6.7109375" style="154" customWidth="1"/>
    <col min="14" max="14" width="8.7109375" style="154" customWidth="1"/>
    <col min="15" max="15" width="10.85546875" style="154" customWidth="1"/>
    <col min="16" max="16" width="9.7109375" style="154" customWidth="1"/>
    <col min="17" max="17" width="81.85546875" style="156" customWidth="1"/>
    <col min="18" max="16384" width="9.140625" style="123"/>
  </cols>
  <sheetData>
    <row r="1" spans="1:23" ht="41.45">
      <c r="A1" s="313" t="s">
        <v>175</v>
      </c>
      <c r="B1" s="314"/>
      <c r="C1" s="222"/>
      <c r="D1" s="223"/>
      <c r="E1" s="224"/>
      <c r="F1" s="115"/>
      <c r="G1" s="116"/>
      <c r="H1" s="117"/>
      <c r="I1" s="222"/>
      <c r="J1" s="223"/>
      <c r="K1" s="224"/>
      <c r="L1" s="118"/>
      <c r="M1" s="119"/>
      <c r="N1" s="120"/>
      <c r="O1" s="274" t="s">
        <v>176</v>
      </c>
      <c r="P1" s="121" t="s">
        <v>177</v>
      </c>
      <c r="Q1" s="122"/>
    </row>
    <row r="2" spans="1:23" ht="15.75" customHeight="1">
      <c r="A2" s="219"/>
      <c r="B2" s="220"/>
      <c r="C2" s="315" t="s">
        <v>178</v>
      </c>
      <c r="D2" s="316"/>
      <c r="E2" s="317"/>
      <c r="F2" s="318" t="s">
        <v>179</v>
      </c>
      <c r="G2" s="319"/>
      <c r="H2" s="320"/>
      <c r="I2" s="315" t="s">
        <v>180</v>
      </c>
      <c r="J2" s="316"/>
      <c r="K2" s="317"/>
      <c r="L2" s="321" t="s">
        <v>181</v>
      </c>
      <c r="M2" s="322"/>
      <c r="N2" s="323"/>
      <c r="O2" s="324" t="s">
        <v>182</v>
      </c>
      <c r="P2" s="309" t="s">
        <v>183</v>
      </c>
      <c r="Q2" s="122"/>
    </row>
    <row r="3" spans="1:23" s="133" customFormat="1" ht="28.15" thickBot="1">
      <c r="A3" s="124" t="s">
        <v>145</v>
      </c>
      <c r="B3" s="366" t="s">
        <v>13</v>
      </c>
      <c r="C3" s="225" t="s">
        <v>184</v>
      </c>
      <c r="D3" s="226" t="s">
        <v>185</v>
      </c>
      <c r="E3" s="227" t="s">
        <v>186</v>
      </c>
      <c r="F3" s="125" t="s">
        <v>187</v>
      </c>
      <c r="G3" s="126" t="s">
        <v>188</v>
      </c>
      <c r="H3" s="127" t="s">
        <v>189</v>
      </c>
      <c r="I3" s="229" t="s">
        <v>190</v>
      </c>
      <c r="J3" s="230" t="s">
        <v>191</v>
      </c>
      <c r="K3" s="231" t="s">
        <v>192</v>
      </c>
      <c r="L3" s="128" t="s">
        <v>193</v>
      </c>
      <c r="M3" s="129" t="s">
        <v>194</v>
      </c>
      <c r="N3" s="130" t="s">
        <v>195</v>
      </c>
      <c r="O3" s="325"/>
      <c r="P3" s="310"/>
      <c r="Q3" s="131" t="s">
        <v>196</v>
      </c>
      <c r="R3" s="132"/>
      <c r="S3" s="132"/>
      <c r="T3" s="132"/>
      <c r="U3" s="132"/>
      <c r="V3" s="132"/>
      <c r="W3" s="132"/>
    </row>
    <row r="4" spans="1:23" s="139" customFormat="1" ht="12" customHeight="1" thickBot="1">
      <c r="A4" s="256" t="s">
        <v>160</v>
      </c>
      <c r="B4" s="257" t="s">
        <v>19</v>
      </c>
      <c r="C4" s="228">
        <v>3.5</v>
      </c>
      <c r="D4" s="228">
        <v>0</v>
      </c>
      <c r="E4" s="228">
        <v>3.5</v>
      </c>
      <c r="F4" s="134">
        <v>12</v>
      </c>
      <c r="G4" s="134">
        <v>0</v>
      </c>
      <c r="H4" s="135">
        <v>12</v>
      </c>
      <c r="I4" s="232">
        <v>3</v>
      </c>
      <c r="J4" s="233">
        <v>0</v>
      </c>
      <c r="K4" s="234">
        <v>3</v>
      </c>
      <c r="L4" s="136">
        <f>SUM(C4,F4,I4)</f>
        <v>18.5</v>
      </c>
      <c r="M4" s="136">
        <f>SUM(D4,G4,J4)</f>
        <v>0</v>
      </c>
      <c r="N4" s="136">
        <f>SUM(E4,H4,K4)</f>
        <v>18.5</v>
      </c>
      <c r="O4" s="137">
        <f>L4</f>
        <v>18.5</v>
      </c>
      <c r="P4" s="137">
        <v>2.5</v>
      </c>
      <c r="Q4" s="138" t="s">
        <v>197</v>
      </c>
      <c r="R4" s="123"/>
      <c r="S4" s="123"/>
      <c r="T4" s="123"/>
      <c r="U4" s="123"/>
      <c r="V4" s="123"/>
      <c r="W4" s="123"/>
    </row>
    <row r="5" spans="1:23" s="139" customFormat="1" ht="12" customHeight="1" thickBot="1">
      <c r="A5" s="236" t="s">
        <v>161</v>
      </c>
      <c r="B5" s="242" t="s">
        <v>20</v>
      </c>
      <c r="C5" s="237">
        <v>1</v>
      </c>
      <c r="D5" s="237">
        <v>0</v>
      </c>
      <c r="E5" s="237">
        <v>1</v>
      </c>
      <c r="F5" s="238">
        <v>3</v>
      </c>
      <c r="G5" s="238">
        <v>0</v>
      </c>
      <c r="H5" s="239">
        <v>3</v>
      </c>
      <c r="I5" s="367">
        <v>0</v>
      </c>
      <c r="J5" s="240">
        <v>0</v>
      </c>
      <c r="K5" s="241">
        <v>0</v>
      </c>
      <c r="L5" s="136">
        <f t="shared" ref="L5:N68" si="0">SUM(C5,F5,I5)</f>
        <v>4</v>
      </c>
      <c r="M5" s="136">
        <f t="shared" si="0"/>
        <v>0</v>
      </c>
      <c r="N5" s="136">
        <f t="shared" si="0"/>
        <v>4</v>
      </c>
      <c r="O5" s="137">
        <f t="shared" ref="O5:O68" si="1">L5</f>
        <v>4</v>
      </c>
      <c r="P5" s="368">
        <v>0.25</v>
      </c>
      <c r="Q5" s="369" t="s">
        <v>198</v>
      </c>
      <c r="R5" s="123"/>
      <c r="S5" s="123"/>
      <c r="T5" s="123"/>
      <c r="U5" s="123"/>
      <c r="V5" s="123"/>
      <c r="W5" s="123"/>
    </row>
    <row r="6" spans="1:23" s="139" customFormat="1" ht="12" customHeight="1" thickBot="1">
      <c r="A6" s="236" t="s">
        <v>161</v>
      </c>
      <c r="B6" s="242" t="s">
        <v>21</v>
      </c>
      <c r="C6" s="237">
        <v>0.25</v>
      </c>
      <c r="D6" s="237">
        <v>0</v>
      </c>
      <c r="E6" s="237">
        <v>0.25</v>
      </c>
      <c r="F6" s="238">
        <v>0.75</v>
      </c>
      <c r="G6" s="238">
        <v>0</v>
      </c>
      <c r="H6" s="239">
        <v>0.75</v>
      </c>
      <c r="I6" s="367">
        <v>1</v>
      </c>
      <c r="J6" s="240">
        <v>0</v>
      </c>
      <c r="K6" s="241">
        <v>1</v>
      </c>
      <c r="L6" s="136">
        <f t="shared" si="0"/>
        <v>2</v>
      </c>
      <c r="M6" s="136">
        <f t="shared" si="0"/>
        <v>0</v>
      </c>
      <c r="N6" s="136">
        <f t="shared" si="0"/>
        <v>2</v>
      </c>
      <c r="O6" s="137">
        <f t="shared" si="1"/>
        <v>2</v>
      </c>
      <c r="P6" s="368">
        <v>0.5</v>
      </c>
      <c r="Q6" s="369" t="s">
        <v>199</v>
      </c>
      <c r="R6" s="123"/>
      <c r="S6" s="123"/>
      <c r="T6" s="123"/>
      <c r="U6" s="123"/>
      <c r="V6" s="123"/>
      <c r="W6" s="123"/>
    </row>
    <row r="7" spans="1:23" s="139" customFormat="1" ht="12" customHeight="1" thickBot="1">
      <c r="A7" s="236" t="s">
        <v>162</v>
      </c>
      <c r="B7" s="242" t="s">
        <v>22</v>
      </c>
      <c r="C7" s="237">
        <v>1.25</v>
      </c>
      <c r="D7" s="237">
        <v>0</v>
      </c>
      <c r="E7" s="237">
        <v>1.25</v>
      </c>
      <c r="F7" s="238">
        <v>4.75</v>
      </c>
      <c r="G7" s="238">
        <v>0</v>
      </c>
      <c r="H7" s="239">
        <v>4.75</v>
      </c>
      <c r="I7" s="367">
        <v>1</v>
      </c>
      <c r="J7" s="240">
        <v>0</v>
      </c>
      <c r="K7" s="241">
        <v>1</v>
      </c>
      <c r="L7" s="136">
        <f t="shared" si="0"/>
        <v>7</v>
      </c>
      <c r="M7" s="136">
        <f t="shared" si="0"/>
        <v>0</v>
      </c>
      <c r="N7" s="136">
        <f t="shared" si="0"/>
        <v>7</v>
      </c>
      <c r="O7" s="137">
        <f t="shared" si="1"/>
        <v>7</v>
      </c>
      <c r="P7" s="368">
        <v>2</v>
      </c>
      <c r="Q7" s="369" t="s">
        <v>200</v>
      </c>
      <c r="R7" s="123"/>
      <c r="S7" s="123"/>
      <c r="T7" s="123"/>
      <c r="U7" s="123"/>
      <c r="V7" s="123"/>
      <c r="W7" s="123"/>
    </row>
    <row r="8" spans="1:23" s="139" customFormat="1" ht="12" customHeight="1" thickBot="1">
      <c r="A8" s="236" t="s">
        <v>161</v>
      </c>
      <c r="B8" s="242" t="s">
        <v>23</v>
      </c>
      <c r="C8" s="237">
        <v>1</v>
      </c>
      <c r="D8" s="237">
        <v>0</v>
      </c>
      <c r="E8" s="237">
        <v>1</v>
      </c>
      <c r="F8" s="238">
        <v>4</v>
      </c>
      <c r="G8" s="238">
        <v>0</v>
      </c>
      <c r="H8" s="239">
        <v>4</v>
      </c>
      <c r="I8" s="367">
        <v>0</v>
      </c>
      <c r="J8" s="240">
        <v>0</v>
      </c>
      <c r="K8" s="241">
        <v>0</v>
      </c>
      <c r="L8" s="136">
        <f t="shared" si="0"/>
        <v>5</v>
      </c>
      <c r="M8" s="136">
        <f t="shared" si="0"/>
        <v>0</v>
      </c>
      <c r="N8" s="136">
        <f t="shared" si="0"/>
        <v>5</v>
      </c>
      <c r="O8" s="137">
        <f t="shared" si="1"/>
        <v>5</v>
      </c>
      <c r="P8" s="368">
        <v>0.25</v>
      </c>
      <c r="Q8" s="369" t="s">
        <v>201</v>
      </c>
      <c r="R8" s="123"/>
      <c r="S8" s="123"/>
      <c r="T8" s="123"/>
      <c r="U8" s="123"/>
      <c r="V8" s="123"/>
      <c r="W8" s="123"/>
    </row>
    <row r="9" spans="1:23" s="139" customFormat="1" ht="12" customHeight="1" thickBot="1">
      <c r="A9" s="236" t="s">
        <v>163</v>
      </c>
      <c r="B9" s="242" t="s">
        <v>24</v>
      </c>
      <c r="C9" s="237">
        <v>0</v>
      </c>
      <c r="D9" s="237">
        <v>0</v>
      </c>
      <c r="E9" s="237">
        <v>0</v>
      </c>
      <c r="F9" s="238">
        <v>1</v>
      </c>
      <c r="G9" s="238">
        <v>0</v>
      </c>
      <c r="H9" s="239">
        <v>1</v>
      </c>
      <c r="I9" s="367">
        <v>0</v>
      </c>
      <c r="J9" s="240">
        <v>0</v>
      </c>
      <c r="K9" s="241">
        <v>0</v>
      </c>
      <c r="L9" s="136">
        <f t="shared" si="0"/>
        <v>1</v>
      </c>
      <c r="M9" s="136">
        <f t="shared" si="0"/>
        <v>0</v>
      </c>
      <c r="N9" s="136">
        <f t="shared" si="0"/>
        <v>1</v>
      </c>
      <c r="O9" s="137">
        <f t="shared" si="1"/>
        <v>1</v>
      </c>
      <c r="P9" s="368">
        <v>0.05</v>
      </c>
      <c r="Q9" s="369" t="s">
        <v>202</v>
      </c>
      <c r="R9" s="123"/>
      <c r="S9" s="123"/>
      <c r="T9" s="123"/>
      <c r="U9" s="123"/>
      <c r="V9" s="123"/>
      <c r="W9" s="123"/>
    </row>
    <row r="10" spans="1:23" s="139" customFormat="1" ht="12" customHeight="1" thickBot="1">
      <c r="A10" s="236" t="s">
        <v>164</v>
      </c>
      <c r="B10" s="242" t="s">
        <v>25</v>
      </c>
      <c r="C10" s="237">
        <v>2</v>
      </c>
      <c r="D10" s="237">
        <v>0</v>
      </c>
      <c r="E10" s="237">
        <v>2</v>
      </c>
      <c r="F10" s="238">
        <v>8</v>
      </c>
      <c r="G10" s="238">
        <v>0</v>
      </c>
      <c r="H10" s="239">
        <v>8</v>
      </c>
      <c r="I10" s="367">
        <v>1</v>
      </c>
      <c r="J10" s="240">
        <v>0</v>
      </c>
      <c r="K10" s="241">
        <v>1</v>
      </c>
      <c r="L10" s="136">
        <f t="shared" si="0"/>
        <v>11</v>
      </c>
      <c r="M10" s="136">
        <f t="shared" si="0"/>
        <v>0</v>
      </c>
      <c r="N10" s="136">
        <f t="shared" si="0"/>
        <v>11</v>
      </c>
      <c r="O10" s="137">
        <f t="shared" si="1"/>
        <v>11</v>
      </c>
      <c r="P10" s="368">
        <v>0.3</v>
      </c>
      <c r="Q10" s="369" t="s">
        <v>203</v>
      </c>
      <c r="R10" s="123"/>
      <c r="S10" s="123"/>
      <c r="T10" s="123"/>
      <c r="U10" s="123"/>
      <c r="V10" s="123"/>
      <c r="W10" s="123"/>
    </row>
    <row r="11" spans="1:23" s="139" customFormat="1" ht="12" customHeight="1" thickBot="1">
      <c r="A11" s="236" t="s">
        <v>164</v>
      </c>
      <c r="B11" s="242" t="s">
        <v>26</v>
      </c>
      <c r="C11" s="237">
        <v>0.5</v>
      </c>
      <c r="D11" s="237">
        <v>0</v>
      </c>
      <c r="E11" s="237">
        <v>0.5</v>
      </c>
      <c r="F11" s="238">
        <v>3</v>
      </c>
      <c r="G11" s="238">
        <v>0</v>
      </c>
      <c r="H11" s="239">
        <v>3</v>
      </c>
      <c r="I11" s="367">
        <v>0</v>
      </c>
      <c r="J11" s="240">
        <v>0</v>
      </c>
      <c r="K11" s="241">
        <v>0</v>
      </c>
      <c r="L11" s="136">
        <f t="shared" si="0"/>
        <v>3.5</v>
      </c>
      <c r="M11" s="136">
        <f t="shared" si="0"/>
        <v>0</v>
      </c>
      <c r="N11" s="136">
        <f t="shared" si="0"/>
        <v>3.5</v>
      </c>
      <c r="O11" s="137">
        <f t="shared" si="1"/>
        <v>3.5</v>
      </c>
      <c r="P11" s="368">
        <v>7.0000000000000007E-2</v>
      </c>
      <c r="Q11" s="369" t="s">
        <v>204</v>
      </c>
      <c r="R11" s="123"/>
      <c r="S11" s="123"/>
      <c r="T11" s="123"/>
      <c r="U11" s="123"/>
      <c r="V11" s="123"/>
      <c r="W11" s="123"/>
    </row>
    <row r="12" spans="1:23" ht="12" customHeight="1" thickBot="1">
      <c r="A12" s="236" t="s">
        <v>165</v>
      </c>
      <c r="B12" s="242" t="s">
        <v>27</v>
      </c>
      <c r="C12" s="258">
        <v>1</v>
      </c>
      <c r="D12" s="258">
        <v>0</v>
      </c>
      <c r="E12" s="258">
        <v>1</v>
      </c>
      <c r="F12" s="238">
        <v>6</v>
      </c>
      <c r="G12" s="238">
        <v>0</v>
      </c>
      <c r="H12" s="239">
        <v>6</v>
      </c>
      <c r="I12" s="370">
        <v>1</v>
      </c>
      <c r="J12" s="259">
        <v>0</v>
      </c>
      <c r="K12" s="260">
        <v>1</v>
      </c>
      <c r="L12" s="136">
        <f t="shared" si="0"/>
        <v>8</v>
      </c>
      <c r="M12" s="136">
        <f t="shared" si="0"/>
        <v>0</v>
      </c>
      <c r="N12" s="136">
        <f t="shared" si="0"/>
        <v>8</v>
      </c>
      <c r="O12" s="137">
        <f t="shared" si="1"/>
        <v>8</v>
      </c>
      <c r="P12" s="368">
        <v>2.6</v>
      </c>
      <c r="Q12" s="369" t="s">
        <v>205</v>
      </c>
    </row>
    <row r="13" spans="1:23" ht="12" customHeight="1" thickBot="1">
      <c r="A13" s="236" t="s">
        <v>166</v>
      </c>
      <c r="B13" s="242" t="s">
        <v>28</v>
      </c>
      <c r="C13" s="258">
        <v>1.25</v>
      </c>
      <c r="D13" s="258">
        <v>0</v>
      </c>
      <c r="E13" s="258">
        <v>1.25</v>
      </c>
      <c r="F13" s="238">
        <v>10.75</v>
      </c>
      <c r="G13" s="238">
        <v>0</v>
      </c>
      <c r="H13" s="239">
        <v>10.75</v>
      </c>
      <c r="I13" s="370">
        <v>1</v>
      </c>
      <c r="J13" s="259">
        <v>0</v>
      </c>
      <c r="K13" s="260">
        <v>1</v>
      </c>
      <c r="L13" s="136">
        <f t="shared" si="0"/>
        <v>13</v>
      </c>
      <c r="M13" s="136">
        <f t="shared" si="0"/>
        <v>0</v>
      </c>
      <c r="N13" s="136">
        <f t="shared" si="0"/>
        <v>13</v>
      </c>
      <c r="O13" s="137">
        <f t="shared" si="1"/>
        <v>13</v>
      </c>
      <c r="P13" s="368">
        <v>0</v>
      </c>
      <c r="Q13" s="369" t="s">
        <v>206</v>
      </c>
    </row>
    <row r="14" spans="1:23" s="139" customFormat="1" ht="12" customHeight="1" thickBot="1">
      <c r="A14" s="236" t="s">
        <v>167</v>
      </c>
      <c r="B14" s="242" t="s">
        <v>29</v>
      </c>
      <c r="C14" s="237">
        <v>3</v>
      </c>
      <c r="D14" s="237">
        <v>0</v>
      </c>
      <c r="E14" s="237">
        <v>3</v>
      </c>
      <c r="F14" s="238">
        <v>9.4</v>
      </c>
      <c r="G14" s="238">
        <v>0</v>
      </c>
      <c r="H14" s="239">
        <v>9.4</v>
      </c>
      <c r="I14" s="367">
        <v>5</v>
      </c>
      <c r="J14" s="240">
        <v>0</v>
      </c>
      <c r="K14" s="241">
        <v>5</v>
      </c>
      <c r="L14" s="136">
        <f t="shared" si="0"/>
        <v>17.399999999999999</v>
      </c>
      <c r="M14" s="136">
        <f t="shared" si="0"/>
        <v>0</v>
      </c>
      <c r="N14" s="136">
        <f t="shared" si="0"/>
        <v>17.399999999999999</v>
      </c>
      <c r="O14" s="137">
        <f t="shared" si="1"/>
        <v>17.399999999999999</v>
      </c>
      <c r="P14" s="368">
        <v>0</v>
      </c>
      <c r="Q14" s="369" t="s">
        <v>207</v>
      </c>
      <c r="R14" s="123"/>
      <c r="S14" s="123"/>
      <c r="T14" s="123"/>
      <c r="U14" s="123"/>
      <c r="V14" s="123"/>
      <c r="W14" s="123"/>
    </row>
    <row r="15" spans="1:23" s="139" customFormat="1" ht="12" customHeight="1" thickBot="1">
      <c r="A15" s="236" t="s">
        <v>163</v>
      </c>
      <c r="B15" s="242" t="s">
        <v>30</v>
      </c>
      <c r="C15" s="237">
        <v>1</v>
      </c>
      <c r="D15" s="237">
        <v>0</v>
      </c>
      <c r="E15" s="237">
        <v>1</v>
      </c>
      <c r="F15" s="238">
        <v>8</v>
      </c>
      <c r="G15" s="238">
        <v>0</v>
      </c>
      <c r="H15" s="239">
        <v>8</v>
      </c>
      <c r="I15" s="367">
        <v>1</v>
      </c>
      <c r="J15" s="240">
        <v>0</v>
      </c>
      <c r="K15" s="241">
        <v>1</v>
      </c>
      <c r="L15" s="136">
        <f t="shared" si="0"/>
        <v>10</v>
      </c>
      <c r="M15" s="136">
        <f t="shared" si="0"/>
        <v>0</v>
      </c>
      <c r="N15" s="136">
        <f t="shared" si="0"/>
        <v>10</v>
      </c>
      <c r="O15" s="137">
        <f t="shared" si="1"/>
        <v>10</v>
      </c>
      <c r="P15" s="368">
        <v>0.2</v>
      </c>
      <c r="Q15" s="369" t="s">
        <v>208</v>
      </c>
      <c r="R15" s="123"/>
      <c r="S15" s="123"/>
      <c r="T15" s="123"/>
      <c r="U15" s="123"/>
      <c r="V15" s="123"/>
      <c r="W15" s="123"/>
    </row>
    <row r="16" spans="1:23" s="139" customFormat="1" ht="12" customHeight="1" thickBot="1">
      <c r="A16" s="236" t="s">
        <v>162</v>
      </c>
      <c r="B16" s="242" t="s">
        <v>31</v>
      </c>
      <c r="C16" s="237">
        <v>4.25</v>
      </c>
      <c r="D16" s="237">
        <v>0</v>
      </c>
      <c r="E16" s="237">
        <v>4.25</v>
      </c>
      <c r="F16" s="238">
        <v>16.75</v>
      </c>
      <c r="G16" s="238">
        <v>0</v>
      </c>
      <c r="H16" s="239">
        <v>16.75</v>
      </c>
      <c r="I16" s="367">
        <v>2</v>
      </c>
      <c r="J16" s="240">
        <v>0</v>
      </c>
      <c r="K16" s="241">
        <v>2</v>
      </c>
      <c r="L16" s="136">
        <f t="shared" si="0"/>
        <v>23</v>
      </c>
      <c r="M16" s="136">
        <f t="shared" si="0"/>
        <v>0</v>
      </c>
      <c r="N16" s="136">
        <f t="shared" si="0"/>
        <v>23</v>
      </c>
      <c r="O16" s="137">
        <f t="shared" si="1"/>
        <v>23</v>
      </c>
      <c r="P16" s="368">
        <v>3.2</v>
      </c>
      <c r="Q16" s="369" t="s">
        <v>209</v>
      </c>
      <c r="R16" s="123"/>
      <c r="S16" s="123"/>
      <c r="T16" s="123"/>
      <c r="U16" s="123"/>
      <c r="V16" s="123"/>
      <c r="W16" s="123"/>
    </row>
    <row r="17" spans="1:23" s="139" customFormat="1" ht="12" customHeight="1" thickBot="1">
      <c r="A17" s="236" t="s">
        <v>163</v>
      </c>
      <c r="B17" s="242" t="s">
        <v>32</v>
      </c>
      <c r="C17" s="237">
        <v>1.25</v>
      </c>
      <c r="D17" s="237">
        <v>0</v>
      </c>
      <c r="E17" s="237">
        <v>1.25</v>
      </c>
      <c r="F17" s="238">
        <v>7.75</v>
      </c>
      <c r="G17" s="238">
        <v>0</v>
      </c>
      <c r="H17" s="239">
        <v>7.75</v>
      </c>
      <c r="I17" s="367">
        <v>1</v>
      </c>
      <c r="J17" s="240">
        <v>0</v>
      </c>
      <c r="K17" s="241">
        <v>1</v>
      </c>
      <c r="L17" s="136">
        <f t="shared" si="0"/>
        <v>10</v>
      </c>
      <c r="M17" s="136">
        <f t="shared" si="0"/>
        <v>0</v>
      </c>
      <c r="N17" s="136">
        <f t="shared" si="0"/>
        <v>10</v>
      </c>
      <c r="O17" s="137">
        <f t="shared" si="1"/>
        <v>10</v>
      </c>
      <c r="P17" s="368">
        <v>1</v>
      </c>
      <c r="Q17" s="369" t="s">
        <v>202</v>
      </c>
      <c r="R17" s="123"/>
      <c r="S17" s="123"/>
      <c r="T17" s="123"/>
      <c r="U17" s="123"/>
      <c r="V17" s="123"/>
      <c r="W17" s="123"/>
    </row>
    <row r="18" spans="1:23" s="139" customFormat="1" ht="12" customHeight="1" thickBot="1">
      <c r="A18" s="236" t="s">
        <v>164</v>
      </c>
      <c r="B18" s="242" t="s">
        <v>33</v>
      </c>
      <c r="C18" s="237">
        <v>0.25</v>
      </c>
      <c r="D18" s="237">
        <v>0</v>
      </c>
      <c r="E18" s="237">
        <v>0.25</v>
      </c>
      <c r="F18" s="238">
        <v>1</v>
      </c>
      <c r="G18" s="238">
        <v>0</v>
      </c>
      <c r="H18" s="239">
        <v>1</v>
      </c>
      <c r="I18" s="367">
        <v>0.5</v>
      </c>
      <c r="J18" s="240">
        <v>0</v>
      </c>
      <c r="K18" s="241">
        <v>0.5</v>
      </c>
      <c r="L18" s="136">
        <f t="shared" si="0"/>
        <v>1.75</v>
      </c>
      <c r="M18" s="136">
        <f t="shared" si="0"/>
        <v>0</v>
      </c>
      <c r="N18" s="136">
        <f t="shared" si="0"/>
        <v>1.75</v>
      </c>
      <c r="O18" s="137">
        <f t="shared" si="1"/>
        <v>1.75</v>
      </c>
      <c r="P18" s="368">
        <v>0.03</v>
      </c>
      <c r="Q18" s="369" t="s">
        <v>210</v>
      </c>
      <c r="R18" s="123"/>
      <c r="S18" s="123"/>
      <c r="T18" s="123"/>
      <c r="U18" s="123"/>
      <c r="V18" s="123"/>
      <c r="W18" s="123"/>
    </row>
    <row r="19" spans="1:23" s="139" customFormat="1" ht="12" customHeight="1" thickBot="1">
      <c r="A19" s="236" t="s">
        <v>166</v>
      </c>
      <c r="B19" s="242" t="s">
        <v>34</v>
      </c>
      <c r="C19" s="237">
        <v>1</v>
      </c>
      <c r="D19" s="237">
        <v>0</v>
      </c>
      <c r="E19" s="237">
        <v>1</v>
      </c>
      <c r="F19" s="238">
        <v>4</v>
      </c>
      <c r="G19" s="238">
        <v>0</v>
      </c>
      <c r="H19" s="239">
        <v>4</v>
      </c>
      <c r="I19" s="367">
        <v>0.25</v>
      </c>
      <c r="J19" s="240">
        <v>0</v>
      </c>
      <c r="K19" s="241">
        <v>0.25</v>
      </c>
      <c r="L19" s="136">
        <f t="shared" si="0"/>
        <v>5.25</v>
      </c>
      <c r="M19" s="136">
        <f t="shared" si="0"/>
        <v>0</v>
      </c>
      <c r="N19" s="136">
        <f t="shared" si="0"/>
        <v>5.25</v>
      </c>
      <c r="O19" s="137">
        <f t="shared" si="1"/>
        <v>5.25</v>
      </c>
      <c r="P19" s="368">
        <v>0.5</v>
      </c>
      <c r="Q19" s="369" t="s">
        <v>211</v>
      </c>
      <c r="R19" s="123"/>
      <c r="S19" s="123"/>
      <c r="T19" s="123"/>
      <c r="U19" s="123"/>
      <c r="V19" s="123"/>
      <c r="W19" s="123"/>
    </row>
    <row r="20" spans="1:23" s="139" customFormat="1" ht="12" customHeight="1" thickBot="1">
      <c r="A20" s="236" t="s">
        <v>168</v>
      </c>
      <c r="B20" s="242" t="s">
        <v>35</v>
      </c>
      <c r="C20" s="237">
        <v>0.33</v>
      </c>
      <c r="D20" s="237">
        <v>0</v>
      </c>
      <c r="E20" s="237">
        <v>0.33</v>
      </c>
      <c r="F20" s="238">
        <v>3</v>
      </c>
      <c r="G20" s="238">
        <v>0</v>
      </c>
      <c r="H20" s="239">
        <v>3</v>
      </c>
      <c r="I20" s="367">
        <v>1</v>
      </c>
      <c r="J20" s="240">
        <v>0</v>
      </c>
      <c r="K20" s="241">
        <v>1</v>
      </c>
      <c r="L20" s="136">
        <f t="shared" si="0"/>
        <v>4.33</v>
      </c>
      <c r="M20" s="136">
        <f t="shared" si="0"/>
        <v>0</v>
      </c>
      <c r="N20" s="136">
        <f t="shared" si="0"/>
        <v>4.33</v>
      </c>
      <c r="O20" s="137">
        <f t="shared" si="1"/>
        <v>4.33</v>
      </c>
      <c r="P20" s="368">
        <v>1</v>
      </c>
      <c r="Q20" s="369" t="s">
        <v>212</v>
      </c>
      <c r="R20" s="123"/>
      <c r="S20" s="123"/>
      <c r="T20" s="123"/>
      <c r="U20" s="123"/>
      <c r="V20" s="123"/>
      <c r="W20" s="123"/>
    </row>
    <row r="21" spans="1:23" s="139" customFormat="1" ht="12" customHeight="1" thickBot="1">
      <c r="A21" s="236" t="s">
        <v>163</v>
      </c>
      <c r="B21" s="242" t="s">
        <v>36</v>
      </c>
      <c r="C21" s="237">
        <v>1.5</v>
      </c>
      <c r="D21" s="237">
        <v>0</v>
      </c>
      <c r="E21" s="237">
        <v>1.5</v>
      </c>
      <c r="F21" s="238">
        <v>16.5</v>
      </c>
      <c r="G21" s="238">
        <v>0</v>
      </c>
      <c r="H21" s="239">
        <v>16.5</v>
      </c>
      <c r="I21" s="367">
        <v>3</v>
      </c>
      <c r="J21" s="240">
        <v>0</v>
      </c>
      <c r="K21" s="241">
        <v>3</v>
      </c>
      <c r="L21" s="136">
        <f t="shared" si="0"/>
        <v>21</v>
      </c>
      <c r="M21" s="136">
        <f t="shared" si="0"/>
        <v>0</v>
      </c>
      <c r="N21" s="136">
        <f t="shared" si="0"/>
        <v>21</v>
      </c>
      <c r="O21" s="137">
        <f t="shared" si="1"/>
        <v>21</v>
      </c>
      <c r="P21" s="368">
        <v>1</v>
      </c>
      <c r="Q21" s="369" t="s">
        <v>213</v>
      </c>
      <c r="R21" s="123"/>
      <c r="S21" s="123"/>
      <c r="T21" s="123"/>
      <c r="U21" s="123"/>
      <c r="V21" s="123"/>
      <c r="W21" s="123"/>
    </row>
    <row r="22" spans="1:23" s="139" customFormat="1" ht="12" customHeight="1" thickBot="1">
      <c r="A22" s="236" t="s">
        <v>160</v>
      </c>
      <c r="B22" s="242" t="s">
        <v>37</v>
      </c>
      <c r="C22" s="237">
        <v>1</v>
      </c>
      <c r="D22" s="237">
        <v>0</v>
      </c>
      <c r="E22" s="237">
        <v>1</v>
      </c>
      <c r="F22" s="238">
        <v>4</v>
      </c>
      <c r="G22" s="238">
        <v>0</v>
      </c>
      <c r="H22" s="239">
        <v>4</v>
      </c>
      <c r="I22" s="367">
        <v>0</v>
      </c>
      <c r="J22" s="240">
        <v>0</v>
      </c>
      <c r="K22" s="241">
        <v>0</v>
      </c>
      <c r="L22" s="136">
        <f t="shared" si="0"/>
        <v>5</v>
      </c>
      <c r="M22" s="136">
        <f t="shared" si="0"/>
        <v>0</v>
      </c>
      <c r="N22" s="136">
        <f t="shared" si="0"/>
        <v>5</v>
      </c>
      <c r="O22" s="137">
        <f t="shared" si="1"/>
        <v>5</v>
      </c>
      <c r="P22" s="368">
        <v>0.5</v>
      </c>
      <c r="Q22" s="369" t="s">
        <v>214</v>
      </c>
      <c r="R22" s="123"/>
      <c r="S22" s="123"/>
      <c r="T22" s="123"/>
      <c r="U22" s="123"/>
      <c r="V22" s="123"/>
      <c r="W22" s="123"/>
    </row>
    <row r="23" spans="1:23" s="139" customFormat="1" ht="12" customHeight="1" thickBot="1">
      <c r="A23" s="236" t="s">
        <v>167</v>
      </c>
      <c r="B23" s="242" t="s">
        <v>38</v>
      </c>
      <c r="C23" s="237">
        <v>1</v>
      </c>
      <c r="D23" s="237">
        <v>0</v>
      </c>
      <c r="E23" s="237">
        <v>1</v>
      </c>
      <c r="F23" s="238">
        <v>2</v>
      </c>
      <c r="G23" s="238">
        <v>0</v>
      </c>
      <c r="H23" s="239">
        <v>2</v>
      </c>
      <c r="I23" s="367">
        <v>1</v>
      </c>
      <c r="J23" s="240">
        <v>0</v>
      </c>
      <c r="K23" s="241">
        <v>1</v>
      </c>
      <c r="L23" s="136">
        <f t="shared" si="0"/>
        <v>4</v>
      </c>
      <c r="M23" s="136">
        <f t="shared" si="0"/>
        <v>0</v>
      </c>
      <c r="N23" s="136">
        <f t="shared" si="0"/>
        <v>4</v>
      </c>
      <c r="O23" s="137">
        <f t="shared" si="1"/>
        <v>4</v>
      </c>
      <c r="P23" s="368">
        <v>0.1</v>
      </c>
      <c r="Q23" s="369" t="s">
        <v>215</v>
      </c>
      <c r="R23" s="123"/>
      <c r="S23" s="123"/>
      <c r="T23" s="123"/>
      <c r="U23" s="123"/>
      <c r="V23" s="123"/>
      <c r="W23" s="123"/>
    </row>
    <row r="24" spans="1:23" s="139" customFormat="1" ht="12" customHeight="1" thickBot="1">
      <c r="A24" s="236" t="s">
        <v>164</v>
      </c>
      <c r="B24" s="242" t="s">
        <v>39</v>
      </c>
      <c r="C24" s="237">
        <v>1</v>
      </c>
      <c r="D24" s="237">
        <v>0</v>
      </c>
      <c r="E24" s="237">
        <v>1</v>
      </c>
      <c r="F24" s="238">
        <v>2</v>
      </c>
      <c r="G24" s="238">
        <v>0</v>
      </c>
      <c r="H24" s="239">
        <v>2</v>
      </c>
      <c r="I24" s="367">
        <v>1</v>
      </c>
      <c r="J24" s="240">
        <v>0</v>
      </c>
      <c r="K24" s="241">
        <v>1</v>
      </c>
      <c r="L24" s="136">
        <f t="shared" si="0"/>
        <v>4</v>
      </c>
      <c r="M24" s="136">
        <f t="shared" si="0"/>
        <v>0</v>
      </c>
      <c r="N24" s="136">
        <f t="shared" si="0"/>
        <v>4</v>
      </c>
      <c r="O24" s="137">
        <f t="shared" si="1"/>
        <v>4</v>
      </c>
      <c r="P24" s="368">
        <v>0.04</v>
      </c>
      <c r="Q24" s="369" t="s">
        <v>216</v>
      </c>
      <c r="R24" s="123"/>
      <c r="S24" s="123"/>
      <c r="T24" s="123"/>
      <c r="U24" s="123"/>
      <c r="V24" s="123"/>
      <c r="W24" s="123"/>
    </row>
    <row r="25" spans="1:23" s="139" customFormat="1" ht="12" customHeight="1" thickBot="1">
      <c r="A25" s="236" t="s">
        <v>167</v>
      </c>
      <c r="B25" s="242" t="s">
        <v>40</v>
      </c>
      <c r="C25" s="237">
        <v>0.1</v>
      </c>
      <c r="D25" s="237">
        <v>0</v>
      </c>
      <c r="E25" s="237">
        <v>0.1</v>
      </c>
      <c r="F25" s="238">
        <v>1</v>
      </c>
      <c r="G25" s="238">
        <v>0</v>
      </c>
      <c r="H25" s="239">
        <v>1</v>
      </c>
      <c r="I25" s="367">
        <v>0</v>
      </c>
      <c r="J25" s="240">
        <v>0</v>
      </c>
      <c r="K25" s="241">
        <v>0</v>
      </c>
      <c r="L25" s="136">
        <f t="shared" si="0"/>
        <v>1.1000000000000001</v>
      </c>
      <c r="M25" s="136">
        <f t="shared" si="0"/>
        <v>0</v>
      </c>
      <c r="N25" s="136">
        <f t="shared" si="0"/>
        <v>1.1000000000000001</v>
      </c>
      <c r="O25" s="137">
        <f t="shared" si="1"/>
        <v>1.1000000000000001</v>
      </c>
      <c r="P25" s="368">
        <v>0.1</v>
      </c>
      <c r="Q25" s="369" t="s">
        <v>215</v>
      </c>
      <c r="R25" s="123"/>
      <c r="S25" s="123"/>
      <c r="T25" s="123"/>
      <c r="U25" s="123"/>
      <c r="V25" s="123"/>
      <c r="W25" s="123"/>
    </row>
    <row r="26" spans="1:23" s="139" customFormat="1" ht="12" customHeight="1" thickBot="1">
      <c r="A26" s="236" t="s">
        <v>163</v>
      </c>
      <c r="B26" s="242" t="s">
        <v>41</v>
      </c>
      <c r="C26" s="237">
        <v>4</v>
      </c>
      <c r="D26" s="237">
        <v>0</v>
      </c>
      <c r="E26" s="237">
        <v>4</v>
      </c>
      <c r="F26" s="238">
        <v>17</v>
      </c>
      <c r="G26" s="238">
        <v>0</v>
      </c>
      <c r="H26" s="239">
        <v>17</v>
      </c>
      <c r="I26" s="367">
        <v>3</v>
      </c>
      <c r="J26" s="240">
        <v>0</v>
      </c>
      <c r="K26" s="241">
        <v>3</v>
      </c>
      <c r="L26" s="136">
        <f t="shared" si="0"/>
        <v>24</v>
      </c>
      <c r="M26" s="136">
        <f t="shared" si="0"/>
        <v>0</v>
      </c>
      <c r="N26" s="136">
        <f t="shared" si="0"/>
        <v>24</v>
      </c>
      <c r="O26" s="137">
        <f t="shared" si="1"/>
        <v>24</v>
      </c>
      <c r="P26" s="368">
        <v>1</v>
      </c>
      <c r="Q26" s="369" t="s">
        <v>198</v>
      </c>
      <c r="R26" s="123"/>
      <c r="S26" s="123"/>
      <c r="T26" s="123"/>
      <c r="U26" s="123"/>
      <c r="V26" s="123"/>
      <c r="W26" s="123"/>
    </row>
    <row r="27" spans="1:23" s="139" customFormat="1" ht="12" customHeight="1" thickBot="1">
      <c r="A27" s="236" t="s">
        <v>166</v>
      </c>
      <c r="B27" s="242" t="s">
        <v>42</v>
      </c>
      <c r="C27" s="237">
        <v>3</v>
      </c>
      <c r="D27" s="237">
        <v>0</v>
      </c>
      <c r="E27" s="237">
        <v>3</v>
      </c>
      <c r="F27" s="238">
        <v>11</v>
      </c>
      <c r="G27" s="238">
        <v>0</v>
      </c>
      <c r="H27" s="239">
        <v>11</v>
      </c>
      <c r="I27" s="367">
        <v>1</v>
      </c>
      <c r="J27" s="240">
        <v>0</v>
      </c>
      <c r="K27" s="241">
        <v>1</v>
      </c>
      <c r="L27" s="136">
        <f t="shared" si="0"/>
        <v>15</v>
      </c>
      <c r="M27" s="136">
        <f t="shared" si="0"/>
        <v>0</v>
      </c>
      <c r="N27" s="136">
        <f t="shared" si="0"/>
        <v>15</v>
      </c>
      <c r="O27" s="137">
        <f t="shared" si="1"/>
        <v>15</v>
      </c>
      <c r="P27" s="368">
        <v>2</v>
      </c>
      <c r="Q27" s="369" t="s">
        <v>217</v>
      </c>
      <c r="R27" s="123"/>
      <c r="S27" s="123"/>
      <c r="T27" s="123"/>
      <c r="U27" s="123"/>
      <c r="V27" s="123"/>
      <c r="W27" s="123"/>
    </row>
    <row r="28" spans="1:23" s="139" customFormat="1" ht="12" customHeight="1" thickBot="1">
      <c r="A28" s="236" t="s">
        <v>164</v>
      </c>
      <c r="B28" s="242" t="s">
        <v>43</v>
      </c>
      <c r="C28" s="237">
        <v>1.5</v>
      </c>
      <c r="D28" s="237">
        <v>0</v>
      </c>
      <c r="E28" s="237">
        <v>1.5</v>
      </c>
      <c r="F28" s="238">
        <v>7.5</v>
      </c>
      <c r="G28" s="238">
        <v>0</v>
      </c>
      <c r="H28" s="239">
        <v>7.5</v>
      </c>
      <c r="I28" s="367">
        <v>0.5</v>
      </c>
      <c r="J28" s="240">
        <v>0</v>
      </c>
      <c r="K28" s="241">
        <v>0.5</v>
      </c>
      <c r="L28" s="136">
        <f t="shared" si="0"/>
        <v>9.5</v>
      </c>
      <c r="M28" s="136">
        <f t="shared" si="0"/>
        <v>0</v>
      </c>
      <c r="N28" s="136">
        <f t="shared" si="0"/>
        <v>9.5</v>
      </c>
      <c r="O28" s="137">
        <f t="shared" si="1"/>
        <v>9.5</v>
      </c>
      <c r="P28" s="368">
        <v>1.28</v>
      </c>
      <c r="Q28" s="369" t="s">
        <v>218</v>
      </c>
      <c r="R28" s="123"/>
      <c r="S28" s="123"/>
      <c r="T28" s="123"/>
      <c r="U28" s="123"/>
      <c r="V28" s="123"/>
      <c r="W28" s="123"/>
    </row>
    <row r="29" spans="1:23" s="139" customFormat="1" ht="12" customHeight="1" thickBot="1">
      <c r="A29" s="236" t="s">
        <v>165</v>
      </c>
      <c r="B29" s="242" t="s">
        <v>44</v>
      </c>
      <c r="C29" s="237">
        <v>8</v>
      </c>
      <c r="D29" s="237">
        <v>0</v>
      </c>
      <c r="E29" s="237">
        <v>8</v>
      </c>
      <c r="F29" s="238">
        <v>45</v>
      </c>
      <c r="G29" s="238">
        <v>0</v>
      </c>
      <c r="H29" s="239">
        <v>45</v>
      </c>
      <c r="I29" s="367">
        <v>17</v>
      </c>
      <c r="J29" s="240">
        <v>0</v>
      </c>
      <c r="K29" s="241">
        <v>17</v>
      </c>
      <c r="L29" s="136">
        <f t="shared" si="0"/>
        <v>70</v>
      </c>
      <c r="M29" s="136">
        <f t="shared" si="0"/>
        <v>0</v>
      </c>
      <c r="N29" s="136">
        <f t="shared" si="0"/>
        <v>70</v>
      </c>
      <c r="O29" s="137">
        <f t="shared" si="1"/>
        <v>70</v>
      </c>
      <c r="P29" s="368">
        <v>6.5</v>
      </c>
      <c r="Q29" s="369" t="s">
        <v>219</v>
      </c>
      <c r="R29" s="123"/>
      <c r="S29" s="123"/>
      <c r="T29" s="123"/>
      <c r="U29" s="123"/>
      <c r="V29" s="123"/>
      <c r="W29" s="123"/>
    </row>
    <row r="30" spans="1:23" s="139" customFormat="1" ht="12" customHeight="1" thickBot="1">
      <c r="A30" s="236" t="s">
        <v>164</v>
      </c>
      <c r="B30" s="242" t="s">
        <v>45</v>
      </c>
      <c r="C30" s="237">
        <v>0.5</v>
      </c>
      <c r="D30" s="237">
        <v>0</v>
      </c>
      <c r="E30" s="237">
        <v>0.5</v>
      </c>
      <c r="F30" s="238">
        <v>2</v>
      </c>
      <c r="G30" s="238">
        <v>0</v>
      </c>
      <c r="H30" s="239">
        <v>2</v>
      </c>
      <c r="I30" s="367">
        <v>0</v>
      </c>
      <c r="J30" s="240">
        <v>0</v>
      </c>
      <c r="K30" s="241">
        <v>0</v>
      </c>
      <c r="L30" s="136">
        <v>2.5</v>
      </c>
      <c r="M30" s="136">
        <f t="shared" si="0"/>
        <v>0</v>
      </c>
      <c r="N30" s="136">
        <v>2.5</v>
      </c>
      <c r="O30" s="137">
        <v>2.5</v>
      </c>
      <c r="P30" s="368">
        <v>7.0000000000000007E-2</v>
      </c>
      <c r="Q30" s="369" t="s">
        <v>220</v>
      </c>
      <c r="R30" s="123"/>
      <c r="S30" s="123"/>
      <c r="T30" s="123"/>
      <c r="U30" s="123"/>
      <c r="V30" s="123"/>
      <c r="W30" s="123"/>
    </row>
    <row r="31" spans="1:23" s="139" customFormat="1" ht="12" customHeight="1" thickBot="1">
      <c r="A31" s="236" t="s">
        <v>164</v>
      </c>
      <c r="B31" s="242" t="s">
        <v>46</v>
      </c>
      <c r="C31" s="237">
        <v>0.5</v>
      </c>
      <c r="D31" s="237">
        <v>0</v>
      </c>
      <c r="E31" s="237">
        <v>0.5</v>
      </c>
      <c r="F31" s="238">
        <v>2</v>
      </c>
      <c r="G31" s="238">
        <v>0</v>
      </c>
      <c r="H31" s="239">
        <v>2</v>
      </c>
      <c r="I31" s="367">
        <v>0</v>
      </c>
      <c r="J31" s="240">
        <v>0</v>
      </c>
      <c r="K31" s="241">
        <v>0</v>
      </c>
      <c r="L31" s="136">
        <f t="shared" si="0"/>
        <v>2.5</v>
      </c>
      <c r="M31" s="136">
        <f t="shared" si="0"/>
        <v>0</v>
      </c>
      <c r="N31" s="136">
        <v>2.5</v>
      </c>
      <c r="O31" s="137">
        <f t="shared" si="1"/>
        <v>2.5</v>
      </c>
      <c r="P31" s="368">
        <v>0.1</v>
      </c>
      <c r="Q31" s="369" t="s">
        <v>221</v>
      </c>
      <c r="R31" s="123"/>
      <c r="S31" s="123"/>
      <c r="T31" s="123"/>
      <c r="U31" s="123"/>
      <c r="V31" s="123"/>
      <c r="W31" s="123"/>
    </row>
    <row r="32" spans="1:23" s="139" customFormat="1" ht="12" customHeight="1" thickBot="1">
      <c r="A32" s="236" t="s">
        <v>162</v>
      </c>
      <c r="B32" s="242" t="s">
        <v>47</v>
      </c>
      <c r="C32" s="237">
        <v>2</v>
      </c>
      <c r="D32" s="237">
        <v>0</v>
      </c>
      <c r="E32" s="237">
        <v>2</v>
      </c>
      <c r="F32" s="238">
        <v>15</v>
      </c>
      <c r="G32" s="238">
        <v>0</v>
      </c>
      <c r="H32" s="239">
        <v>15</v>
      </c>
      <c r="I32" s="367">
        <v>2</v>
      </c>
      <c r="J32" s="240">
        <v>0</v>
      </c>
      <c r="K32" s="241">
        <v>2</v>
      </c>
      <c r="L32" s="136">
        <f t="shared" si="0"/>
        <v>19</v>
      </c>
      <c r="M32" s="136">
        <f t="shared" si="0"/>
        <v>0</v>
      </c>
      <c r="N32" s="136">
        <f t="shared" si="0"/>
        <v>19</v>
      </c>
      <c r="O32" s="137">
        <f t="shared" si="1"/>
        <v>19</v>
      </c>
      <c r="P32" s="368"/>
      <c r="Q32" s="369" t="s">
        <v>213</v>
      </c>
      <c r="R32" s="123"/>
      <c r="S32" s="123"/>
      <c r="T32" s="123"/>
      <c r="U32" s="123"/>
      <c r="V32" s="123"/>
      <c r="W32" s="123"/>
    </row>
    <row r="33" spans="1:23" s="139" customFormat="1" ht="12" customHeight="1" thickBot="1">
      <c r="A33" s="236" t="s">
        <v>161</v>
      </c>
      <c r="B33" s="242" t="s">
        <v>48</v>
      </c>
      <c r="C33" s="237">
        <v>0.25</v>
      </c>
      <c r="D33" s="237">
        <v>0</v>
      </c>
      <c r="E33" s="237">
        <v>0.25</v>
      </c>
      <c r="F33" s="238">
        <v>3.75</v>
      </c>
      <c r="G33" s="238">
        <v>0</v>
      </c>
      <c r="H33" s="239">
        <v>3.75</v>
      </c>
      <c r="I33" s="367">
        <v>1</v>
      </c>
      <c r="J33" s="240">
        <v>0</v>
      </c>
      <c r="K33" s="241">
        <v>1</v>
      </c>
      <c r="L33" s="136">
        <f t="shared" si="0"/>
        <v>5</v>
      </c>
      <c r="M33" s="136">
        <f t="shared" si="0"/>
        <v>0</v>
      </c>
      <c r="N33" s="136">
        <f t="shared" si="0"/>
        <v>5</v>
      </c>
      <c r="O33" s="137">
        <f t="shared" si="1"/>
        <v>5</v>
      </c>
      <c r="P33" s="368">
        <v>0.25</v>
      </c>
      <c r="Q33" s="369" t="s">
        <v>222</v>
      </c>
      <c r="R33" s="123"/>
      <c r="S33" s="123"/>
      <c r="T33" s="123"/>
      <c r="U33" s="123"/>
      <c r="V33" s="123"/>
      <c r="W33" s="123"/>
    </row>
    <row r="34" spans="1:23" ht="12" customHeight="1" thickBot="1">
      <c r="A34" s="236" t="s">
        <v>166</v>
      </c>
      <c r="B34" s="242" t="s">
        <v>49</v>
      </c>
      <c r="C34" s="258">
        <v>1</v>
      </c>
      <c r="D34" s="258">
        <v>0</v>
      </c>
      <c r="E34" s="258">
        <v>1</v>
      </c>
      <c r="F34" s="238">
        <v>9</v>
      </c>
      <c r="G34" s="238">
        <v>0</v>
      </c>
      <c r="H34" s="239">
        <v>9</v>
      </c>
      <c r="I34" s="370">
        <v>1</v>
      </c>
      <c r="J34" s="259">
        <v>0</v>
      </c>
      <c r="K34" s="260">
        <v>1</v>
      </c>
      <c r="L34" s="136">
        <f t="shared" si="0"/>
        <v>11</v>
      </c>
      <c r="M34" s="136">
        <f t="shared" si="0"/>
        <v>0</v>
      </c>
      <c r="N34" s="136">
        <f t="shared" si="0"/>
        <v>11</v>
      </c>
      <c r="O34" s="137">
        <f t="shared" si="1"/>
        <v>11</v>
      </c>
      <c r="P34" s="368">
        <v>1.1000000000000001</v>
      </c>
      <c r="Q34" s="369" t="s">
        <v>223</v>
      </c>
    </row>
    <row r="35" spans="1:23" s="139" customFormat="1" ht="12" customHeight="1" thickBot="1">
      <c r="A35" s="236" t="s">
        <v>160</v>
      </c>
      <c r="B35" s="242" t="s">
        <v>50</v>
      </c>
      <c r="C35" s="258">
        <v>6</v>
      </c>
      <c r="D35" s="258">
        <v>0</v>
      </c>
      <c r="E35" s="258">
        <v>6</v>
      </c>
      <c r="F35" s="238">
        <v>28</v>
      </c>
      <c r="G35" s="238">
        <v>0</v>
      </c>
      <c r="H35" s="239">
        <v>28</v>
      </c>
      <c r="I35" s="370">
        <v>4</v>
      </c>
      <c r="J35" s="259">
        <v>0</v>
      </c>
      <c r="K35" s="260">
        <v>4</v>
      </c>
      <c r="L35" s="136">
        <f t="shared" si="0"/>
        <v>38</v>
      </c>
      <c r="M35" s="136">
        <f t="shared" si="0"/>
        <v>0</v>
      </c>
      <c r="N35" s="136">
        <f t="shared" si="0"/>
        <v>38</v>
      </c>
      <c r="O35" s="137">
        <f t="shared" si="1"/>
        <v>38</v>
      </c>
      <c r="P35" s="368">
        <v>0</v>
      </c>
      <c r="Q35" s="369"/>
      <c r="R35" s="123"/>
      <c r="S35" s="123"/>
      <c r="T35" s="123"/>
      <c r="U35" s="123"/>
      <c r="V35" s="123"/>
      <c r="W35" s="123"/>
    </row>
    <row r="36" spans="1:23" ht="12" customHeight="1" thickBot="1">
      <c r="A36" s="236" t="s">
        <v>168</v>
      </c>
      <c r="B36" s="242" t="s">
        <v>224</v>
      </c>
      <c r="C36" s="258">
        <v>1.5</v>
      </c>
      <c r="D36" s="258">
        <v>0</v>
      </c>
      <c r="E36" s="258">
        <v>1.5</v>
      </c>
      <c r="F36" s="238">
        <v>8.5</v>
      </c>
      <c r="G36" s="238">
        <v>0</v>
      </c>
      <c r="H36" s="239">
        <v>8.5</v>
      </c>
      <c r="I36" s="370">
        <v>1</v>
      </c>
      <c r="J36" s="259">
        <v>0</v>
      </c>
      <c r="K36" s="260">
        <v>1</v>
      </c>
      <c r="L36" s="136">
        <f t="shared" si="0"/>
        <v>11</v>
      </c>
      <c r="M36" s="136">
        <f t="shared" si="0"/>
        <v>0</v>
      </c>
      <c r="N36" s="136">
        <f t="shared" si="0"/>
        <v>11</v>
      </c>
      <c r="O36" s="137">
        <f t="shared" si="1"/>
        <v>11</v>
      </c>
      <c r="P36" s="368">
        <v>1.75</v>
      </c>
      <c r="Q36" s="369" t="s">
        <v>225</v>
      </c>
    </row>
    <row r="37" spans="1:23" ht="12" customHeight="1" thickBot="1">
      <c r="A37" s="236" t="s">
        <v>168</v>
      </c>
      <c r="B37" s="242" t="s">
        <v>226</v>
      </c>
      <c r="C37" s="258">
        <v>1.5</v>
      </c>
      <c r="D37" s="258">
        <v>0</v>
      </c>
      <c r="E37" s="258">
        <v>1.5</v>
      </c>
      <c r="F37" s="238">
        <v>6.5</v>
      </c>
      <c r="G37" s="238">
        <v>0</v>
      </c>
      <c r="H37" s="239">
        <v>6.5</v>
      </c>
      <c r="I37" s="370">
        <v>1</v>
      </c>
      <c r="J37" s="259">
        <v>1</v>
      </c>
      <c r="K37" s="260">
        <v>0</v>
      </c>
      <c r="L37" s="136">
        <f t="shared" si="0"/>
        <v>9</v>
      </c>
      <c r="M37" s="136">
        <f t="shared" si="0"/>
        <v>1</v>
      </c>
      <c r="N37" s="136">
        <f t="shared" si="0"/>
        <v>8</v>
      </c>
      <c r="O37" s="137">
        <v>8</v>
      </c>
      <c r="P37" s="368">
        <v>1.75</v>
      </c>
      <c r="Q37" s="369" t="s">
        <v>225</v>
      </c>
    </row>
    <row r="38" spans="1:23" s="139" customFormat="1" ht="12" customHeight="1" thickBot="1">
      <c r="A38" s="236" t="s">
        <v>162</v>
      </c>
      <c r="B38" s="242" t="s">
        <v>52</v>
      </c>
      <c r="C38" s="237">
        <v>6.75</v>
      </c>
      <c r="D38" s="237">
        <v>0</v>
      </c>
      <c r="E38" s="237">
        <v>6.75</v>
      </c>
      <c r="F38" s="238">
        <v>32.5</v>
      </c>
      <c r="G38" s="238">
        <v>0</v>
      </c>
      <c r="H38" s="239">
        <v>32.5</v>
      </c>
      <c r="I38" s="367">
        <v>9</v>
      </c>
      <c r="J38" s="240">
        <v>0</v>
      </c>
      <c r="K38" s="241">
        <v>9</v>
      </c>
      <c r="L38" s="136">
        <f t="shared" si="0"/>
        <v>48.25</v>
      </c>
      <c r="M38" s="136">
        <f t="shared" si="0"/>
        <v>0</v>
      </c>
      <c r="N38" s="136">
        <f t="shared" si="0"/>
        <v>48.25</v>
      </c>
      <c r="O38" s="137">
        <f t="shared" si="1"/>
        <v>48.25</v>
      </c>
      <c r="P38" s="368">
        <v>0.5</v>
      </c>
      <c r="Q38" s="369" t="s">
        <v>212</v>
      </c>
      <c r="R38" s="123"/>
      <c r="S38" s="123"/>
      <c r="T38" s="123"/>
      <c r="U38" s="123"/>
      <c r="V38" s="123"/>
      <c r="W38" s="123"/>
    </row>
    <row r="39" spans="1:23" s="139" customFormat="1" ht="12" customHeight="1" thickBot="1">
      <c r="A39" s="236" t="s">
        <v>160</v>
      </c>
      <c r="B39" s="242" t="s">
        <v>53</v>
      </c>
      <c r="C39" s="237">
        <v>1</v>
      </c>
      <c r="D39" s="237">
        <v>0</v>
      </c>
      <c r="E39" s="237">
        <v>1</v>
      </c>
      <c r="F39" s="238">
        <v>8</v>
      </c>
      <c r="G39" s="238">
        <v>0</v>
      </c>
      <c r="H39" s="239">
        <v>8</v>
      </c>
      <c r="I39" s="367">
        <v>0</v>
      </c>
      <c r="J39" s="240">
        <v>0</v>
      </c>
      <c r="K39" s="241">
        <v>0</v>
      </c>
      <c r="L39" s="136">
        <f t="shared" si="0"/>
        <v>9</v>
      </c>
      <c r="M39" s="136">
        <f t="shared" si="0"/>
        <v>0</v>
      </c>
      <c r="N39" s="136">
        <f t="shared" si="0"/>
        <v>9</v>
      </c>
      <c r="O39" s="137">
        <f t="shared" si="1"/>
        <v>9</v>
      </c>
      <c r="P39" s="368">
        <v>2</v>
      </c>
      <c r="Q39" s="369" t="s">
        <v>227</v>
      </c>
      <c r="R39" s="123"/>
      <c r="S39" s="123"/>
      <c r="T39" s="123"/>
      <c r="U39" s="123"/>
      <c r="V39" s="123"/>
      <c r="W39" s="123"/>
    </row>
    <row r="40" spans="1:23" s="139" customFormat="1" ht="12" customHeight="1" thickBot="1">
      <c r="A40" s="236" t="s">
        <v>163</v>
      </c>
      <c r="B40" s="242" t="s">
        <v>54</v>
      </c>
      <c r="C40" s="237">
        <v>5.25</v>
      </c>
      <c r="D40" s="237">
        <v>0</v>
      </c>
      <c r="E40" s="237">
        <v>5.25</v>
      </c>
      <c r="F40" s="238">
        <v>23.75</v>
      </c>
      <c r="G40" s="238">
        <v>0</v>
      </c>
      <c r="H40" s="239">
        <v>23.75</v>
      </c>
      <c r="I40" s="367">
        <v>4</v>
      </c>
      <c r="J40" s="240">
        <v>0</v>
      </c>
      <c r="K40" s="241">
        <v>4</v>
      </c>
      <c r="L40" s="136">
        <f t="shared" si="0"/>
        <v>33</v>
      </c>
      <c r="M40" s="136">
        <f t="shared" si="0"/>
        <v>0</v>
      </c>
      <c r="N40" s="136">
        <f t="shared" si="0"/>
        <v>33</v>
      </c>
      <c r="O40" s="137">
        <f t="shared" si="1"/>
        <v>33</v>
      </c>
      <c r="P40" s="368">
        <v>2</v>
      </c>
      <c r="Q40" s="369" t="s">
        <v>228</v>
      </c>
      <c r="R40" s="123"/>
      <c r="S40" s="123"/>
      <c r="T40" s="123"/>
      <c r="U40" s="123"/>
      <c r="V40" s="123"/>
      <c r="W40" s="123"/>
    </row>
    <row r="41" spans="1:23" s="139" customFormat="1" ht="12" customHeight="1" thickBot="1">
      <c r="A41" s="236" t="s">
        <v>164</v>
      </c>
      <c r="B41" s="242" t="s">
        <v>55</v>
      </c>
      <c r="C41" s="237">
        <v>0.25</v>
      </c>
      <c r="D41" s="237">
        <v>0</v>
      </c>
      <c r="E41" s="237">
        <v>0.25</v>
      </c>
      <c r="F41" s="238">
        <v>1</v>
      </c>
      <c r="G41" s="238">
        <v>0</v>
      </c>
      <c r="H41" s="239">
        <v>1</v>
      </c>
      <c r="I41" s="367">
        <v>0.5</v>
      </c>
      <c r="J41" s="240">
        <v>0</v>
      </c>
      <c r="K41" s="241">
        <v>0.5</v>
      </c>
      <c r="L41" s="136">
        <f t="shared" si="0"/>
        <v>1.75</v>
      </c>
      <c r="M41" s="136">
        <f t="shared" si="0"/>
        <v>0</v>
      </c>
      <c r="N41" s="136">
        <f t="shared" si="0"/>
        <v>1.75</v>
      </c>
      <c r="O41" s="137">
        <f t="shared" si="1"/>
        <v>1.75</v>
      </c>
      <c r="P41" s="368">
        <v>0.04</v>
      </c>
      <c r="Q41" s="369" t="s">
        <v>229</v>
      </c>
      <c r="R41" s="123"/>
      <c r="S41" s="123"/>
      <c r="T41" s="123"/>
      <c r="U41" s="123"/>
      <c r="V41" s="123"/>
      <c r="W41" s="123"/>
    </row>
    <row r="42" spans="1:23" s="139" customFormat="1" ht="12" customHeight="1" thickBot="1">
      <c r="A42" s="236" t="s">
        <v>167</v>
      </c>
      <c r="B42" s="242" t="s">
        <v>56</v>
      </c>
      <c r="C42" s="237">
        <v>0.25</v>
      </c>
      <c r="D42" s="237">
        <v>0</v>
      </c>
      <c r="E42" s="237">
        <v>0.25</v>
      </c>
      <c r="F42" s="238">
        <v>0.75</v>
      </c>
      <c r="G42" s="238">
        <v>0</v>
      </c>
      <c r="H42" s="239">
        <v>0.75</v>
      </c>
      <c r="I42" s="367">
        <v>0</v>
      </c>
      <c r="J42" s="240">
        <v>0</v>
      </c>
      <c r="K42" s="241">
        <v>0</v>
      </c>
      <c r="L42" s="136">
        <f t="shared" si="0"/>
        <v>1</v>
      </c>
      <c r="M42" s="136">
        <f t="shared" si="0"/>
        <v>0</v>
      </c>
      <c r="N42" s="136">
        <f t="shared" si="0"/>
        <v>1</v>
      </c>
      <c r="O42" s="137">
        <f t="shared" si="1"/>
        <v>1</v>
      </c>
      <c r="P42" s="368">
        <v>0.1</v>
      </c>
      <c r="Q42" s="369" t="s">
        <v>215</v>
      </c>
      <c r="R42" s="123"/>
      <c r="S42" s="123"/>
      <c r="T42" s="123"/>
      <c r="U42" s="123"/>
      <c r="V42" s="123"/>
      <c r="W42" s="123"/>
    </row>
    <row r="43" spans="1:23" s="139" customFormat="1" ht="12" customHeight="1" thickBot="1">
      <c r="A43" s="236" t="s">
        <v>168</v>
      </c>
      <c r="B43" s="242" t="s">
        <v>57</v>
      </c>
      <c r="C43" s="237">
        <v>1.5</v>
      </c>
      <c r="D43" s="237">
        <v>0</v>
      </c>
      <c r="E43" s="237">
        <v>1.5</v>
      </c>
      <c r="F43" s="238">
        <v>9.5</v>
      </c>
      <c r="G43" s="238">
        <v>0</v>
      </c>
      <c r="H43" s="239">
        <v>9.5</v>
      </c>
      <c r="I43" s="367">
        <v>0</v>
      </c>
      <c r="J43" s="240">
        <v>0</v>
      </c>
      <c r="K43" s="241">
        <v>0</v>
      </c>
      <c r="L43" s="136">
        <f t="shared" si="0"/>
        <v>11</v>
      </c>
      <c r="M43" s="136">
        <f t="shared" si="0"/>
        <v>0</v>
      </c>
      <c r="N43" s="136">
        <f t="shared" si="0"/>
        <v>11</v>
      </c>
      <c r="O43" s="137">
        <f t="shared" si="1"/>
        <v>11</v>
      </c>
      <c r="P43" s="368">
        <v>0</v>
      </c>
      <c r="Q43" s="369" t="s">
        <v>230</v>
      </c>
      <c r="R43" s="123"/>
      <c r="S43" s="123"/>
      <c r="T43" s="123"/>
      <c r="U43" s="123"/>
      <c r="V43" s="123"/>
      <c r="W43" s="123"/>
    </row>
    <row r="44" spans="1:23" ht="12" customHeight="1" thickBot="1">
      <c r="A44" s="236" t="s">
        <v>160</v>
      </c>
      <c r="B44" s="242" t="s">
        <v>58</v>
      </c>
      <c r="C44" s="258">
        <v>1</v>
      </c>
      <c r="D44" s="258">
        <v>0</v>
      </c>
      <c r="E44" s="258">
        <v>1</v>
      </c>
      <c r="F44" s="238">
        <v>3</v>
      </c>
      <c r="G44" s="238">
        <v>0</v>
      </c>
      <c r="H44" s="239">
        <v>3</v>
      </c>
      <c r="I44" s="370">
        <v>0.5</v>
      </c>
      <c r="J44" s="259">
        <v>0</v>
      </c>
      <c r="K44" s="260">
        <v>0.5</v>
      </c>
      <c r="L44" s="136">
        <f t="shared" si="0"/>
        <v>4.5</v>
      </c>
      <c r="M44" s="136">
        <f t="shared" si="0"/>
        <v>0</v>
      </c>
      <c r="N44" s="136">
        <f t="shared" si="0"/>
        <v>4.5</v>
      </c>
      <c r="O44" s="137">
        <f t="shared" si="1"/>
        <v>4.5</v>
      </c>
      <c r="P44" s="368">
        <v>0.05</v>
      </c>
      <c r="Q44" s="369" t="s">
        <v>231</v>
      </c>
    </row>
    <row r="45" spans="1:23" ht="12" customHeight="1" thickBot="1">
      <c r="A45" s="236" t="s">
        <v>161</v>
      </c>
      <c r="B45" s="242" t="s">
        <v>232</v>
      </c>
      <c r="C45" s="237">
        <v>12</v>
      </c>
      <c r="D45" s="237">
        <v>0</v>
      </c>
      <c r="E45" s="237">
        <v>12</v>
      </c>
      <c r="F45" s="238">
        <v>32</v>
      </c>
      <c r="G45" s="238">
        <v>0</v>
      </c>
      <c r="H45" s="239">
        <v>32</v>
      </c>
      <c r="I45" s="367">
        <v>19</v>
      </c>
      <c r="J45" s="240">
        <v>0</v>
      </c>
      <c r="K45" s="241">
        <v>19</v>
      </c>
      <c r="L45" s="136">
        <f t="shared" si="0"/>
        <v>63</v>
      </c>
      <c r="M45" s="136">
        <f t="shared" si="0"/>
        <v>0</v>
      </c>
      <c r="N45" s="136">
        <f t="shared" si="0"/>
        <v>63</v>
      </c>
      <c r="O45" s="137">
        <f t="shared" si="1"/>
        <v>63</v>
      </c>
      <c r="P45" s="368">
        <v>0</v>
      </c>
      <c r="Q45" s="369" t="s">
        <v>233</v>
      </c>
    </row>
    <row r="46" spans="1:23" ht="12" customHeight="1" thickBot="1">
      <c r="A46" s="236" t="s">
        <v>161</v>
      </c>
      <c r="B46" s="242" t="s">
        <v>234</v>
      </c>
      <c r="C46" s="237">
        <v>6</v>
      </c>
      <c r="D46" s="237">
        <v>0</v>
      </c>
      <c r="E46" s="237">
        <v>6</v>
      </c>
      <c r="F46" s="238">
        <v>14</v>
      </c>
      <c r="G46" s="238">
        <v>0</v>
      </c>
      <c r="H46" s="239">
        <v>14</v>
      </c>
      <c r="I46" s="367">
        <v>9</v>
      </c>
      <c r="J46" s="240">
        <v>0</v>
      </c>
      <c r="K46" s="241">
        <v>9</v>
      </c>
      <c r="L46" s="136">
        <f t="shared" si="0"/>
        <v>29</v>
      </c>
      <c r="M46" s="136">
        <f t="shared" si="0"/>
        <v>0</v>
      </c>
      <c r="N46" s="136">
        <f t="shared" si="0"/>
        <v>29</v>
      </c>
      <c r="O46" s="137">
        <f t="shared" si="1"/>
        <v>29</v>
      </c>
      <c r="P46" s="368">
        <v>0.4</v>
      </c>
      <c r="Q46" s="369" t="s">
        <v>212</v>
      </c>
    </row>
    <row r="47" spans="1:23" s="139" customFormat="1" ht="12" customHeight="1" thickBot="1">
      <c r="A47" s="236" t="s">
        <v>168</v>
      </c>
      <c r="B47" s="242" t="s">
        <v>60</v>
      </c>
      <c r="C47" s="237">
        <v>3</v>
      </c>
      <c r="D47" s="237">
        <v>0</v>
      </c>
      <c r="E47" s="237">
        <v>3</v>
      </c>
      <c r="F47" s="238">
        <v>12</v>
      </c>
      <c r="G47" s="238">
        <v>0</v>
      </c>
      <c r="H47" s="239">
        <v>12</v>
      </c>
      <c r="I47" s="367">
        <v>3</v>
      </c>
      <c r="J47" s="240">
        <v>0</v>
      </c>
      <c r="K47" s="241">
        <v>3</v>
      </c>
      <c r="L47" s="136">
        <f t="shared" si="0"/>
        <v>18</v>
      </c>
      <c r="M47" s="136">
        <f t="shared" si="0"/>
        <v>0</v>
      </c>
      <c r="N47" s="136">
        <f t="shared" si="0"/>
        <v>18</v>
      </c>
      <c r="O47" s="137">
        <f t="shared" si="1"/>
        <v>18</v>
      </c>
      <c r="P47" s="368">
        <v>0.6</v>
      </c>
      <c r="Q47" s="369" t="s">
        <v>235</v>
      </c>
      <c r="R47" s="123"/>
      <c r="S47" s="123"/>
      <c r="T47" s="123"/>
      <c r="U47" s="123"/>
      <c r="V47" s="123"/>
      <c r="W47" s="123"/>
    </row>
    <row r="48" spans="1:23" s="139" customFormat="1" ht="12" customHeight="1" thickBot="1">
      <c r="A48" s="236" t="s">
        <v>165</v>
      </c>
      <c r="B48" s="242" t="s">
        <v>61</v>
      </c>
      <c r="C48" s="237">
        <v>3</v>
      </c>
      <c r="D48" s="237">
        <v>0</v>
      </c>
      <c r="E48" s="237">
        <v>3</v>
      </c>
      <c r="F48" s="238">
        <v>12.5</v>
      </c>
      <c r="G48" s="238">
        <v>0</v>
      </c>
      <c r="H48" s="239">
        <v>12.5</v>
      </c>
      <c r="I48" s="367">
        <v>2</v>
      </c>
      <c r="J48" s="240">
        <v>0</v>
      </c>
      <c r="K48" s="241">
        <v>2</v>
      </c>
      <c r="L48" s="136">
        <f t="shared" si="0"/>
        <v>17.5</v>
      </c>
      <c r="M48" s="136">
        <f t="shared" si="0"/>
        <v>0</v>
      </c>
      <c r="N48" s="136">
        <f t="shared" si="0"/>
        <v>17.5</v>
      </c>
      <c r="O48" s="137">
        <f t="shared" si="1"/>
        <v>17.5</v>
      </c>
      <c r="P48" s="368">
        <v>1.5</v>
      </c>
      <c r="Q48" s="369" t="s">
        <v>236</v>
      </c>
      <c r="R48" s="123"/>
      <c r="S48" s="123"/>
      <c r="T48" s="123"/>
      <c r="U48" s="123"/>
      <c r="V48" s="123"/>
      <c r="W48" s="123"/>
    </row>
    <row r="49" spans="1:23" s="139" customFormat="1" ht="12" customHeight="1" thickBot="1">
      <c r="A49" s="236" t="s">
        <v>167</v>
      </c>
      <c r="B49" s="242" t="s">
        <v>62</v>
      </c>
      <c r="C49" s="237">
        <v>1</v>
      </c>
      <c r="D49" s="237">
        <v>0</v>
      </c>
      <c r="E49" s="237">
        <v>1</v>
      </c>
      <c r="F49" s="238">
        <v>4</v>
      </c>
      <c r="G49" s="238">
        <v>0</v>
      </c>
      <c r="H49" s="239">
        <v>4</v>
      </c>
      <c r="I49" s="367">
        <v>1</v>
      </c>
      <c r="J49" s="240">
        <v>0</v>
      </c>
      <c r="K49" s="241">
        <v>1</v>
      </c>
      <c r="L49" s="136">
        <f t="shared" si="0"/>
        <v>6</v>
      </c>
      <c r="M49" s="136">
        <f t="shared" si="0"/>
        <v>0</v>
      </c>
      <c r="N49" s="136">
        <f t="shared" si="0"/>
        <v>6</v>
      </c>
      <c r="O49" s="137">
        <f t="shared" si="1"/>
        <v>6</v>
      </c>
      <c r="P49" s="368">
        <v>0.25</v>
      </c>
      <c r="Q49" s="369" t="s">
        <v>237</v>
      </c>
      <c r="R49" s="123"/>
      <c r="S49" s="123"/>
      <c r="T49" s="123"/>
      <c r="U49" s="123"/>
      <c r="V49" s="123"/>
      <c r="W49" s="123"/>
    </row>
    <row r="50" spans="1:23" s="139" customFormat="1" ht="12" customHeight="1" thickBot="1">
      <c r="A50" s="236" t="s">
        <v>167</v>
      </c>
      <c r="B50" s="242" t="s">
        <v>63</v>
      </c>
      <c r="C50" s="237">
        <v>1.25</v>
      </c>
      <c r="D50" s="237">
        <v>0</v>
      </c>
      <c r="E50" s="237">
        <v>1.25</v>
      </c>
      <c r="F50" s="238">
        <v>4.75</v>
      </c>
      <c r="G50" s="238">
        <v>0</v>
      </c>
      <c r="H50" s="239">
        <v>4.75</v>
      </c>
      <c r="I50" s="367">
        <v>1</v>
      </c>
      <c r="J50" s="240">
        <v>0</v>
      </c>
      <c r="K50" s="241">
        <v>1</v>
      </c>
      <c r="L50" s="136">
        <f t="shared" si="0"/>
        <v>7</v>
      </c>
      <c r="M50" s="136">
        <f t="shared" si="0"/>
        <v>0</v>
      </c>
      <c r="N50" s="136">
        <f t="shared" si="0"/>
        <v>7</v>
      </c>
      <c r="O50" s="137">
        <f t="shared" si="1"/>
        <v>7</v>
      </c>
      <c r="P50" s="368">
        <v>0.5</v>
      </c>
      <c r="Q50" s="369" t="s">
        <v>213</v>
      </c>
      <c r="R50" s="123"/>
      <c r="S50" s="123"/>
      <c r="T50" s="123"/>
      <c r="U50" s="123"/>
      <c r="V50" s="123"/>
      <c r="W50" s="123"/>
    </row>
    <row r="51" spans="1:23" s="139" customFormat="1" ht="12" customHeight="1" thickBot="1">
      <c r="A51" s="236" t="s">
        <v>164</v>
      </c>
      <c r="B51" s="242" t="s">
        <v>64</v>
      </c>
      <c r="C51" s="237">
        <v>0.5</v>
      </c>
      <c r="D51" s="237">
        <v>0</v>
      </c>
      <c r="E51" s="237">
        <v>0.5</v>
      </c>
      <c r="F51" s="238">
        <v>3</v>
      </c>
      <c r="G51" s="238">
        <v>0</v>
      </c>
      <c r="H51" s="239">
        <v>3</v>
      </c>
      <c r="I51" s="367">
        <v>0</v>
      </c>
      <c r="J51" s="240">
        <v>0</v>
      </c>
      <c r="K51" s="241">
        <v>0</v>
      </c>
      <c r="L51" s="136">
        <f t="shared" si="0"/>
        <v>3.5</v>
      </c>
      <c r="M51" s="136">
        <f t="shared" si="0"/>
        <v>0</v>
      </c>
      <c r="N51" s="136">
        <f t="shared" si="0"/>
        <v>3.5</v>
      </c>
      <c r="O51" s="137">
        <f t="shared" si="1"/>
        <v>3.5</v>
      </c>
      <c r="P51" s="368">
        <v>0.11</v>
      </c>
      <c r="Q51" s="369" t="s">
        <v>238</v>
      </c>
      <c r="R51" s="123"/>
      <c r="S51" s="123"/>
      <c r="T51" s="123"/>
      <c r="U51" s="123"/>
      <c r="V51" s="123"/>
      <c r="W51" s="123"/>
    </row>
    <row r="52" spans="1:23" s="139" customFormat="1" ht="12" customHeight="1" thickBot="1">
      <c r="A52" s="236" t="s">
        <v>165</v>
      </c>
      <c r="B52" s="242" t="s">
        <v>65</v>
      </c>
      <c r="C52" s="237">
        <v>2</v>
      </c>
      <c r="D52" s="237">
        <v>0</v>
      </c>
      <c r="E52" s="237">
        <v>2</v>
      </c>
      <c r="F52" s="238">
        <v>6</v>
      </c>
      <c r="G52" s="238">
        <v>0</v>
      </c>
      <c r="H52" s="239">
        <v>6</v>
      </c>
      <c r="I52" s="367">
        <v>1</v>
      </c>
      <c r="J52" s="240">
        <v>0</v>
      </c>
      <c r="K52" s="241">
        <v>1</v>
      </c>
      <c r="L52" s="136">
        <f t="shared" si="0"/>
        <v>9</v>
      </c>
      <c r="M52" s="136">
        <f t="shared" si="0"/>
        <v>0</v>
      </c>
      <c r="N52" s="136">
        <f t="shared" si="0"/>
        <v>9</v>
      </c>
      <c r="O52" s="137">
        <f t="shared" si="1"/>
        <v>9</v>
      </c>
      <c r="P52" s="368">
        <v>0.93</v>
      </c>
      <c r="Q52" s="369" t="s">
        <v>239</v>
      </c>
      <c r="R52" s="123"/>
      <c r="S52" s="123"/>
      <c r="T52" s="123"/>
      <c r="U52" s="123"/>
      <c r="V52" s="123"/>
      <c r="W52" s="123"/>
    </row>
    <row r="53" spans="1:23" s="139" customFormat="1" ht="12" customHeight="1" thickBot="1">
      <c r="A53" s="236" t="s">
        <v>164</v>
      </c>
      <c r="B53" s="242" t="s">
        <v>66</v>
      </c>
      <c r="C53" s="237">
        <v>0.25</v>
      </c>
      <c r="D53" s="237">
        <v>0</v>
      </c>
      <c r="E53" s="237">
        <v>0.25</v>
      </c>
      <c r="F53" s="238">
        <v>0.5</v>
      </c>
      <c r="G53" s="238">
        <v>0</v>
      </c>
      <c r="H53" s="239">
        <v>0.5</v>
      </c>
      <c r="I53" s="367">
        <v>0.25</v>
      </c>
      <c r="J53" s="240">
        <v>0</v>
      </c>
      <c r="K53" s="241">
        <v>0.25</v>
      </c>
      <c r="L53" s="136">
        <f t="shared" si="0"/>
        <v>1</v>
      </c>
      <c r="M53" s="136">
        <f t="shared" si="0"/>
        <v>0</v>
      </c>
      <c r="N53" s="136">
        <f t="shared" si="0"/>
        <v>1</v>
      </c>
      <c r="O53" s="137">
        <f t="shared" si="1"/>
        <v>1</v>
      </c>
      <c r="P53" s="368">
        <v>0.01</v>
      </c>
      <c r="Q53" s="369" t="s">
        <v>240</v>
      </c>
      <c r="R53" s="123"/>
      <c r="S53" s="123"/>
      <c r="T53" s="123"/>
      <c r="U53" s="123"/>
      <c r="V53" s="123"/>
      <c r="W53" s="123"/>
    </row>
    <row r="54" spans="1:23" s="139" customFormat="1" ht="12" customHeight="1" thickBot="1">
      <c r="A54" s="236" t="s">
        <v>161</v>
      </c>
      <c r="B54" s="242" t="s">
        <v>67</v>
      </c>
      <c r="C54" s="237">
        <v>1.25</v>
      </c>
      <c r="D54" s="237">
        <v>0</v>
      </c>
      <c r="E54" s="237">
        <v>1.25</v>
      </c>
      <c r="F54" s="238">
        <v>13.75</v>
      </c>
      <c r="G54" s="238">
        <v>0</v>
      </c>
      <c r="H54" s="239">
        <v>13.75</v>
      </c>
      <c r="I54" s="367">
        <v>2</v>
      </c>
      <c r="J54" s="240">
        <v>0</v>
      </c>
      <c r="K54" s="241">
        <v>2</v>
      </c>
      <c r="L54" s="136">
        <f t="shared" si="0"/>
        <v>17</v>
      </c>
      <c r="M54" s="136">
        <f t="shared" si="0"/>
        <v>0</v>
      </c>
      <c r="N54" s="136">
        <f t="shared" si="0"/>
        <v>17</v>
      </c>
      <c r="O54" s="137">
        <f t="shared" si="1"/>
        <v>17</v>
      </c>
      <c r="P54" s="368">
        <v>2</v>
      </c>
      <c r="Q54" s="369" t="s">
        <v>241</v>
      </c>
      <c r="R54" s="123"/>
      <c r="S54" s="123"/>
      <c r="T54" s="123"/>
      <c r="U54" s="123"/>
      <c r="V54" s="123"/>
      <c r="W54" s="123"/>
    </row>
    <row r="55" spans="1:23" s="139" customFormat="1" ht="12" customHeight="1" thickBot="1">
      <c r="A55" s="236" t="s">
        <v>167</v>
      </c>
      <c r="B55" s="242" t="s">
        <v>68</v>
      </c>
      <c r="C55" s="237">
        <v>1</v>
      </c>
      <c r="D55" s="237">
        <v>0</v>
      </c>
      <c r="E55" s="237">
        <v>1</v>
      </c>
      <c r="F55" s="238">
        <v>2</v>
      </c>
      <c r="G55" s="238">
        <v>0</v>
      </c>
      <c r="H55" s="239">
        <v>2</v>
      </c>
      <c r="I55" s="367">
        <v>1</v>
      </c>
      <c r="J55" s="240">
        <v>0</v>
      </c>
      <c r="K55" s="241">
        <v>1</v>
      </c>
      <c r="L55" s="136">
        <f t="shared" si="0"/>
        <v>4</v>
      </c>
      <c r="M55" s="136">
        <f t="shared" si="0"/>
        <v>0</v>
      </c>
      <c r="N55" s="136">
        <f t="shared" si="0"/>
        <v>4</v>
      </c>
      <c r="O55" s="137">
        <f t="shared" si="1"/>
        <v>4</v>
      </c>
      <c r="P55" s="368">
        <v>0.1</v>
      </c>
      <c r="Q55" s="369" t="s">
        <v>215</v>
      </c>
      <c r="R55" s="123"/>
      <c r="S55" s="123"/>
      <c r="T55" s="123"/>
      <c r="U55" s="123"/>
      <c r="V55" s="123"/>
      <c r="W55" s="123"/>
    </row>
    <row r="56" spans="1:23" s="139" customFormat="1" ht="12" customHeight="1" thickBot="1">
      <c r="A56" s="236" t="s">
        <v>160</v>
      </c>
      <c r="B56" s="242" t="s">
        <v>69</v>
      </c>
      <c r="C56" s="237">
        <v>3</v>
      </c>
      <c r="D56" s="237">
        <v>0</v>
      </c>
      <c r="E56" s="237">
        <v>3</v>
      </c>
      <c r="F56" s="238">
        <v>15</v>
      </c>
      <c r="G56" s="238">
        <v>0</v>
      </c>
      <c r="H56" s="239">
        <v>15</v>
      </c>
      <c r="I56" s="367">
        <v>3</v>
      </c>
      <c r="J56" s="240">
        <v>0</v>
      </c>
      <c r="K56" s="241">
        <v>3</v>
      </c>
      <c r="L56" s="136">
        <f t="shared" si="0"/>
        <v>21</v>
      </c>
      <c r="M56" s="136">
        <f t="shared" si="0"/>
        <v>0</v>
      </c>
      <c r="N56" s="136">
        <f t="shared" si="0"/>
        <v>21</v>
      </c>
      <c r="O56" s="137">
        <f t="shared" si="1"/>
        <v>21</v>
      </c>
      <c r="P56" s="368">
        <v>0.18</v>
      </c>
      <c r="Q56" s="369" t="s">
        <v>242</v>
      </c>
      <c r="R56" s="123"/>
      <c r="S56" s="123"/>
      <c r="T56" s="123"/>
      <c r="U56" s="123"/>
      <c r="V56" s="123"/>
      <c r="W56" s="123"/>
    </row>
    <row r="57" spans="1:23" s="139" customFormat="1" ht="12" customHeight="1" thickBot="1">
      <c r="A57" s="236" t="s">
        <v>166</v>
      </c>
      <c r="B57" s="242" t="s">
        <v>70</v>
      </c>
      <c r="C57" s="237">
        <v>0.2</v>
      </c>
      <c r="D57" s="237">
        <v>0</v>
      </c>
      <c r="E57" s="237">
        <v>0.2</v>
      </c>
      <c r="F57" s="238">
        <v>1</v>
      </c>
      <c r="G57" s="238">
        <v>0</v>
      </c>
      <c r="H57" s="239">
        <v>1</v>
      </c>
      <c r="I57" s="367">
        <v>0</v>
      </c>
      <c r="J57" s="240">
        <v>0</v>
      </c>
      <c r="K57" s="241">
        <v>0</v>
      </c>
      <c r="L57" s="136">
        <f t="shared" si="0"/>
        <v>1.2</v>
      </c>
      <c r="M57" s="136">
        <f t="shared" si="0"/>
        <v>0</v>
      </c>
      <c r="N57" s="136">
        <f t="shared" si="0"/>
        <v>1.2</v>
      </c>
      <c r="O57" s="137">
        <f t="shared" si="1"/>
        <v>1.2</v>
      </c>
      <c r="P57" s="368">
        <v>0.1</v>
      </c>
      <c r="Q57" s="369" t="s">
        <v>243</v>
      </c>
      <c r="R57" s="123"/>
      <c r="S57" s="123"/>
      <c r="T57" s="123"/>
      <c r="U57" s="123"/>
      <c r="V57" s="123"/>
      <c r="W57" s="123"/>
    </row>
    <row r="58" spans="1:23" s="139" customFormat="1" ht="12" customHeight="1" thickBot="1">
      <c r="A58" s="236" t="s">
        <v>165</v>
      </c>
      <c r="B58" s="242" t="s">
        <v>71</v>
      </c>
      <c r="C58" s="237">
        <v>1.5</v>
      </c>
      <c r="D58" s="237">
        <v>0</v>
      </c>
      <c r="E58" s="237">
        <v>1.5</v>
      </c>
      <c r="F58" s="238">
        <v>6.75</v>
      </c>
      <c r="G58" s="238">
        <v>0</v>
      </c>
      <c r="H58" s="239">
        <v>6.75</v>
      </c>
      <c r="I58" s="367">
        <v>1</v>
      </c>
      <c r="J58" s="240">
        <v>0</v>
      </c>
      <c r="K58" s="241">
        <v>1</v>
      </c>
      <c r="L58" s="136">
        <f t="shared" si="0"/>
        <v>9.25</v>
      </c>
      <c r="M58" s="136">
        <f t="shared" si="0"/>
        <v>0</v>
      </c>
      <c r="N58" s="136">
        <f t="shared" si="0"/>
        <v>9.25</v>
      </c>
      <c r="O58" s="137">
        <f t="shared" si="1"/>
        <v>9.25</v>
      </c>
      <c r="P58" s="368">
        <v>0.12</v>
      </c>
      <c r="Q58" s="369" t="s">
        <v>244</v>
      </c>
      <c r="R58" s="123"/>
      <c r="S58" s="123"/>
      <c r="T58" s="123"/>
      <c r="U58" s="123"/>
      <c r="V58" s="123"/>
      <c r="W58" s="123"/>
    </row>
    <row r="59" spans="1:23" ht="12" customHeight="1" thickBot="1">
      <c r="A59" s="236" t="s">
        <v>166</v>
      </c>
      <c r="B59" s="242" t="s">
        <v>72</v>
      </c>
      <c r="C59" s="258">
        <v>3</v>
      </c>
      <c r="D59" s="258">
        <v>0</v>
      </c>
      <c r="E59" s="258">
        <v>3</v>
      </c>
      <c r="F59" s="238">
        <v>13</v>
      </c>
      <c r="G59" s="238">
        <v>0</v>
      </c>
      <c r="H59" s="239">
        <v>13</v>
      </c>
      <c r="I59" s="370">
        <v>2</v>
      </c>
      <c r="J59" s="259">
        <v>0</v>
      </c>
      <c r="K59" s="260">
        <v>2</v>
      </c>
      <c r="L59" s="136">
        <f t="shared" si="0"/>
        <v>18</v>
      </c>
      <c r="M59" s="136">
        <f t="shared" si="0"/>
        <v>0</v>
      </c>
      <c r="N59" s="136">
        <f t="shared" si="0"/>
        <v>18</v>
      </c>
      <c r="O59" s="137">
        <f t="shared" si="1"/>
        <v>18</v>
      </c>
      <c r="P59" s="368">
        <v>1</v>
      </c>
      <c r="Q59" s="369" t="s">
        <v>245</v>
      </c>
    </row>
    <row r="60" spans="1:23" s="139" customFormat="1" ht="12" customHeight="1" thickBot="1">
      <c r="A60" s="236" t="s">
        <v>163</v>
      </c>
      <c r="B60" s="242" t="s">
        <v>73</v>
      </c>
      <c r="C60" s="237">
        <v>1.25</v>
      </c>
      <c r="D60" s="237">
        <v>0</v>
      </c>
      <c r="E60" s="237">
        <v>1.25</v>
      </c>
      <c r="F60" s="238">
        <v>7.75</v>
      </c>
      <c r="G60" s="238">
        <v>0</v>
      </c>
      <c r="H60" s="239">
        <v>7.75</v>
      </c>
      <c r="I60" s="367">
        <v>1</v>
      </c>
      <c r="J60" s="240">
        <v>0</v>
      </c>
      <c r="K60" s="241">
        <v>1</v>
      </c>
      <c r="L60" s="136">
        <f t="shared" si="0"/>
        <v>10</v>
      </c>
      <c r="M60" s="136">
        <f t="shared" si="0"/>
        <v>0</v>
      </c>
      <c r="N60" s="136">
        <f t="shared" si="0"/>
        <v>10</v>
      </c>
      <c r="O60" s="137">
        <f t="shared" si="1"/>
        <v>10</v>
      </c>
      <c r="P60" s="368"/>
      <c r="Q60" s="369" t="s">
        <v>213</v>
      </c>
      <c r="R60" s="123"/>
      <c r="S60" s="123"/>
      <c r="T60" s="123"/>
      <c r="U60" s="123"/>
      <c r="V60" s="123"/>
      <c r="W60" s="123"/>
    </row>
    <row r="61" spans="1:23" s="139" customFormat="1" ht="12" customHeight="1" thickBot="1">
      <c r="A61" s="236" t="s">
        <v>167</v>
      </c>
      <c r="B61" s="242" t="s">
        <v>74</v>
      </c>
      <c r="C61" s="237">
        <v>0.25</v>
      </c>
      <c r="D61" s="237">
        <v>0</v>
      </c>
      <c r="E61" s="237">
        <v>0.25</v>
      </c>
      <c r="F61" s="238">
        <v>3</v>
      </c>
      <c r="G61" s="238">
        <v>0</v>
      </c>
      <c r="H61" s="239">
        <v>3</v>
      </c>
      <c r="I61" s="367">
        <v>0</v>
      </c>
      <c r="J61" s="240">
        <v>0</v>
      </c>
      <c r="K61" s="241">
        <v>0</v>
      </c>
      <c r="L61" s="136">
        <f t="shared" si="0"/>
        <v>3.25</v>
      </c>
      <c r="M61" s="136">
        <f t="shared" si="0"/>
        <v>0</v>
      </c>
      <c r="N61" s="136">
        <f t="shared" si="0"/>
        <v>3.25</v>
      </c>
      <c r="O61" s="137">
        <f t="shared" si="1"/>
        <v>3.25</v>
      </c>
      <c r="P61" s="368">
        <v>0.1</v>
      </c>
      <c r="Q61" s="369" t="s">
        <v>246</v>
      </c>
      <c r="R61" s="123"/>
      <c r="S61" s="123"/>
      <c r="T61" s="123"/>
      <c r="U61" s="123"/>
      <c r="V61" s="123"/>
      <c r="W61" s="123"/>
    </row>
    <row r="62" spans="1:23" s="139" customFormat="1" ht="12" customHeight="1" thickBot="1">
      <c r="A62" s="236" t="s">
        <v>167</v>
      </c>
      <c r="B62" s="242" t="s">
        <v>75</v>
      </c>
      <c r="C62" s="237">
        <v>0.25</v>
      </c>
      <c r="D62" s="237">
        <v>0</v>
      </c>
      <c r="E62" s="237">
        <v>0.25</v>
      </c>
      <c r="F62" s="238">
        <v>0.75</v>
      </c>
      <c r="G62" s="238">
        <v>0</v>
      </c>
      <c r="H62" s="239">
        <v>0.75</v>
      </c>
      <c r="I62" s="367">
        <v>0.25</v>
      </c>
      <c r="J62" s="240">
        <v>0</v>
      </c>
      <c r="K62" s="241">
        <v>0.25</v>
      </c>
      <c r="L62" s="136">
        <f t="shared" si="0"/>
        <v>1.25</v>
      </c>
      <c r="M62" s="136">
        <f t="shared" si="0"/>
        <v>0</v>
      </c>
      <c r="N62" s="136">
        <f t="shared" si="0"/>
        <v>1.25</v>
      </c>
      <c r="O62" s="137">
        <f t="shared" si="1"/>
        <v>1.25</v>
      </c>
      <c r="P62" s="368">
        <v>0.1</v>
      </c>
      <c r="Q62" s="369" t="s">
        <v>215</v>
      </c>
      <c r="R62" s="123"/>
      <c r="S62" s="123"/>
      <c r="T62" s="123"/>
      <c r="U62" s="123"/>
      <c r="V62" s="123"/>
      <c r="W62" s="123"/>
    </row>
    <row r="63" spans="1:23" s="139" customFormat="1" ht="12" customHeight="1" thickBot="1">
      <c r="A63" s="236" t="s">
        <v>168</v>
      </c>
      <c r="B63" s="242" t="s">
        <v>76</v>
      </c>
      <c r="C63" s="237">
        <v>1</v>
      </c>
      <c r="D63" s="237">
        <v>0</v>
      </c>
      <c r="E63" s="237">
        <v>1</v>
      </c>
      <c r="F63" s="238">
        <v>6</v>
      </c>
      <c r="G63" s="238">
        <v>0</v>
      </c>
      <c r="H63" s="239">
        <v>6</v>
      </c>
      <c r="I63" s="367">
        <v>0.4</v>
      </c>
      <c r="J63" s="240">
        <v>0</v>
      </c>
      <c r="K63" s="241">
        <v>0.4</v>
      </c>
      <c r="L63" s="136">
        <f t="shared" si="0"/>
        <v>7.4</v>
      </c>
      <c r="M63" s="136">
        <f t="shared" si="0"/>
        <v>0</v>
      </c>
      <c r="N63" s="136">
        <f t="shared" si="0"/>
        <v>7.4</v>
      </c>
      <c r="O63" s="137">
        <f t="shared" si="1"/>
        <v>7.4</v>
      </c>
      <c r="P63" s="368">
        <v>0.08</v>
      </c>
      <c r="Q63" s="369" t="s">
        <v>247</v>
      </c>
      <c r="R63" s="123"/>
      <c r="S63" s="123"/>
      <c r="T63" s="123"/>
      <c r="U63" s="123"/>
      <c r="V63" s="123"/>
      <c r="W63" s="123"/>
    </row>
    <row r="64" spans="1:23" s="139" customFormat="1" ht="12" customHeight="1" thickBot="1">
      <c r="A64" s="236" t="s">
        <v>163</v>
      </c>
      <c r="B64" s="242" t="s">
        <v>77</v>
      </c>
      <c r="C64" s="237">
        <v>1</v>
      </c>
      <c r="D64" s="237">
        <v>0</v>
      </c>
      <c r="E64" s="237">
        <v>1</v>
      </c>
      <c r="F64" s="238">
        <v>4</v>
      </c>
      <c r="G64" s="238">
        <v>0</v>
      </c>
      <c r="H64" s="239">
        <v>4</v>
      </c>
      <c r="I64" s="367">
        <v>2</v>
      </c>
      <c r="J64" s="240">
        <v>0</v>
      </c>
      <c r="K64" s="241">
        <v>2</v>
      </c>
      <c r="L64" s="136">
        <f t="shared" si="0"/>
        <v>7</v>
      </c>
      <c r="M64" s="136">
        <f t="shared" si="0"/>
        <v>0</v>
      </c>
      <c r="N64" s="136">
        <f t="shared" si="0"/>
        <v>7</v>
      </c>
      <c r="O64" s="137">
        <f t="shared" si="1"/>
        <v>7</v>
      </c>
      <c r="P64" s="368">
        <v>0.1</v>
      </c>
      <c r="Q64" s="369" t="s">
        <v>248</v>
      </c>
      <c r="R64" s="123"/>
      <c r="S64" s="123"/>
      <c r="T64" s="123"/>
      <c r="U64" s="123"/>
      <c r="V64" s="123"/>
      <c r="W64" s="123"/>
    </row>
    <row r="65" spans="1:26" ht="12" customHeight="1" thickBot="1">
      <c r="A65" s="236" t="s">
        <v>162</v>
      </c>
      <c r="B65" s="242" t="s">
        <v>78</v>
      </c>
      <c r="C65" s="258">
        <v>25</v>
      </c>
      <c r="D65" s="258">
        <v>0</v>
      </c>
      <c r="E65" s="258">
        <v>25</v>
      </c>
      <c r="F65" s="238">
        <v>82</v>
      </c>
      <c r="G65" s="238">
        <v>0</v>
      </c>
      <c r="H65" s="239">
        <v>82</v>
      </c>
      <c r="I65" s="370">
        <v>20</v>
      </c>
      <c r="J65" s="259">
        <v>0</v>
      </c>
      <c r="K65" s="260">
        <v>20</v>
      </c>
      <c r="L65" s="136">
        <f t="shared" si="0"/>
        <v>127</v>
      </c>
      <c r="M65" s="136">
        <f t="shared" si="0"/>
        <v>0</v>
      </c>
      <c r="N65" s="136">
        <f t="shared" si="0"/>
        <v>127</v>
      </c>
      <c r="O65" s="137">
        <f t="shared" si="1"/>
        <v>127</v>
      </c>
      <c r="P65" s="368">
        <v>6</v>
      </c>
      <c r="Q65" s="369" t="s">
        <v>249</v>
      </c>
    </row>
    <row r="66" spans="1:26" s="139" customFormat="1" ht="12" customHeight="1" thickBot="1">
      <c r="A66" s="236" t="s">
        <v>163</v>
      </c>
      <c r="B66" s="242" t="s">
        <v>79</v>
      </c>
      <c r="C66" s="237">
        <v>0</v>
      </c>
      <c r="D66" s="237">
        <v>0</v>
      </c>
      <c r="E66" s="237">
        <v>0</v>
      </c>
      <c r="F66" s="238">
        <v>1</v>
      </c>
      <c r="G66" s="238">
        <v>0</v>
      </c>
      <c r="H66" s="239">
        <v>1</v>
      </c>
      <c r="I66" s="367">
        <v>0</v>
      </c>
      <c r="J66" s="240">
        <v>0</v>
      </c>
      <c r="K66" s="241">
        <v>0</v>
      </c>
      <c r="L66" s="136">
        <f t="shared" si="0"/>
        <v>1</v>
      </c>
      <c r="M66" s="136">
        <f t="shared" si="0"/>
        <v>0</v>
      </c>
      <c r="N66" s="136">
        <f t="shared" si="0"/>
        <v>1</v>
      </c>
      <c r="O66" s="137">
        <f t="shared" si="1"/>
        <v>1</v>
      </c>
      <c r="P66" s="368">
        <v>0.05</v>
      </c>
      <c r="Q66" s="369" t="s">
        <v>208</v>
      </c>
      <c r="R66" s="123"/>
      <c r="S66" s="123"/>
      <c r="T66" s="123"/>
      <c r="U66" s="123"/>
      <c r="V66" s="123"/>
      <c r="W66" s="123"/>
    </row>
    <row r="67" spans="1:26" s="139" customFormat="1" ht="12" customHeight="1" thickBot="1">
      <c r="A67" s="236" t="s">
        <v>162</v>
      </c>
      <c r="B67" s="242" t="s">
        <v>80</v>
      </c>
      <c r="C67" s="237">
        <v>1</v>
      </c>
      <c r="D67" s="237">
        <v>0</v>
      </c>
      <c r="E67" s="237">
        <v>1</v>
      </c>
      <c r="F67" s="238">
        <v>5</v>
      </c>
      <c r="G67" s="238">
        <v>1</v>
      </c>
      <c r="H67" s="239">
        <v>4</v>
      </c>
      <c r="I67" s="367">
        <v>1</v>
      </c>
      <c r="J67" s="240">
        <v>0</v>
      </c>
      <c r="K67" s="241">
        <v>1</v>
      </c>
      <c r="L67" s="136">
        <f t="shared" si="0"/>
        <v>7</v>
      </c>
      <c r="M67" s="136">
        <f t="shared" si="0"/>
        <v>1</v>
      </c>
      <c r="N67" s="136">
        <f t="shared" si="0"/>
        <v>6</v>
      </c>
      <c r="O67" s="137">
        <v>6</v>
      </c>
      <c r="P67" s="368">
        <v>0.5</v>
      </c>
      <c r="Q67" s="369" t="s">
        <v>222</v>
      </c>
      <c r="R67" s="123"/>
      <c r="S67" s="123"/>
      <c r="T67" s="123"/>
      <c r="U67" s="123"/>
      <c r="V67" s="123"/>
      <c r="W67" s="123"/>
    </row>
    <row r="68" spans="1:26" s="139" customFormat="1" ht="12" customHeight="1" thickBot="1">
      <c r="A68" s="236" t="s">
        <v>165</v>
      </c>
      <c r="B68" s="242" t="s">
        <v>81</v>
      </c>
      <c r="C68" s="237">
        <v>2</v>
      </c>
      <c r="D68" s="237">
        <v>0</v>
      </c>
      <c r="E68" s="237">
        <v>2</v>
      </c>
      <c r="F68" s="238">
        <v>7</v>
      </c>
      <c r="G68" s="238">
        <v>0</v>
      </c>
      <c r="H68" s="239">
        <v>7</v>
      </c>
      <c r="I68" s="367">
        <v>2</v>
      </c>
      <c r="J68" s="240">
        <v>0</v>
      </c>
      <c r="K68" s="241">
        <v>2</v>
      </c>
      <c r="L68" s="136">
        <f t="shared" si="0"/>
        <v>11</v>
      </c>
      <c r="M68" s="136">
        <f t="shared" si="0"/>
        <v>0</v>
      </c>
      <c r="N68" s="136">
        <f t="shared" si="0"/>
        <v>11</v>
      </c>
      <c r="O68" s="137">
        <f t="shared" si="1"/>
        <v>11</v>
      </c>
      <c r="P68" s="368">
        <v>0</v>
      </c>
      <c r="Q68" s="369"/>
      <c r="R68" s="123"/>
      <c r="S68" s="123"/>
      <c r="T68" s="123"/>
      <c r="U68" s="123"/>
      <c r="V68" s="123"/>
      <c r="W68" s="123"/>
    </row>
    <row r="69" spans="1:26" s="139" customFormat="1" ht="12" customHeight="1" thickBot="1">
      <c r="A69" s="236" t="s">
        <v>168</v>
      </c>
      <c r="B69" s="242" t="s">
        <v>82</v>
      </c>
      <c r="C69" s="237">
        <v>2</v>
      </c>
      <c r="D69" s="237">
        <v>0</v>
      </c>
      <c r="E69" s="237">
        <v>2</v>
      </c>
      <c r="F69" s="238">
        <v>13</v>
      </c>
      <c r="G69" s="238">
        <v>0</v>
      </c>
      <c r="H69" s="239">
        <v>13</v>
      </c>
      <c r="I69" s="367">
        <v>4</v>
      </c>
      <c r="J69" s="240">
        <v>0</v>
      </c>
      <c r="K69" s="241">
        <v>4</v>
      </c>
      <c r="L69" s="136">
        <f t="shared" ref="L69:N106" si="2">SUM(C69,F69,I69)</f>
        <v>19</v>
      </c>
      <c r="M69" s="136">
        <f t="shared" si="2"/>
        <v>0</v>
      </c>
      <c r="N69" s="136">
        <f t="shared" si="2"/>
        <v>19</v>
      </c>
      <c r="O69" s="137">
        <f t="shared" ref="O69:O106" si="3">L69</f>
        <v>19</v>
      </c>
      <c r="P69" s="368">
        <v>1.5</v>
      </c>
      <c r="Q69" s="369" t="s">
        <v>250</v>
      </c>
      <c r="R69" s="123"/>
      <c r="S69" s="123"/>
      <c r="T69" s="123"/>
      <c r="U69" s="123"/>
      <c r="V69" s="123"/>
      <c r="W69" s="123"/>
    </row>
    <row r="70" spans="1:26" ht="12" customHeight="1" thickBot="1">
      <c r="A70" s="236" t="s">
        <v>166</v>
      </c>
      <c r="B70" s="242" t="s">
        <v>83</v>
      </c>
      <c r="C70" s="258">
        <v>1</v>
      </c>
      <c r="D70" s="258">
        <v>0</v>
      </c>
      <c r="E70" s="258">
        <v>1</v>
      </c>
      <c r="F70" s="238">
        <v>10</v>
      </c>
      <c r="G70" s="238">
        <v>0</v>
      </c>
      <c r="H70" s="239">
        <v>10</v>
      </c>
      <c r="I70" s="370">
        <v>5</v>
      </c>
      <c r="J70" s="259">
        <v>0</v>
      </c>
      <c r="K70" s="260">
        <v>5</v>
      </c>
      <c r="L70" s="136">
        <f t="shared" si="2"/>
        <v>16</v>
      </c>
      <c r="M70" s="136">
        <f t="shared" si="2"/>
        <v>0</v>
      </c>
      <c r="N70" s="136">
        <f t="shared" si="2"/>
        <v>16</v>
      </c>
      <c r="O70" s="137">
        <f t="shared" si="3"/>
        <v>16</v>
      </c>
      <c r="P70" s="368">
        <v>1</v>
      </c>
      <c r="Q70" s="369" t="s">
        <v>251</v>
      </c>
    </row>
    <row r="71" spans="1:26" s="139" customFormat="1" ht="12" customHeight="1" thickBot="1">
      <c r="A71" s="236" t="s">
        <v>169</v>
      </c>
      <c r="B71" s="242" t="s">
        <v>252</v>
      </c>
      <c r="C71" s="237">
        <v>0</v>
      </c>
      <c r="D71" s="237">
        <v>0</v>
      </c>
      <c r="E71" s="237">
        <v>0</v>
      </c>
      <c r="F71" s="238">
        <v>0</v>
      </c>
      <c r="G71" s="238">
        <v>0</v>
      </c>
      <c r="H71" s="239">
        <v>0</v>
      </c>
      <c r="I71" s="367">
        <v>0</v>
      </c>
      <c r="J71" s="240">
        <v>0</v>
      </c>
      <c r="K71" s="241">
        <v>0</v>
      </c>
      <c r="L71" s="136">
        <f t="shared" si="2"/>
        <v>0</v>
      </c>
      <c r="M71" s="136">
        <f t="shared" si="2"/>
        <v>0</v>
      </c>
      <c r="N71" s="136">
        <f t="shared" si="2"/>
        <v>0</v>
      </c>
      <c r="O71" s="137">
        <f t="shared" si="3"/>
        <v>0</v>
      </c>
      <c r="P71" s="368">
        <v>0</v>
      </c>
      <c r="Q71" s="369" t="s">
        <v>233</v>
      </c>
      <c r="R71" s="123"/>
      <c r="S71" s="123"/>
      <c r="T71" s="123"/>
      <c r="U71" s="123"/>
      <c r="V71" s="123"/>
      <c r="W71" s="123"/>
    </row>
    <row r="72" spans="1:26" s="139" customFormat="1" ht="12" customHeight="1" thickBot="1">
      <c r="A72" s="236" t="s">
        <v>168</v>
      </c>
      <c r="B72" s="242" t="s">
        <v>84</v>
      </c>
      <c r="C72" s="237">
        <v>1</v>
      </c>
      <c r="D72" s="237">
        <v>0</v>
      </c>
      <c r="E72" s="237">
        <v>1</v>
      </c>
      <c r="F72" s="238">
        <v>6</v>
      </c>
      <c r="G72" s="238">
        <v>0</v>
      </c>
      <c r="H72" s="239">
        <v>6</v>
      </c>
      <c r="I72" s="367">
        <v>1</v>
      </c>
      <c r="J72" s="240">
        <v>0</v>
      </c>
      <c r="K72" s="241">
        <v>1</v>
      </c>
      <c r="L72" s="136">
        <f t="shared" si="2"/>
        <v>8</v>
      </c>
      <c r="M72" s="136">
        <f t="shared" si="2"/>
        <v>0</v>
      </c>
      <c r="N72" s="136">
        <f t="shared" si="2"/>
        <v>8</v>
      </c>
      <c r="O72" s="137">
        <f t="shared" si="3"/>
        <v>8</v>
      </c>
      <c r="P72" s="368">
        <v>0.09</v>
      </c>
      <c r="Q72" s="369" t="s">
        <v>253</v>
      </c>
      <c r="R72" s="123"/>
      <c r="S72" s="123"/>
      <c r="T72" s="123"/>
      <c r="U72" s="123"/>
      <c r="V72" s="123"/>
      <c r="W72" s="123"/>
    </row>
    <row r="73" spans="1:26" ht="12" customHeight="1" thickBot="1">
      <c r="A73" s="236" t="s">
        <v>166</v>
      </c>
      <c r="B73" s="242" t="s">
        <v>85</v>
      </c>
      <c r="C73" s="258">
        <v>3</v>
      </c>
      <c r="D73" s="258">
        <v>0</v>
      </c>
      <c r="E73" s="258">
        <v>3</v>
      </c>
      <c r="F73" s="238">
        <v>10</v>
      </c>
      <c r="G73" s="238">
        <v>0</v>
      </c>
      <c r="H73" s="239">
        <v>10</v>
      </c>
      <c r="I73" s="370">
        <v>5</v>
      </c>
      <c r="J73" s="259">
        <v>0</v>
      </c>
      <c r="K73" s="260">
        <v>5</v>
      </c>
      <c r="L73" s="136">
        <f t="shared" si="2"/>
        <v>18</v>
      </c>
      <c r="M73" s="136">
        <f t="shared" si="2"/>
        <v>0</v>
      </c>
      <c r="N73" s="136">
        <f t="shared" si="2"/>
        <v>18</v>
      </c>
      <c r="O73" s="137">
        <f t="shared" si="3"/>
        <v>18</v>
      </c>
      <c r="P73" s="368">
        <v>0.9</v>
      </c>
      <c r="Q73" s="369" t="s">
        <v>254</v>
      </c>
    </row>
    <row r="74" spans="1:26" s="139" customFormat="1" ht="12" customHeight="1" thickBot="1">
      <c r="A74" s="236" t="s">
        <v>160</v>
      </c>
      <c r="B74" s="242" t="s">
        <v>86</v>
      </c>
      <c r="C74" s="237">
        <v>2</v>
      </c>
      <c r="D74" s="237">
        <v>0</v>
      </c>
      <c r="E74" s="237">
        <v>2</v>
      </c>
      <c r="F74" s="238">
        <v>8</v>
      </c>
      <c r="G74" s="238">
        <v>0</v>
      </c>
      <c r="H74" s="239">
        <v>8</v>
      </c>
      <c r="I74" s="367">
        <v>3</v>
      </c>
      <c r="J74" s="240">
        <v>0</v>
      </c>
      <c r="K74" s="241">
        <v>3</v>
      </c>
      <c r="L74" s="136">
        <f t="shared" si="2"/>
        <v>13</v>
      </c>
      <c r="M74" s="136">
        <f t="shared" si="2"/>
        <v>0</v>
      </c>
      <c r="N74" s="136">
        <f t="shared" si="2"/>
        <v>13</v>
      </c>
      <c r="O74" s="137">
        <f t="shared" si="3"/>
        <v>13</v>
      </c>
      <c r="P74" s="368">
        <v>0.1</v>
      </c>
      <c r="Q74" s="369" t="s">
        <v>255</v>
      </c>
      <c r="R74" s="123"/>
      <c r="S74" s="123"/>
      <c r="T74" s="123"/>
      <c r="U74" s="123"/>
      <c r="V74" s="123"/>
      <c r="W74" s="123"/>
    </row>
    <row r="75" spans="1:26" s="139" customFormat="1" ht="12" customHeight="1" thickBot="1">
      <c r="A75" s="236" t="s">
        <v>164</v>
      </c>
      <c r="B75" s="242" t="s">
        <v>87</v>
      </c>
      <c r="C75" s="237">
        <v>0.33</v>
      </c>
      <c r="D75" s="237">
        <v>0</v>
      </c>
      <c r="E75" s="237">
        <v>0.33</v>
      </c>
      <c r="F75" s="238">
        <v>2</v>
      </c>
      <c r="G75" s="238">
        <v>0</v>
      </c>
      <c r="H75" s="239">
        <v>2</v>
      </c>
      <c r="I75" s="367">
        <v>0</v>
      </c>
      <c r="J75" s="240">
        <v>0</v>
      </c>
      <c r="K75" s="241">
        <v>0</v>
      </c>
      <c r="L75" s="136">
        <f t="shared" si="2"/>
        <v>2.33</v>
      </c>
      <c r="M75" s="136">
        <f t="shared" si="2"/>
        <v>0</v>
      </c>
      <c r="N75" s="136">
        <f t="shared" si="2"/>
        <v>2.33</v>
      </c>
      <c r="O75" s="137">
        <f t="shared" si="3"/>
        <v>2.33</v>
      </c>
      <c r="P75" s="368">
        <v>0.25</v>
      </c>
      <c r="Q75" s="369" t="s">
        <v>256</v>
      </c>
      <c r="R75" s="123"/>
      <c r="S75" s="123"/>
      <c r="T75" s="123"/>
      <c r="U75" s="123"/>
      <c r="V75" s="123"/>
      <c r="W75" s="123"/>
    </row>
    <row r="76" spans="1:26" s="139" customFormat="1" ht="12" customHeight="1" thickBot="1">
      <c r="A76" s="236" t="s">
        <v>164</v>
      </c>
      <c r="B76" s="242" t="s">
        <v>88</v>
      </c>
      <c r="C76" s="237">
        <v>0.25</v>
      </c>
      <c r="D76" s="237">
        <v>0</v>
      </c>
      <c r="E76" s="237">
        <v>0.25</v>
      </c>
      <c r="F76" s="238">
        <v>6</v>
      </c>
      <c r="G76" s="238">
        <v>0</v>
      </c>
      <c r="H76" s="239">
        <v>6</v>
      </c>
      <c r="I76" s="367">
        <v>0.5</v>
      </c>
      <c r="J76" s="240">
        <v>0</v>
      </c>
      <c r="K76" s="241">
        <v>0.5</v>
      </c>
      <c r="L76" s="136">
        <f t="shared" si="2"/>
        <v>6.75</v>
      </c>
      <c r="M76" s="136">
        <f t="shared" si="2"/>
        <v>0</v>
      </c>
      <c r="N76" s="136">
        <f t="shared" si="2"/>
        <v>6.75</v>
      </c>
      <c r="O76" s="137">
        <f t="shared" si="3"/>
        <v>6.75</v>
      </c>
      <c r="P76" s="368">
        <v>0.55000000000000004</v>
      </c>
      <c r="Q76" s="369" t="s">
        <v>257</v>
      </c>
      <c r="R76" s="123"/>
      <c r="S76" s="123"/>
      <c r="T76" s="123"/>
      <c r="U76" s="123"/>
      <c r="V76" s="123"/>
      <c r="W76" s="123"/>
    </row>
    <row r="77" spans="1:26" ht="12" customHeight="1" thickBot="1">
      <c r="A77" s="236" t="s">
        <v>166</v>
      </c>
      <c r="B77" s="242" t="s">
        <v>89</v>
      </c>
      <c r="C77" s="258">
        <v>1.25</v>
      </c>
      <c r="D77" s="258">
        <v>0</v>
      </c>
      <c r="E77" s="258">
        <v>1.25</v>
      </c>
      <c r="F77" s="238">
        <v>3</v>
      </c>
      <c r="G77" s="238">
        <v>0</v>
      </c>
      <c r="H77" s="239">
        <v>3</v>
      </c>
      <c r="I77" s="370">
        <v>1</v>
      </c>
      <c r="J77" s="259">
        <v>0</v>
      </c>
      <c r="K77" s="260">
        <v>1</v>
      </c>
      <c r="L77" s="136">
        <v>5</v>
      </c>
      <c r="M77" s="136">
        <f t="shared" si="2"/>
        <v>0</v>
      </c>
      <c r="N77" s="136">
        <v>5</v>
      </c>
      <c r="O77" s="137">
        <f t="shared" si="3"/>
        <v>5</v>
      </c>
      <c r="P77" s="368">
        <v>1</v>
      </c>
      <c r="Q77" s="371" t="s">
        <v>258</v>
      </c>
    </row>
    <row r="78" spans="1:26" s="139" customFormat="1" ht="12" customHeight="1" thickBot="1">
      <c r="A78" s="236" t="s">
        <v>164</v>
      </c>
      <c r="B78" s="242" t="s">
        <v>90</v>
      </c>
      <c r="C78" s="237">
        <v>0.25</v>
      </c>
      <c r="D78" s="237">
        <v>0</v>
      </c>
      <c r="E78" s="237">
        <v>0.25</v>
      </c>
      <c r="F78" s="238">
        <v>2</v>
      </c>
      <c r="G78" s="238">
        <v>0</v>
      </c>
      <c r="H78" s="239">
        <v>2</v>
      </c>
      <c r="I78" s="367">
        <v>0.5</v>
      </c>
      <c r="J78" s="240">
        <v>0</v>
      </c>
      <c r="K78" s="241">
        <v>0.5</v>
      </c>
      <c r="L78" s="136">
        <f t="shared" si="2"/>
        <v>2.75</v>
      </c>
      <c r="M78" s="136">
        <f t="shared" si="2"/>
        <v>0</v>
      </c>
      <c r="N78" s="136">
        <f t="shared" si="2"/>
        <v>2.75</v>
      </c>
      <c r="O78" s="137">
        <f t="shared" si="3"/>
        <v>2.75</v>
      </c>
      <c r="P78" s="368">
        <v>0.05</v>
      </c>
      <c r="Q78" s="369" t="s">
        <v>259</v>
      </c>
      <c r="R78" s="123"/>
      <c r="S78" s="123"/>
      <c r="T78" s="123"/>
      <c r="U78" s="123"/>
      <c r="V78" s="123"/>
      <c r="W78" s="123"/>
    </row>
    <row r="79" spans="1:26" s="139" customFormat="1" ht="12" customHeight="1" thickBot="1">
      <c r="A79" s="236" t="s">
        <v>168</v>
      </c>
      <c r="B79" s="242" t="s">
        <v>91</v>
      </c>
      <c r="C79" s="237">
        <v>1</v>
      </c>
      <c r="D79" s="237">
        <v>0</v>
      </c>
      <c r="E79" s="237">
        <v>1</v>
      </c>
      <c r="F79" s="238">
        <v>6</v>
      </c>
      <c r="G79" s="238">
        <v>0</v>
      </c>
      <c r="H79" s="239">
        <v>6</v>
      </c>
      <c r="I79" s="367">
        <v>1</v>
      </c>
      <c r="J79" s="240">
        <v>0</v>
      </c>
      <c r="K79" s="241">
        <v>1</v>
      </c>
      <c r="L79" s="136">
        <f t="shared" si="2"/>
        <v>8</v>
      </c>
      <c r="M79" s="136">
        <f t="shared" si="2"/>
        <v>0</v>
      </c>
      <c r="N79" s="136">
        <f t="shared" si="2"/>
        <v>8</v>
      </c>
      <c r="O79" s="137">
        <f t="shared" si="3"/>
        <v>8</v>
      </c>
      <c r="P79" s="368">
        <v>0</v>
      </c>
      <c r="Q79" s="369" t="s">
        <v>233</v>
      </c>
      <c r="R79" s="123"/>
      <c r="S79" s="123"/>
      <c r="T79" s="123"/>
      <c r="U79" s="123"/>
      <c r="V79" s="123"/>
      <c r="W79" s="123"/>
    </row>
    <row r="80" spans="1:26" s="139" customFormat="1" ht="12" customHeight="1" thickBot="1">
      <c r="A80" s="236" t="s">
        <v>166</v>
      </c>
      <c r="B80" s="242" t="s">
        <v>92</v>
      </c>
      <c r="C80" s="237">
        <v>3.38</v>
      </c>
      <c r="D80" s="237">
        <v>0</v>
      </c>
      <c r="E80" s="237">
        <v>3.38</v>
      </c>
      <c r="F80" s="238">
        <v>21.25</v>
      </c>
      <c r="G80" s="238">
        <v>0</v>
      </c>
      <c r="H80" s="239">
        <v>21.25</v>
      </c>
      <c r="I80" s="367">
        <v>3</v>
      </c>
      <c r="J80" s="240">
        <v>0</v>
      </c>
      <c r="K80" s="241">
        <v>3</v>
      </c>
      <c r="L80" s="136">
        <f t="shared" si="2"/>
        <v>27.63</v>
      </c>
      <c r="M80" s="136">
        <f t="shared" si="2"/>
        <v>0</v>
      </c>
      <c r="N80" s="136">
        <f t="shared" si="2"/>
        <v>27.63</v>
      </c>
      <c r="O80" s="137">
        <f t="shared" si="3"/>
        <v>27.63</v>
      </c>
      <c r="P80" s="368">
        <v>8.8000000000000007</v>
      </c>
      <c r="Q80" s="369" t="s">
        <v>260</v>
      </c>
      <c r="R80" s="123"/>
      <c r="S80" s="123"/>
      <c r="T80" s="123"/>
      <c r="U80" s="123"/>
      <c r="V80" s="123"/>
      <c r="W80" s="123"/>
      <c r="X80" s="123"/>
      <c r="Y80" s="123"/>
      <c r="Z80" s="123"/>
    </row>
    <row r="81" spans="1:23" s="139" customFormat="1" ht="12" customHeight="1" thickBot="1">
      <c r="A81" s="236" t="s">
        <v>167</v>
      </c>
      <c r="B81" s="242" t="s">
        <v>93</v>
      </c>
      <c r="C81" s="237">
        <v>0</v>
      </c>
      <c r="D81" s="237">
        <v>0</v>
      </c>
      <c r="E81" s="237">
        <v>0</v>
      </c>
      <c r="F81" s="238">
        <v>1</v>
      </c>
      <c r="G81" s="238">
        <v>0</v>
      </c>
      <c r="H81" s="239">
        <v>1</v>
      </c>
      <c r="I81" s="367">
        <v>0</v>
      </c>
      <c r="J81" s="240">
        <v>0</v>
      </c>
      <c r="K81" s="241">
        <v>0</v>
      </c>
      <c r="L81" s="136">
        <f t="shared" si="2"/>
        <v>1</v>
      </c>
      <c r="M81" s="136">
        <f t="shared" si="2"/>
        <v>0</v>
      </c>
      <c r="N81" s="136">
        <f t="shared" si="2"/>
        <v>1</v>
      </c>
      <c r="O81" s="137">
        <f t="shared" si="3"/>
        <v>1</v>
      </c>
      <c r="P81" s="368">
        <v>0.1</v>
      </c>
      <c r="Q81" s="369" t="s">
        <v>215</v>
      </c>
      <c r="R81" s="123"/>
      <c r="S81" s="123"/>
      <c r="T81" s="123"/>
      <c r="U81" s="123"/>
      <c r="V81" s="123"/>
      <c r="W81" s="123"/>
    </row>
    <row r="82" spans="1:23" s="139" customFormat="1" ht="12" customHeight="1" thickBot="1">
      <c r="A82" s="236" t="s">
        <v>160</v>
      </c>
      <c r="B82" s="242" t="s">
        <v>94</v>
      </c>
      <c r="C82" s="237">
        <v>1</v>
      </c>
      <c r="D82" s="237">
        <v>0</v>
      </c>
      <c r="E82" s="237">
        <v>1</v>
      </c>
      <c r="F82" s="238">
        <v>10</v>
      </c>
      <c r="G82" s="238">
        <v>0</v>
      </c>
      <c r="H82" s="239">
        <v>10</v>
      </c>
      <c r="I82" s="367">
        <v>3</v>
      </c>
      <c r="J82" s="240">
        <v>0</v>
      </c>
      <c r="K82" s="241">
        <v>3</v>
      </c>
      <c r="L82" s="136">
        <f t="shared" si="2"/>
        <v>14</v>
      </c>
      <c r="M82" s="136">
        <f t="shared" si="2"/>
        <v>0</v>
      </c>
      <c r="N82" s="136">
        <f t="shared" si="2"/>
        <v>14</v>
      </c>
      <c r="O82" s="137">
        <f t="shared" si="3"/>
        <v>14</v>
      </c>
      <c r="P82" s="368">
        <v>0</v>
      </c>
      <c r="Q82" s="369" t="s">
        <v>233</v>
      </c>
      <c r="R82" s="123"/>
      <c r="S82" s="123"/>
      <c r="T82" s="123"/>
      <c r="U82" s="123"/>
      <c r="V82" s="123"/>
      <c r="W82" s="123"/>
    </row>
    <row r="83" spans="1:23" s="139" customFormat="1" ht="12" customHeight="1" thickBot="1">
      <c r="A83" s="236" t="s">
        <v>165</v>
      </c>
      <c r="B83" s="242" t="s">
        <v>95</v>
      </c>
      <c r="C83" s="237">
        <v>1</v>
      </c>
      <c r="D83" s="237">
        <v>0</v>
      </c>
      <c r="E83" s="237">
        <v>1</v>
      </c>
      <c r="F83" s="238">
        <v>10</v>
      </c>
      <c r="G83" s="238">
        <v>0</v>
      </c>
      <c r="H83" s="239">
        <v>10</v>
      </c>
      <c r="I83" s="367">
        <v>1</v>
      </c>
      <c r="J83" s="240">
        <v>0</v>
      </c>
      <c r="K83" s="241">
        <v>1</v>
      </c>
      <c r="L83" s="136">
        <f t="shared" si="2"/>
        <v>12</v>
      </c>
      <c r="M83" s="136">
        <f t="shared" si="2"/>
        <v>0</v>
      </c>
      <c r="N83" s="136">
        <f t="shared" si="2"/>
        <v>12</v>
      </c>
      <c r="O83" s="137">
        <f t="shared" si="3"/>
        <v>12</v>
      </c>
      <c r="P83" s="368">
        <v>1.4</v>
      </c>
      <c r="Q83" s="369" t="s">
        <v>261</v>
      </c>
      <c r="R83" s="123"/>
      <c r="S83" s="123"/>
      <c r="T83" s="123"/>
      <c r="U83" s="123"/>
      <c r="V83" s="123"/>
      <c r="W83" s="123"/>
    </row>
    <row r="84" spans="1:23" ht="12" customHeight="1" thickBot="1">
      <c r="A84" s="236" t="s">
        <v>165</v>
      </c>
      <c r="B84" s="242" t="s">
        <v>96</v>
      </c>
      <c r="C84" s="258">
        <v>4</v>
      </c>
      <c r="D84" s="258">
        <v>0</v>
      </c>
      <c r="E84" s="258">
        <v>4</v>
      </c>
      <c r="F84" s="238">
        <v>25</v>
      </c>
      <c r="G84" s="238">
        <v>0</v>
      </c>
      <c r="H84" s="239">
        <v>25</v>
      </c>
      <c r="I84" s="370">
        <v>1</v>
      </c>
      <c r="J84" s="259">
        <v>0</v>
      </c>
      <c r="K84" s="260">
        <v>1</v>
      </c>
      <c r="L84" s="136">
        <f t="shared" si="2"/>
        <v>30</v>
      </c>
      <c r="M84" s="136">
        <f t="shared" si="2"/>
        <v>0</v>
      </c>
      <c r="N84" s="136">
        <f t="shared" si="2"/>
        <v>30</v>
      </c>
      <c r="O84" s="137">
        <f t="shared" si="3"/>
        <v>30</v>
      </c>
      <c r="P84" s="368">
        <v>6</v>
      </c>
      <c r="Q84" s="369" t="s">
        <v>262</v>
      </c>
    </row>
    <row r="85" spans="1:23" s="139" customFormat="1" ht="12" customHeight="1" thickBot="1">
      <c r="A85" s="236" t="s">
        <v>161</v>
      </c>
      <c r="B85" s="242" t="s">
        <v>97</v>
      </c>
      <c r="C85" s="237">
        <v>1</v>
      </c>
      <c r="D85" s="237">
        <v>0</v>
      </c>
      <c r="E85" s="241">
        <v>1</v>
      </c>
      <c r="F85" s="372">
        <v>8</v>
      </c>
      <c r="G85" s="238">
        <v>0</v>
      </c>
      <c r="H85" s="239">
        <v>8</v>
      </c>
      <c r="I85" s="367">
        <v>2</v>
      </c>
      <c r="J85" s="240">
        <v>0</v>
      </c>
      <c r="K85" s="241">
        <v>2</v>
      </c>
      <c r="L85" s="136">
        <f t="shared" si="2"/>
        <v>11</v>
      </c>
      <c r="M85" s="136">
        <f t="shared" si="2"/>
        <v>0</v>
      </c>
      <c r="N85" s="136">
        <f t="shared" si="2"/>
        <v>11</v>
      </c>
      <c r="O85" s="137">
        <f t="shared" si="3"/>
        <v>11</v>
      </c>
      <c r="P85" s="368">
        <v>1</v>
      </c>
      <c r="Q85" s="369" t="s">
        <v>212</v>
      </c>
      <c r="R85" s="123"/>
      <c r="S85" s="123"/>
      <c r="T85" s="123"/>
      <c r="U85" s="123"/>
      <c r="V85" s="123"/>
      <c r="W85" s="123"/>
    </row>
    <row r="86" spans="1:23" s="139" customFormat="1" ht="12" customHeight="1" thickBot="1">
      <c r="A86" s="236" t="s">
        <v>162</v>
      </c>
      <c r="B86" s="242" t="s">
        <v>98</v>
      </c>
      <c r="C86" s="237">
        <v>2.25</v>
      </c>
      <c r="D86" s="237">
        <v>0</v>
      </c>
      <c r="E86" s="241">
        <v>2.25</v>
      </c>
      <c r="F86" s="372">
        <v>15.75</v>
      </c>
      <c r="G86" s="238">
        <v>0</v>
      </c>
      <c r="H86" s="239">
        <v>15.75</v>
      </c>
      <c r="I86" s="367">
        <v>4</v>
      </c>
      <c r="J86" s="240">
        <v>0</v>
      </c>
      <c r="K86" s="241">
        <v>4</v>
      </c>
      <c r="L86" s="136">
        <f t="shared" si="2"/>
        <v>22</v>
      </c>
      <c r="M86" s="136">
        <f t="shared" si="2"/>
        <v>0</v>
      </c>
      <c r="N86" s="136">
        <f t="shared" si="2"/>
        <v>22</v>
      </c>
      <c r="O86" s="137">
        <f t="shared" si="3"/>
        <v>22</v>
      </c>
      <c r="P86" s="368"/>
      <c r="Q86" s="369" t="s">
        <v>213</v>
      </c>
      <c r="R86" s="123"/>
      <c r="S86" s="123"/>
      <c r="T86" s="123"/>
      <c r="U86" s="123"/>
      <c r="V86" s="123"/>
      <c r="W86" s="123"/>
    </row>
    <row r="87" spans="1:23" s="139" customFormat="1" ht="12" customHeight="1" thickBot="1">
      <c r="A87" s="236" t="s">
        <v>163</v>
      </c>
      <c r="B87" s="242" t="s">
        <v>99</v>
      </c>
      <c r="C87" s="237">
        <v>1</v>
      </c>
      <c r="D87" s="237">
        <v>0</v>
      </c>
      <c r="E87" s="241">
        <v>1</v>
      </c>
      <c r="F87" s="372">
        <v>8</v>
      </c>
      <c r="G87" s="238">
        <v>0</v>
      </c>
      <c r="H87" s="239">
        <v>8</v>
      </c>
      <c r="I87" s="367">
        <v>0</v>
      </c>
      <c r="J87" s="240">
        <v>0</v>
      </c>
      <c r="K87" s="241">
        <v>0</v>
      </c>
      <c r="L87" s="136">
        <f t="shared" si="2"/>
        <v>9</v>
      </c>
      <c r="M87" s="136">
        <f t="shared" si="2"/>
        <v>0</v>
      </c>
      <c r="N87" s="136">
        <f t="shared" si="2"/>
        <v>9</v>
      </c>
      <c r="O87" s="137">
        <f t="shared" si="3"/>
        <v>9</v>
      </c>
      <c r="P87" s="368">
        <v>0.11</v>
      </c>
      <c r="Q87" s="369" t="s">
        <v>208</v>
      </c>
      <c r="R87" s="123"/>
      <c r="S87" s="123"/>
      <c r="T87" s="123"/>
      <c r="U87" s="123"/>
      <c r="V87" s="123"/>
      <c r="W87" s="123"/>
    </row>
    <row r="88" spans="1:23" ht="12" customHeight="1" thickBot="1">
      <c r="A88" s="236" t="s">
        <v>165</v>
      </c>
      <c r="B88" s="242" t="s">
        <v>100</v>
      </c>
      <c r="C88" s="258">
        <v>2</v>
      </c>
      <c r="D88" s="258">
        <v>0</v>
      </c>
      <c r="E88" s="260">
        <v>2</v>
      </c>
      <c r="F88" s="372">
        <v>11</v>
      </c>
      <c r="G88" s="238">
        <v>0</v>
      </c>
      <c r="H88" s="239">
        <v>11</v>
      </c>
      <c r="I88" s="370">
        <v>0.6</v>
      </c>
      <c r="J88" s="259">
        <v>0</v>
      </c>
      <c r="K88" s="260">
        <v>0.6</v>
      </c>
      <c r="L88" s="136">
        <f t="shared" si="2"/>
        <v>13.6</v>
      </c>
      <c r="M88" s="136">
        <f t="shared" si="2"/>
        <v>0</v>
      </c>
      <c r="N88" s="136">
        <f t="shared" si="2"/>
        <v>13.6</v>
      </c>
      <c r="O88" s="137">
        <f t="shared" si="3"/>
        <v>13.6</v>
      </c>
      <c r="P88" s="368">
        <v>2.4</v>
      </c>
      <c r="Q88" s="369" t="s">
        <v>263</v>
      </c>
    </row>
    <row r="89" spans="1:23" s="139" customFormat="1" ht="12" customHeight="1" thickBot="1">
      <c r="A89" s="236" t="s">
        <v>165</v>
      </c>
      <c r="B89" s="242" t="s">
        <v>101</v>
      </c>
      <c r="C89" s="237">
        <v>2</v>
      </c>
      <c r="D89" s="237">
        <v>0</v>
      </c>
      <c r="E89" s="241">
        <v>2</v>
      </c>
      <c r="F89" s="372">
        <v>11</v>
      </c>
      <c r="G89" s="238">
        <v>0</v>
      </c>
      <c r="H89" s="239">
        <v>11</v>
      </c>
      <c r="I89" s="367">
        <v>0</v>
      </c>
      <c r="J89" s="240">
        <v>0</v>
      </c>
      <c r="K89" s="241">
        <v>0</v>
      </c>
      <c r="L89" s="136">
        <f t="shared" si="2"/>
        <v>13</v>
      </c>
      <c r="M89" s="136">
        <f t="shared" si="2"/>
        <v>0</v>
      </c>
      <c r="N89" s="136">
        <f t="shared" si="2"/>
        <v>13</v>
      </c>
      <c r="O89" s="137">
        <f t="shared" si="3"/>
        <v>13</v>
      </c>
      <c r="P89" s="368">
        <v>1.4</v>
      </c>
      <c r="Q89" s="369" t="s">
        <v>261</v>
      </c>
      <c r="R89" s="123"/>
      <c r="S89" s="123"/>
      <c r="T89" s="123"/>
      <c r="U89" s="123"/>
      <c r="V89" s="123"/>
      <c r="W89" s="123"/>
    </row>
    <row r="90" spans="1:23" s="139" customFormat="1" ht="12" customHeight="1" thickBot="1">
      <c r="A90" s="236" t="s">
        <v>162</v>
      </c>
      <c r="B90" s="242" t="s">
        <v>102</v>
      </c>
      <c r="C90" s="237">
        <v>1</v>
      </c>
      <c r="D90" s="237">
        <v>0</v>
      </c>
      <c r="E90" s="241">
        <v>1</v>
      </c>
      <c r="F90" s="372">
        <v>6.625</v>
      </c>
      <c r="G90" s="238">
        <v>0</v>
      </c>
      <c r="H90" s="239">
        <v>6.625</v>
      </c>
      <c r="I90" s="367">
        <v>2</v>
      </c>
      <c r="J90" s="240">
        <v>0</v>
      </c>
      <c r="K90" s="241">
        <v>2</v>
      </c>
      <c r="L90" s="136">
        <f t="shared" si="2"/>
        <v>9.625</v>
      </c>
      <c r="M90" s="136">
        <f t="shared" si="2"/>
        <v>0</v>
      </c>
      <c r="N90" s="136">
        <f t="shared" si="2"/>
        <v>9.625</v>
      </c>
      <c r="O90" s="137">
        <f t="shared" si="3"/>
        <v>9.625</v>
      </c>
      <c r="P90" s="368"/>
      <c r="Q90" s="369" t="s">
        <v>213</v>
      </c>
      <c r="R90" s="123"/>
      <c r="S90" s="123"/>
      <c r="T90" s="123"/>
      <c r="U90" s="123"/>
      <c r="V90" s="123"/>
      <c r="W90" s="123"/>
    </row>
    <row r="91" spans="1:23" s="139" customFormat="1" ht="12" customHeight="1" thickBot="1">
      <c r="A91" s="236" t="s">
        <v>161</v>
      </c>
      <c r="B91" s="242" t="s">
        <v>103</v>
      </c>
      <c r="C91" s="237">
        <v>0.5</v>
      </c>
      <c r="D91" s="237">
        <v>0</v>
      </c>
      <c r="E91" s="241">
        <v>0.5</v>
      </c>
      <c r="F91" s="372">
        <v>4</v>
      </c>
      <c r="G91" s="238">
        <v>0</v>
      </c>
      <c r="H91" s="239">
        <v>4</v>
      </c>
      <c r="I91" s="367">
        <v>0</v>
      </c>
      <c r="J91" s="240">
        <v>0</v>
      </c>
      <c r="K91" s="241">
        <v>0</v>
      </c>
      <c r="L91" s="136">
        <f t="shared" si="2"/>
        <v>4.5</v>
      </c>
      <c r="M91" s="136">
        <f t="shared" si="2"/>
        <v>0</v>
      </c>
      <c r="N91" s="136">
        <f t="shared" si="2"/>
        <v>4.5</v>
      </c>
      <c r="O91" s="137">
        <f t="shared" si="3"/>
        <v>4.5</v>
      </c>
      <c r="P91" s="368">
        <v>0</v>
      </c>
      <c r="Q91" s="369" t="s">
        <v>233</v>
      </c>
      <c r="R91" s="123"/>
      <c r="S91" s="123"/>
      <c r="T91" s="123"/>
      <c r="U91" s="123"/>
      <c r="V91" s="123"/>
      <c r="W91" s="123"/>
    </row>
    <row r="92" spans="1:23" s="139" customFormat="1" ht="12" customHeight="1" thickBot="1">
      <c r="A92" s="236" t="s">
        <v>161</v>
      </c>
      <c r="B92" s="242" t="s">
        <v>104</v>
      </c>
      <c r="C92" s="237">
        <v>1</v>
      </c>
      <c r="D92" s="237">
        <v>0</v>
      </c>
      <c r="E92" s="241">
        <v>1</v>
      </c>
      <c r="F92" s="372">
        <v>7</v>
      </c>
      <c r="G92" s="238">
        <v>0</v>
      </c>
      <c r="H92" s="239">
        <v>7</v>
      </c>
      <c r="I92" s="367">
        <v>2</v>
      </c>
      <c r="J92" s="240">
        <v>0</v>
      </c>
      <c r="K92" s="241">
        <v>2</v>
      </c>
      <c r="L92" s="136">
        <f t="shared" si="2"/>
        <v>10</v>
      </c>
      <c r="M92" s="136">
        <f t="shared" si="2"/>
        <v>0</v>
      </c>
      <c r="N92" s="136">
        <f t="shared" si="2"/>
        <v>10</v>
      </c>
      <c r="O92" s="137">
        <f t="shared" si="3"/>
        <v>10</v>
      </c>
      <c r="P92" s="368">
        <v>0</v>
      </c>
      <c r="Q92" s="369" t="s">
        <v>233</v>
      </c>
      <c r="R92" s="123"/>
      <c r="S92" s="123"/>
      <c r="T92" s="123"/>
      <c r="U92" s="123"/>
      <c r="V92" s="123"/>
      <c r="W92" s="123"/>
    </row>
    <row r="93" spans="1:23" s="139" customFormat="1" ht="12" customHeight="1" thickBot="1">
      <c r="A93" s="236" t="s">
        <v>167</v>
      </c>
      <c r="B93" s="242" t="s">
        <v>105</v>
      </c>
      <c r="C93" s="237">
        <v>0.1</v>
      </c>
      <c r="D93" s="237">
        <v>0</v>
      </c>
      <c r="E93" s="241">
        <v>0.1</v>
      </c>
      <c r="F93" s="372">
        <v>1</v>
      </c>
      <c r="G93" s="238">
        <v>0</v>
      </c>
      <c r="H93" s="239">
        <v>1</v>
      </c>
      <c r="I93" s="367">
        <v>0</v>
      </c>
      <c r="J93" s="240">
        <v>0</v>
      </c>
      <c r="K93" s="241">
        <v>0</v>
      </c>
      <c r="L93" s="136">
        <f t="shared" si="2"/>
        <v>1.1000000000000001</v>
      </c>
      <c r="M93" s="136">
        <f t="shared" si="2"/>
        <v>0</v>
      </c>
      <c r="N93" s="136">
        <f t="shared" si="2"/>
        <v>1.1000000000000001</v>
      </c>
      <c r="O93" s="137">
        <f t="shared" si="3"/>
        <v>1.1000000000000001</v>
      </c>
      <c r="P93" s="368">
        <v>0.1</v>
      </c>
      <c r="Q93" s="369" t="s">
        <v>264</v>
      </c>
      <c r="R93" s="123"/>
      <c r="S93" s="123"/>
      <c r="T93" s="123"/>
      <c r="U93" s="123"/>
      <c r="V93" s="123"/>
      <c r="W93" s="123"/>
    </row>
    <row r="94" spans="1:23" s="139" customFormat="1" ht="12" customHeight="1" thickBot="1">
      <c r="A94" s="236" t="s">
        <v>167</v>
      </c>
      <c r="B94" s="242" t="s">
        <v>106</v>
      </c>
      <c r="C94" s="237">
        <v>1</v>
      </c>
      <c r="D94" s="237">
        <v>0</v>
      </c>
      <c r="E94" s="241">
        <v>1</v>
      </c>
      <c r="F94" s="372">
        <v>3</v>
      </c>
      <c r="G94" s="238">
        <v>0</v>
      </c>
      <c r="H94" s="239">
        <v>3</v>
      </c>
      <c r="I94" s="367">
        <v>0</v>
      </c>
      <c r="J94" s="240">
        <v>0</v>
      </c>
      <c r="K94" s="241">
        <v>0</v>
      </c>
      <c r="L94" s="136">
        <f t="shared" si="2"/>
        <v>4</v>
      </c>
      <c r="M94" s="136">
        <f t="shared" si="2"/>
        <v>0</v>
      </c>
      <c r="N94" s="136">
        <f t="shared" si="2"/>
        <v>4</v>
      </c>
      <c r="O94" s="137">
        <f t="shared" si="3"/>
        <v>4</v>
      </c>
      <c r="P94" s="368">
        <v>0.1</v>
      </c>
      <c r="Q94" s="369" t="s">
        <v>215</v>
      </c>
      <c r="R94" s="123"/>
      <c r="S94" s="123"/>
      <c r="T94" s="123"/>
      <c r="U94" s="123"/>
      <c r="V94" s="123"/>
      <c r="W94" s="123"/>
    </row>
    <row r="95" spans="1:23" ht="12" customHeight="1" thickBot="1">
      <c r="A95" s="236" t="s">
        <v>164</v>
      </c>
      <c r="B95" s="242" t="s">
        <v>107</v>
      </c>
      <c r="C95" s="258">
        <v>0.25</v>
      </c>
      <c r="D95" s="258">
        <v>0</v>
      </c>
      <c r="E95" s="260">
        <v>0.25</v>
      </c>
      <c r="F95" s="372">
        <v>0.5</v>
      </c>
      <c r="G95" s="238">
        <v>0</v>
      </c>
      <c r="H95" s="239">
        <v>0.5</v>
      </c>
      <c r="I95" s="370">
        <v>0.25</v>
      </c>
      <c r="J95" s="259">
        <v>0</v>
      </c>
      <c r="K95" s="260">
        <v>0.25</v>
      </c>
      <c r="L95" s="136">
        <f t="shared" si="2"/>
        <v>1</v>
      </c>
      <c r="M95" s="136">
        <f t="shared" si="2"/>
        <v>0</v>
      </c>
      <c r="N95" s="136">
        <f t="shared" si="2"/>
        <v>1</v>
      </c>
      <c r="O95" s="137">
        <f t="shared" si="3"/>
        <v>1</v>
      </c>
      <c r="P95" s="368">
        <v>1.4E-2</v>
      </c>
      <c r="Q95" s="369" t="s">
        <v>240</v>
      </c>
    </row>
    <row r="96" spans="1:23" ht="12" customHeight="1" thickBot="1">
      <c r="A96" s="236" t="s">
        <v>162</v>
      </c>
      <c r="B96" s="242" t="s">
        <v>108</v>
      </c>
      <c r="C96" s="258">
        <v>1.25</v>
      </c>
      <c r="D96" s="258">
        <v>0</v>
      </c>
      <c r="E96" s="260">
        <v>1.25</v>
      </c>
      <c r="F96" s="372">
        <v>11.75</v>
      </c>
      <c r="G96" s="238">
        <v>0</v>
      </c>
      <c r="H96" s="239">
        <v>11.75</v>
      </c>
      <c r="I96" s="370">
        <v>1</v>
      </c>
      <c r="J96" s="259">
        <v>0</v>
      </c>
      <c r="K96" s="260">
        <v>1</v>
      </c>
      <c r="L96" s="136">
        <f t="shared" si="2"/>
        <v>14</v>
      </c>
      <c r="M96" s="136">
        <f t="shared" si="2"/>
        <v>0</v>
      </c>
      <c r="N96" s="136">
        <f t="shared" si="2"/>
        <v>14</v>
      </c>
      <c r="O96" s="137">
        <f t="shared" si="3"/>
        <v>14</v>
      </c>
      <c r="P96" s="368">
        <v>1.5</v>
      </c>
      <c r="Q96" s="369" t="s">
        <v>265</v>
      </c>
    </row>
    <row r="97" spans="1:23" ht="12" customHeight="1" thickBot="1">
      <c r="A97" s="236" t="s">
        <v>168</v>
      </c>
      <c r="B97" s="242" t="s">
        <v>109</v>
      </c>
      <c r="C97" s="258">
        <v>1.5</v>
      </c>
      <c r="D97" s="258">
        <v>0</v>
      </c>
      <c r="E97" s="260">
        <v>1.5</v>
      </c>
      <c r="F97" s="372">
        <v>10.5</v>
      </c>
      <c r="G97" s="238">
        <v>0</v>
      </c>
      <c r="H97" s="239">
        <v>10.5</v>
      </c>
      <c r="I97" s="370">
        <v>0</v>
      </c>
      <c r="J97" s="259">
        <v>0</v>
      </c>
      <c r="K97" s="260">
        <v>0</v>
      </c>
      <c r="L97" s="136">
        <f t="shared" si="2"/>
        <v>12</v>
      </c>
      <c r="M97" s="136">
        <f t="shared" si="2"/>
        <v>0</v>
      </c>
      <c r="N97" s="136">
        <f t="shared" si="2"/>
        <v>12</v>
      </c>
      <c r="O97" s="137">
        <f t="shared" si="3"/>
        <v>12</v>
      </c>
      <c r="P97" s="368">
        <v>1.23</v>
      </c>
      <c r="Q97" s="369" t="s">
        <v>266</v>
      </c>
    </row>
    <row r="98" spans="1:23" ht="12" customHeight="1" thickBot="1">
      <c r="A98" s="236" t="s">
        <v>160</v>
      </c>
      <c r="B98" s="242" t="s">
        <v>110</v>
      </c>
      <c r="C98" s="258">
        <v>8</v>
      </c>
      <c r="D98" s="258">
        <v>0</v>
      </c>
      <c r="E98" s="260">
        <v>8</v>
      </c>
      <c r="F98" s="372">
        <v>45</v>
      </c>
      <c r="G98" s="238">
        <v>0</v>
      </c>
      <c r="H98" s="239">
        <v>45</v>
      </c>
      <c r="I98" s="370">
        <v>13</v>
      </c>
      <c r="J98" s="259">
        <v>0</v>
      </c>
      <c r="K98" s="260">
        <v>13</v>
      </c>
      <c r="L98" s="136">
        <f t="shared" si="2"/>
        <v>66</v>
      </c>
      <c r="M98" s="136">
        <f t="shared" si="2"/>
        <v>0</v>
      </c>
      <c r="N98" s="136">
        <f t="shared" si="2"/>
        <v>66</v>
      </c>
      <c r="O98" s="137">
        <f t="shared" si="3"/>
        <v>66</v>
      </c>
      <c r="P98" s="368">
        <v>0</v>
      </c>
      <c r="Q98" s="373" t="s">
        <v>267</v>
      </c>
    </row>
    <row r="99" spans="1:23" ht="12" customHeight="1" thickBot="1">
      <c r="A99" s="236" t="s">
        <v>168</v>
      </c>
      <c r="B99" s="242" t="s">
        <v>111</v>
      </c>
      <c r="C99" s="258">
        <v>1</v>
      </c>
      <c r="D99" s="258">
        <v>0</v>
      </c>
      <c r="E99" s="260">
        <v>1</v>
      </c>
      <c r="F99" s="372">
        <v>4</v>
      </c>
      <c r="G99" s="238">
        <v>0</v>
      </c>
      <c r="H99" s="239">
        <v>4</v>
      </c>
      <c r="I99" s="370">
        <v>1</v>
      </c>
      <c r="J99" s="259">
        <v>0</v>
      </c>
      <c r="K99" s="260">
        <v>1</v>
      </c>
      <c r="L99" s="136">
        <f t="shared" si="2"/>
        <v>6</v>
      </c>
      <c r="M99" s="136">
        <f t="shared" si="2"/>
        <v>0</v>
      </c>
      <c r="N99" s="136">
        <f t="shared" si="2"/>
        <v>6</v>
      </c>
      <c r="O99" s="137">
        <f t="shared" si="3"/>
        <v>6</v>
      </c>
      <c r="P99" s="368">
        <v>2</v>
      </c>
      <c r="Q99" s="369" t="s">
        <v>268</v>
      </c>
    </row>
    <row r="100" spans="1:23" ht="12" customHeight="1" thickBot="1">
      <c r="A100" s="236" t="s">
        <v>164</v>
      </c>
      <c r="B100" s="242" t="s">
        <v>112</v>
      </c>
      <c r="C100" s="258">
        <v>0.75</v>
      </c>
      <c r="D100" s="258">
        <v>0</v>
      </c>
      <c r="E100" s="260">
        <v>0.75</v>
      </c>
      <c r="F100" s="372">
        <v>3.5</v>
      </c>
      <c r="G100" s="238">
        <v>0</v>
      </c>
      <c r="H100" s="239">
        <v>3.5</v>
      </c>
      <c r="I100" s="370">
        <v>1.75</v>
      </c>
      <c r="J100" s="259">
        <v>0</v>
      </c>
      <c r="K100" s="260">
        <v>1.75</v>
      </c>
      <c r="L100" s="136">
        <f t="shared" si="2"/>
        <v>6</v>
      </c>
      <c r="M100" s="136">
        <f t="shared" si="2"/>
        <v>0</v>
      </c>
      <c r="N100" s="136">
        <f t="shared" si="2"/>
        <v>6</v>
      </c>
      <c r="O100" s="137">
        <f t="shared" si="3"/>
        <v>6</v>
      </c>
      <c r="P100" s="368">
        <v>0.04</v>
      </c>
      <c r="Q100" s="369" t="s">
        <v>269</v>
      </c>
    </row>
    <row r="101" spans="1:23" ht="12" customHeight="1" thickBot="1">
      <c r="A101" s="236" t="s">
        <v>161</v>
      </c>
      <c r="B101" s="242" t="s">
        <v>113</v>
      </c>
      <c r="C101" s="258">
        <v>1</v>
      </c>
      <c r="D101" s="258">
        <v>0</v>
      </c>
      <c r="E101" s="260">
        <v>1</v>
      </c>
      <c r="F101" s="372">
        <v>1</v>
      </c>
      <c r="G101" s="238">
        <v>0</v>
      </c>
      <c r="H101" s="239">
        <v>1</v>
      </c>
      <c r="I101" s="370">
        <v>1</v>
      </c>
      <c r="J101" s="259">
        <v>0</v>
      </c>
      <c r="K101" s="260">
        <v>1</v>
      </c>
      <c r="L101" s="136">
        <f t="shared" si="2"/>
        <v>3</v>
      </c>
      <c r="M101" s="136">
        <f t="shared" si="2"/>
        <v>0</v>
      </c>
      <c r="N101" s="136">
        <f t="shared" si="2"/>
        <v>3</v>
      </c>
      <c r="O101" s="137">
        <f t="shared" si="3"/>
        <v>3</v>
      </c>
      <c r="P101" s="368">
        <v>0.11</v>
      </c>
      <c r="Q101" s="369" t="s">
        <v>208</v>
      </c>
    </row>
    <row r="102" spans="1:23" ht="12" customHeight="1" thickBot="1">
      <c r="A102" s="236" t="s">
        <v>160</v>
      </c>
      <c r="B102" s="242" t="s">
        <v>114</v>
      </c>
      <c r="C102" s="258">
        <v>3</v>
      </c>
      <c r="D102" s="258">
        <v>0</v>
      </c>
      <c r="E102" s="260">
        <v>3</v>
      </c>
      <c r="F102" s="372">
        <v>20</v>
      </c>
      <c r="G102" s="238">
        <v>0</v>
      </c>
      <c r="H102" s="239">
        <v>20</v>
      </c>
      <c r="I102" s="370">
        <v>5</v>
      </c>
      <c r="J102" s="259">
        <v>0</v>
      </c>
      <c r="K102" s="260">
        <v>5</v>
      </c>
      <c r="L102" s="136">
        <f t="shared" si="2"/>
        <v>28</v>
      </c>
      <c r="M102" s="136">
        <f t="shared" si="2"/>
        <v>0</v>
      </c>
      <c r="N102" s="136">
        <f t="shared" si="2"/>
        <v>28</v>
      </c>
      <c r="O102" s="137">
        <f t="shared" si="3"/>
        <v>28</v>
      </c>
      <c r="P102" s="368">
        <v>0.6</v>
      </c>
      <c r="Q102" s="369" t="s">
        <v>230</v>
      </c>
    </row>
    <row r="103" spans="1:23" ht="12" customHeight="1" thickBot="1">
      <c r="A103" s="236" t="s">
        <v>161</v>
      </c>
      <c r="B103" s="242" t="s">
        <v>115</v>
      </c>
      <c r="C103" s="258">
        <v>1</v>
      </c>
      <c r="D103" s="258">
        <v>0</v>
      </c>
      <c r="E103" s="260">
        <v>1</v>
      </c>
      <c r="F103" s="372">
        <v>6</v>
      </c>
      <c r="G103" s="238">
        <v>0</v>
      </c>
      <c r="H103" s="239">
        <v>6</v>
      </c>
      <c r="I103" s="370">
        <v>0</v>
      </c>
      <c r="J103" s="259">
        <v>0</v>
      </c>
      <c r="K103" s="260">
        <v>0</v>
      </c>
      <c r="L103" s="136">
        <f t="shared" si="2"/>
        <v>7</v>
      </c>
      <c r="M103" s="136">
        <f t="shared" si="2"/>
        <v>0</v>
      </c>
      <c r="N103" s="136">
        <f t="shared" si="2"/>
        <v>7</v>
      </c>
      <c r="O103" s="137">
        <f t="shared" si="3"/>
        <v>7</v>
      </c>
      <c r="P103" s="368">
        <v>0.90900000000000003</v>
      </c>
      <c r="Q103" s="369" t="s">
        <v>208</v>
      </c>
    </row>
    <row r="104" spans="1:23" ht="12" customHeight="1" thickBot="1">
      <c r="A104" s="236" t="s">
        <v>168</v>
      </c>
      <c r="B104" s="242" t="s">
        <v>116</v>
      </c>
      <c r="C104" s="258">
        <v>2.5</v>
      </c>
      <c r="D104" s="258">
        <v>0</v>
      </c>
      <c r="E104" s="260">
        <v>2.5</v>
      </c>
      <c r="F104" s="372">
        <v>12.5</v>
      </c>
      <c r="G104" s="238">
        <v>0</v>
      </c>
      <c r="H104" s="239">
        <v>12.5</v>
      </c>
      <c r="I104" s="370">
        <v>3</v>
      </c>
      <c r="J104" s="259">
        <v>0</v>
      </c>
      <c r="K104" s="260">
        <v>3</v>
      </c>
      <c r="L104" s="136">
        <f t="shared" si="2"/>
        <v>18</v>
      </c>
      <c r="M104" s="136">
        <f t="shared" si="2"/>
        <v>0</v>
      </c>
      <c r="N104" s="136">
        <f t="shared" si="2"/>
        <v>18</v>
      </c>
      <c r="O104" s="137">
        <f t="shared" si="3"/>
        <v>18</v>
      </c>
      <c r="P104" s="368">
        <v>3.8</v>
      </c>
      <c r="Q104" s="369" t="s">
        <v>270</v>
      </c>
    </row>
    <row r="105" spans="1:23" ht="12" customHeight="1" thickBot="1">
      <c r="A105" s="236" t="s">
        <v>161</v>
      </c>
      <c r="B105" s="242" t="s">
        <v>117</v>
      </c>
      <c r="C105" s="258">
        <v>0</v>
      </c>
      <c r="D105" s="258">
        <v>0</v>
      </c>
      <c r="E105" s="260">
        <v>0</v>
      </c>
      <c r="F105" s="372">
        <v>3.8</v>
      </c>
      <c r="G105" s="238">
        <v>0</v>
      </c>
      <c r="H105" s="239">
        <v>3.8</v>
      </c>
      <c r="I105" s="370">
        <v>0</v>
      </c>
      <c r="J105" s="259">
        <v>0</v>
      </c>
      <c r="K105" s="260">
        <v>0</v>
      </c>
      <c r="L105" s="136">
        <f t="shared" si="2"/>
        <v>3.8</v>
      </c>
      <c r="M105" s="136">
        <f t="shared" si="2"/>
        <v>0</v>
      </c>
      <c r="N105" s="136">
        <f t="shared" si="2"/>
        <v>3.8</v>
      </c>
      <c r="O105" s="137">
        <f t="shared" si="3"/>
        <v>3.8</v>
      </c>
      <c r="P105" s="368">
        <v>0</v>
      </c>
      <c r="Q105" s="369" t="s">
        <v>233</v>
      </c>
    </row>
    <row r="106" spans="1:23" s="139" customFormat="1" ht="12" customHeight="1">
      <c r="A106" s="236" t="s">
        <v>163</v>
      </c>
      <c r="B106" s="242" t="s">
        <v>118</v>
      </c>
      <c r="C106" s="237">
        <v>0.25</v>
      </c>
      <c r="D106" s="237">
        <v>0</v>
      </c>
      <c r="E106" s="241">
        <v>0.25</v>
      </c>
      <c r="F106" s="372">
        <v>0.75</v>
      </c>
      <c r="G106" s="238">
        <v>0</v>
      </c>
      <c r="H106" s="239">
        <v>0.75</v>
      </c>
      <c r="I106" s="367">
        <v>0</v>
      </c>
      <c r="J106" s="240">
        <v>0</v>
      </c>
      <c r="K106" s="241">
        <v>0</v>
      </c>
      <c r="L106" s="136">
        <f t="shared" si="2"/>
        <v>1</v>
      </c>
      <c r="M106" s="136">
        <f t="shared" si="2"/>
        <v>0</v>
      </c>
      <c r="N106" s="136">
        <f t="shared" si="2"/>
        <v>1</v>
      </c>
      <c r="O106" s="137">
        <f t="shared" si="3"/>
        <v>1</v>
      </c>
      <c r="P106" s="368">
        <v>0.05</v>
      </c>
      <c r="Q106" s="369" t="s">
        <v>215</v>
      </c>
      <c r="R106" s="140"/>
      <c r="S106" s="123"/>
      <c r="T106" s="123"/>
      <c r="U106" s="123"/>
      <c r="V106" s="123"/>
      <c r="W106" s="123"/>
    </row>
    <row r="107" spans="1:23" ht="12.75" customHeight="1">
      <c r="A107" s="267"/>
      <c r="B107" s="244" t="s">
        <v>271</v>
      </c>
      <c r="C107" s="237">
        <f>SUBTOTAL(109,C4:C106)</f>
        <v>197.69</v>
      </c>
      <c r="D107" s="237">
        <f t="shared" ref="D107:P107" si="4">SUBTOTAL(109,D4:D106)</f>
        <v>0</v>
      </c>
      <c r="E107" s="237">
        <f t="shared" si="4"/>
        <v>197.69</v>
      </c>
      <c r="F107" s="245">
        <f t="shared" si="4"/>
        <v>947.07499999999993</v>
      </c>
      <c r="G107" s="245">
        <f t="shared" si="4"/>
        <v>1</v>
      </c>
      <c r="H107" s="245">
        <f t="shared" si="4"/>
        <v>946.07499999999993</v>
      </c>
      <c r="I107" s="237">
        <f t="shared" si="4"/>
        <v>206.75</v>
      </c>
      <c r="J107" s="237">
        <f t="shared" si="4"/>
        <v>1</v>
      </c>
      <c r="K107" s="237">
        <f>SUBTOTAL(109,K4:K106)</f>
        <v>205.75</v>
      </c>
      <c r="L107" s="245">
        <f t="shared" si="4"/>
        <v>1351.2649999999999</v>
      </c>
      <c r="M107" s="245">
        <f>SUBTOTAL(109,M4:M106)</f>
        <v>2</v>
      </c>
      <c r="N107" s="245">
        <f t="shared" si="4"/>
        <v>1349.2649999999999</v>
      </c>
      <c r="O107" s="245">
        <f>SUBTOTAL(109,O4:O106)</f>
        <v>1349.2649999999999</v>
      </c>
      <c r="P107" s="245">
        <f t="shared" si="4"/>
        <v>88.512999999999991</v>
      </c>
      <c r="Q107" s="369"/>
    </row>
    <row r="108" spans="1:23" ht="12" customHeight="1">
      <c r="A108" s="141"/>
      <c r="B108" s="141"/>
      <c r="C108" s="141"/>
      <c r="D108" s="141"/>
      <c r="E108" s="141"/>
      <c r="F108" s="142"/>
      <c r="G108" s="142"/>
      <c r="H108" s="143"/>
      <c r="I108" s="141"/>
      <c r="J108" s="141"/>
      <c r="K108" s="141"/>
      <c r="L108" s="142"/>
      <c r="M108" s="142"/>
      <c r="N108" s="143"/>
      <c r="O108" s="143"/>
      <c r="P108" s="143"/>
      <c r="Q108" s="144"/>
    </row>
    <row r="109" spans="1:23" ht="12" customHeight="1">
      <c r="A109" s="243" t="s">
        <v>168</v>
      </c>
      <c r="B109" s="244" t="s">
        <v>272</v>
      </c>
      <c r="C109" s="258">
        <f>SUM(C36:C37)</f>
        <v>3</v>
      </c>
      <c r="D109" s="258">
        <f t="shared" ref="D109:P109" si="5">SUM(D36:D37)</f>
        <v>0</v>
      </c>
      <c r="E109" s="258">
        <f t="shared" si="5"/>
        <v>3</v>
      </c>
      <c r="F109" s="245">
        <f t="shared" si="5"/>
        <v>15</v>
      </c>
      <c r="G109" s="245">
        <f t="shared" si="5"/>
        <v>0</v>
      </c>
      <c r="H109" s="245">
        <f t="shared" si="5"/>
        <v>15</v>
      </c>
      <c r="I109" s="258">
        <f t="shared" si="5"/>
        <v>2</v>
      </c>
      <c r="J109" s="258">
        <f t="shared" si="5"/>
        <v>1</v>
      </c>
      <c r="K109" s="258">
        <f t="shared" si="5"/>
        <v>1</v>
      </c>
      <c r="L109" s="245">
        <f t="shared" si="5"/>
        <v>20</v>
      </c>
      <c r="M109" s="245">
        <f t="shared" si="5"/>
        <v>1</v>
      </c>
      <c r="N109" s="245">
        <f t="shared" si="5"/>
        <v>19</v>
      </c>
      <c r="O109" s="245">
        <f t="shared" si="5"/>
        <v>19</v>
      </c>
      <c r="P109" s="245">
        <f t="shared" si="5"/>
        <v>3.5</v>
      </c>
      <c r="Q109" s="369"/>
    </row>
    <row r="110" spans="1:23" ht="12" customHeight="1">
      <c r="A110" s="243" t="s">
        <v>161</v>
      </c>
      <c r="B110" s="244" t="s">
        <v>273</v>
      </c>
      <c r="C110" s="237">
        <f t="shared" ref="C110:L110" si="6">SUM(C45:C46)</f>
        <v>18</v>
      </c>
      <c r="D110" s="237">
        <f t="shared" si="6"/>
        <v>0</v>
      </c>
      <c r="E110" s="241">
        <f t="shared" si="6"/>
        <v>18</v>
      </c>
      <c r="F110" s="374">
        <f t="shared" si="6"/>
        <v>46</v>
      </c>
      <c r="G110" s="246">
        <f t="shared" si="6"/>
        <v>0</v>
      </c>
      <c r="H110" s="247">
        <f t="shared" si="6"/>
        <v>46</v>
      </c>
      <c r="I110" s="375">
        <f t="shared" si="6"/>
        <v>28</v>
      </c>
      <c r="J110" s="237">
        <f t="shared" si="6"/>
        <v>0</v>
      </c>
      <c r="K110" s="241">
        <f t="shared" si="6"/>
        <v>28</v>
      </c>
      <c r="L110" s="376">
        <f t="shared" si="6"/>
        <v>92</v>
      </c>
      <c r="M110" s="376">
        <f t="shared" ref="M110:P110" si="7">SUM(M45:M46)</f>
        <v>0</v>
      </c>
      <c r="N110" s="376">
        <f t="shared" si="7"/>
        <v>92</v>
      </c>
      <c r="O110" s="376">
        <f t="shared" si="7"/>
        <v>92</v>
      </c>
      <c r="P110" s="376">
        <f t="shared" si="7"/>
        <v>0.4</v>
      </c>
      <c r="Q110" s="369"/>
    </row>
    <row r="111" spans="1:23" ht="15" customHeight="1">
      <c r="A111" s="248"/>
      <c r="B111" s="249"/>
      <c r="C111" s="250"/>
      <c r="D111" s="250"/>
      <c r="E111" s="250"/>
      <c r="F111" s="250"/>
      <c r="G111" s="250"/>
      <c r="H111" s="250"/>
      <c r="I111" s="250"/>
      <c r="J111" s="250"/>
      <c r="K111" s="250"/>
      <c r="L111" s="250"/>
      <c r="M111" s="250"/>
      <c r="N111" s="251"/>
      <c r="O111" s="377"/>
      <c r="P111" s="377"/>
      <c r="Q111" s="378"/>
    </row>
    <row r="112" spans="1:23" s="145" customFormat="1" ht="27.6">
      <c r="A112" s="252" t="str">
        <f>A1</f>
        <v>TOTAL STAFFING as of 03.31.2018</v>
      </c>
      <c r="B112" s="253"/>
      <c r="C112" s="254">
        <f t="shared" ref="C112:P112" si="8">C107</f>
        <v>197.69</v>
      </c>
      <c r="D112" s="254">
        <f t="shared" si="8"/>
        <v>0</v>
      </c>
      <c r="E112" s="254">
        <f t="shared" si="8"/>
        <v>197.69</v>
      </c>
      <c r="F112" s="254">
        <f t="shared" si="8"/>
        <v>947.07499999999993</v>
      </c>
      <c r="G112" s="254">
        <f t="shared" si="8"/>
        <v>1</v>
      </c>
      <c r="H112" s="254">
        <f t="shared" si="8"/>
        <v>946.07499999999993</v>
      </c>
      <c r="I112" s="254">
        <f t="shared" si="8"/>
        <v>206.75</v>
      </c>
      <c r="J112" s="254">
        <f t="shared" si="8"/>
        <v>1</v>
      </c>
      <c r="K112" s="254">
        <f t="shared" si="8"/>
        <v>205.75</v>
      </c>
      <c r="L112" s="254">
        <f t="shared" si="8"/>
        <v>1351.2649999999999</v>
      </c>
      <c r="M112" s="254">
        <f t="shared" si="8"/>
        <v>2</v>
      </c>
      <c r="N112" s="255">
        <f t="shared" si="8"/>
        <v>1349.2649999999999</v>
      </c>
      <c r="O112" s="379">
        <f t="shared" si="8"/>
        <v>1349.2649999999999</v>
      </c>
      <c r="P112" s="379">
        <f t="shared" si="8"/>
        <v>88.512999999999991</v>
      </c>
      <c r="Q112" s="380">
        <f>SUM(O112:P112)</f>
        <v>1437.7779999999998</v>
      </c>
    </row>
    <row r="113" spans="1:17" ht="12" customHeight="1">
      <c r="A113" s="311" t="s">
        <v>274</v>
      </c>
      <c r="B113" s="312"/>
      <c r="C113" s="146"/>
      <c r="D113" s="146"/>
      <c r="E113" s="146"/>
      <c r="F113" s="146"/>
      <c r="G113" s="146"/>
      <c r="H113" s="147"/>
      <c r="I113" s="148"/>
      <c r="J113" s="149"/>
      <c r="K113" s="147"/>
      <c r="L113" s="146"/>
      <c r="M113" s="146"/>
      <c r="N113" s="146"/>
      <c r="O113" s="146"/>
      <c r="P113" s="146"/>
      <c r="Q113" s="150"/>
    </row>
  </sheetData>
  <sheetProtection formatCells="0" formatColumns="0" formatRows="0" insertColumns="0" insertRows="0" insertHyperlinks="0" deleteColumns="0" deleteRows="0" sort="0" autoFilter="0" pivotTables="0"/>
  <autoFilter ref="A3:B107" xr:uid="{00000000-0009-0000-0000-000005000000}"/>
  <mergeCells count="8">
    <mergeCell ref="P2:P3"/>
    <mergeCell ref="A113:B113"/>
    <mergeCell ref="A1:B1"/>
    <mergeCell ref="C2:E2"/>
    <mergeCell ref="F2:H2"/>
    <mergeCell ref="I2:K2"/>
    <mergeCell ref="L2:N2"/>
    <mergeCell ref="O2:O3"/>
  </mergeCells>
  <pageMargins left="0.88" right="1.1100000000000001" top="0.75" bottom="0.68" header="0.5" footer="0.5"/>
  <pageSetup scale="65" pageOrder="overThenDown" orientation="landscape" r:id="rId1"/>
  <headerFooter alignWithMargins="0">
    <oddFooter>&amp;C&amp;"Arial,Bold"&amp;9&amp;P of &amp;N&amp;R&amp;"Arial,Bold"&amp;9last revised &amp;D</oddFooter>
  </headerFooter>
  <rowBreaks count="1" manualBreakCount="1">
    <brk id="52" max="16" man="1"/>
  </rowBreaks>
  <colBreaks count="1" manualBreakCount="1">
    <brk id="14" min="3" max="114" man="1"/>
  </colBreaks>
  <ignoredErrors>
    <ignoredError sqref="C109:C110 D109:K110 P109:P1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K111"/>
  <sheetViews>
    <sheetView workbookViewId="0">
      <selection activeCell="A3" sqref="A3:B3"/>
    </sheetView>
  </sheetViews>
  <sheetFormatPr defaultColWidth="8.85546875" defaultRowHeight="13.15"/>
  <cols>
    <col min="1" max="1" width="14.7109375" style="2" bestFit="1" customWidth="1"/>
    <col min="2" max="2" width="25.42578125" style="2" customWidth="1"/>
    <col min="3" max="3" width="16" style="2" customWidth="1"/>
    <col min="4" max="4" width="15.85546875" style="2" customWidth="1"/>
    <col min="5" max="11" width="16" style="2" customWidth="1"/>
    <col min="12" max="12" width="4.7109375" style="2" customWidth="1"/>
    <col min="13" max="16384" width="8.85546875" style="2"/>
  </cols>
  <sheetData>
    <row r="1" spans="1:11" s="1" customFormat="1" ht="38.25" customHeight="1">
      <c r="A1" s="326" t="s">
        <v>275</v>
      </c>
      <c r="B1" s="327"/>
      <c r="C1" s="46" t="s">
        <v>276</v>
      </c>
      <c r="D1" s="47" t="s">
        <v>277</v>
      </c>
      <c r="E1" s="47" t="s">
        <v>278</v>
      </c>
      <c r="F1" s="47" t="s">
        <v>279</v>
      </c>
      <c r="G1" s="47" t="s">
        <v>280</v>
      </c>
      <c r="H1" s="47" t="s">
        <v>281</v>
      </c>
      <c r="I1" s="47" t="s">
        <v>282</v>
      </c>
      <c r="J1" s="47" t="s">
        <v>283</v>
      </c>
      <c r="K1" s="47" t="s">
        <v>284</v>
      </c>
    </row>
    <row r="2" spans="1:11" s="1" customFormat="1" ht="15.6">
      <c r="A2" s="211"/>
      <c r="B2" s="212" t="s">
        <v>285</v>
      </c>
      <c r="C2" s="213">
        <v>90</v>
      </c>
      <c r="D2" s="214">
        <v>75</v>
      </c>
      <c r="E2" s="214">
        <v>75</v>
      </c>
      <c r="F2" s="214">
        <v>90</v>
      </c>
      <c r="G2" s="214">
        <v>75</v>
      </c>
      <c r="H2" s="214">
        <v>75</v>
      </c>
      <c r="I2" s="214">
        <v>75</v>
      </c>
      <c r="J2" s="215">
        <v>75</v>
      </c>
      <c r="K2" s="216">
        <v>75</v>
      </c>
    </row>
    <row r="3" spans="1:11" s="1" customFormat="1" ht="17.25" customHeight="1">
      <c r="A3" s="38" t="s">
        <v>286</v>
      </c>
      <c r="B3" s="39" t="s">
        <v>287</v>
      </c>
      <c r="C3" s="40">
        <v>99.138726545599994</v>
      </c>
      <c r="D3" s="41">
        <v>79.721676367121006</v>
      </c>
      <c r="E3" s="41">
        <v>69.830442947080002</v>
      </c>
      <c r="F3" s="41">
        <v>94.232220012339994</v>
      </c>
      <c r="G3" s="41">
        <v>87.735912418560005</v>
      </c>
      <c r="H3" s="41">
        <v>78.575553416700004</v>
      </c>
      <c r="I3" s="41">
        <v>84.190915003677006</v>
      </c>
      <c r="J3" s="41">
        <v>98.118274101340006</v>
      </c>
      <c r="K3" s="41">
        <v>87.055695493979997</v>
      </c>
    </row>
    <row r="4" spans="1:11" s="1" customFormat="1" ht="17.25" customHeight="1">
      <c r="A4" s="42" t="s">
        <v>160</v>
      </c>
      <c r="B4" s="43" t="s">
        <v>19</v>
      </c>
      <c r="C4" s="217">
        <v>98.672566371681398</v>
      </c>
      <c r="D4" s="44">
        <v>73.693029490616595</v>
      </c>
      <c r="E4" s="218">
        <v>56.977584960231397</v>
      </c>
      <c r="F4" s="44">
        <v>91.823899371069203</v>
      </c>
      <c r="G4" s="218">
        <v>85.628742514970099</v>
      </c>
      <c r="H4" s="44">
        <v>90.2777777777778</v>
      </c>
      <c r="I4" s="218">
        <v>81.087470449172599</v>
      </c>
      <c r="J4" s="44">
        <v>95.823665893271496</v>
      </c>
      <c r="K4" s="218">
        <v>65.048543689320397</v>
      </c>
    </row>
    <row r="5" spans="1:11" s="1" customFormat="1" ht="17.25" customHeight="1">
      <c r="A5" s="381" t="s">
        <v>161</v>
      </c>
      <c r="B5" s="382" t="s">
        <v>20</v>
      </c>
      <c r="C5" s="383">
        <v>100</v>
      </c>
      <c r="D5" s="384">
        <v>76.243980738362794</v>
      </c>
      <c r="E5" s="385">
        <v>85.148514851485203</v>
      </c>
      <c r="F5" s="384">
        <v>96.825396825396794</v>
      </c>
      <c r="G5" s="385">
        <v>93.650793650793702</v>
      </c>
      <c r="H5" s="384">
        <v>67.391304347826093</v>
      </c>
      <c r="I5" s="385">
        <v>93.794326241134797</v>
      </c>
      <c r="J5" s="384">
        <v>94.594594594594597</v>
      </c>
      <c r="K5" s="385">
        <v>68</v>
      </c>
    </row>
    <row r="6" spans="1:11" s="1" customFormat="1" ht="17.25" customHeight="1">
      <c r="A6" s="381" t="s">
        <v>161</v>
      </c>
      <c r="B6" s="382" t="s">
        <v>21</v>
      </c>
      <c r="C6" s="383">
        <v>100</v>
      </c>
      <c r="D6" s="384">
        <v>84.337349397590401</v>
      </c>
      <c r="E6" s="385">
        <v>92.857142857142904</v>
      </c>
      <c r="F6" s="384"/>
      <c r="G6" s="385"/>
      <c r="H6" s="384">
        <v>75.757575757575793</v>
      </c>
      <c r="I6" s="385">
        <v>89.208633093525194</v>
      </c>
      <c r="J6" s="384">
        <v>97.7777777777778</v>
      </c>
      <c r="K6" s="385">
        <v>88.8888888888889</v>
      </c>
    </row>
    <row r="7" spans="1:11" s="1" customFormat="1" ht="17.25" customHeight="1">
      <c r="A7" s="381" t="s">
        <v>162</v>
      </c>
      <c r="B7" s="382" t="s">
        <v>22</v>
      </c>
      <c r="C7" s="383">
        <v>98.412698412698404</v>
      </c>
      <c r="D7" s="384">
        <v>87.973086627417999</v>
      </c>
      <c r="E7" s="385">
        <v>76.538461538461505</v>
      </c>
      <c r="F7" s="384">
        <v>96.6666666666667</v>
      </c>
      <c r="G7" s="385">
        <v>79.381443298969103</v>
      </c>
      <c r="H7" s="384">
        <v>100</v>
      </c>
      <c r="I7" s="385">
        <v>89.721254355400703</v>
      </c>
      <c r="J7" s="384">
        <v>99.647887323943706</v>
      </c>
      <c r="K7" s="385">
        <v>98.148148148148195</v>
      </c>
    </row>
    <row r="8" spans="1:11" s="1" customFormat="1" ht="17.25" customHeight="1">
      <c r="A8" s="381" t="s">
        <v>161</v>
      </c>
      <c r="B8" s="382" t="s">
        <v>23</v>
      </c>
      <c r="C8" s="383">
        <v>100</v>
      </c>
      <c r="D8" s="384">
        <v>77.638190954773904</v>
      </c>
      <c r="E8" s="385">
        <v>83.769633507853399</v>
      </c>
      <c r="F8" s="384">
        <v>93.3333333333333</v>
      </c>
      <c r="G8" s="385">
        <v>83.3333333333333</v>
      </c>
      <c r="H8" s="384">
        <v>86.6666666666667</v>
      </c>
      <c r="I8" s="385">
        <v>90.601503759398497</v>
      </c>
      <c r="J8" s="384">
        <v>98.989898989899004</v>
      </c>
      <c r="K8" s="385">
        <v>90.909090909090907</v>
      </c>
    </row>
    <row r="9" spans="1:11" s="1" customFormat="1" ht="17.25" customHeight="1">
      <c r="A9" s="381" t="s">
        <v>163</v>
      </c>
      <c r="B9" s="382" t="s">
        <v>24</v>
      </c>
      <c r="C9" s="383">
        <v>100</v>
      </c>
      <c r="D9" s="384">
        <v>74.5222929936306</v>
      </c>
      <c r="E9" s="385">
        <v>61.016949152542402</v>
      </c>
      <c r="F9" s="384">
        <v>90.909090909090907</v>
      </c>
      <c r="G9" s="385">
        <v>90.909090909090907</v>
      </c>
      <c r="H9" s="384">
        <v>37.5</v>
      </c>
      <c r="I9" s="385">
        <v>83.098591549295804</v>
      </c>
      <c r="J9" s="384">
        <v>87.5</v>
      </c>
      <c r="K9" s="385">
        <v>58.3333333333333</v>
      </c>
    </row>
    <row r="10" spans="1:11" s="1" customFormat="1" ht="17.25" customHeight="1">
      <c r="A10" s="381" t="s">
        <v>164</v>
      </c>
      <c r="B10" s="382" t="s">
        <v>25</v>
      </c>
      <c r="C10" s="383">
        <v>100</v>
      </c>
      <c r="D10" s="384">
        <v>74.425727411944905</v>
      </c>
      <c r="E10" s="385">
        <v>45.695364238410598</v>
      </c>
      <c r="F10" s="384">
        <v>91.6666666666667</v>
      </c>
      <c r="G10" s="385">
        <v>83.529411764705898</v>
      </c>
      <c r="H10" s="384">
        <v>65</v>
      </c>
      <c r="I10" s="385">
        <v>85.714285714285694</v>
      </c>
      <c r="J10" s="384">
        <v>100</v>
      </c>
      <c r="K10" s="385">
        <v>100</v>
      </c>
    </row>
    <row r="11" spans="1:11" s="1" customFormat="1" ht="17.25" customHeight="1">
      <c r="A11" s="381" t="s">
        <v>164</v>
      </c>
      <c r="B11" s="382" t="s">
        <v>26</v>
      </c>
      <c r="C11" s="383">
        <v>97.959183673469397</v>
      </c>
      <c r="D11" s="384">
        <v>82.033096926713895</v>
      </c>
      <c r="E11" s="385">
        <v>75</v>
      </c>
      <c r="F11" s="384">
        <v>100</v>
      </c>
      <c r="G11" s="385">
        <v>94.594594594594597</v>
      </c>
      <c r="H11" s="384">
        <v>90.697674418604706</v>
      </c>
      <c r="I11" s="385">
        <v>83.666274970622794</v>
      </c>
      <c r="J11" s="384">
        <v>98.514851485148498</v>
      </c>
      <c r="K11" s="385">
        <v>91.891891891891902</v>
      </c>
    </row>
    <row r="12" spans="1:11" s="1" customFormat="1" ht="17.25" customHeight="1">
      <c r="A12" s="381" t="s">
        <v>165</v>
      </c>
      <c r="B12" s="382" t="s">
        <v>27</v>
      </c>
      <c r="C12" s="383">
        <v>100</v>
      </c>
      <c r="D12" s="384">
        <v>89.4467213114754</v>
      </c>
      <c r="E12" s="385">
        <v>96.119402985074601</v>
      </c>
      <c r="F12" s="384">
        <v>96.629213483146103</v>
      </c>
      <c r="G12" s="385">
        <v>92.134831460674206</v>
      </c>
      <c r="H12" s="384">
        <v>88.8888888888889</v>
      </c>
      <c r="I12" s="385">
        <v>96.6577540106952</v>
      </c>
      <c r="J12" s="384">
        <v>98.961937716262995</v>
      </c>
      <c r="K12" s="385">
        <v>95.161290322580697</v>
      </c>
    </row>
    <row r="13" spans="1:11" s="1" customFormat="1" ht="17.25" customHeight="1">
      <c r="A13" s="381" t="s">
        <v>166</v>
      </c>
      <c r="B13" s="382" t="s">
        <v>28</v>
      </c>
      <c r="C13" s="383">
        <v>99.593495934959293</v>
      </c>
      <c r="D13" s="384">
        <v>78.973627940128296</v>
      </c>
      <c r="E13" s="385">
        <v>92.8</v>
      </c>
      <c r="F13" s="384">
        <v>96.363636363636402</v>
      </c>
      <c r="G13" s="385">
        <v>89.908256880734001</v>
      </c>
      <c r="H13" s="384">
        <v>90.410958904109606</v>
      </c>
      <c r="I13" s="385">
        <v>86.176470588235304</v>
      </c>
      <c r="J13" s="384">
        <v>99.504950495049499</v>
      </c>
      <c r="K13" s="385">
        <v>95.121951219512198</v>
      </c>
    </row>
    <row r="14" spans="1:11" s="1" customFormat="1" ht="17.25" customHeight="1">
      <c r="A14" s="381" t="s">
        <v>167</v>
      </c>
      <c r="B14" s="382" t="s">
        <v>29</v>
      </c>
      <c r="C14" s="383">
        <v>99.764705882352899</v>
      </c>
      <c r="D14" s="384">
        <v>85.206169342146694</v>
      </c>
      <c r="E14" s="385">
        <v>98.438719750195204</v>
      </c>
      <c r="F14" s="384">
        <v>99.8194945848375</v>
      </c>
      <c r="G14" s="385">
        <v>98.920863309352498</v>
      </c>
      <c r="H14" s="384">
        <v>83.400809716599198</v>
      </c>
      <c r="I14" s="385">
        <v>92.021120563215007</v>
      </c>
      <c r="J14" s="384">
        <v>98.748696558915498</v>
      </c>
      <c r="K14" s="385">
        <v>92.546583850931697</v>
      </c>
    </row>
    <row r="15" spans="1:11" s="1" customFormat="1" ht="17.25" customHeight="1">
      <c r="A15" s="381" t="s">
        <v>163</v>
      </c>
      <c r="B15" s="382" t="s">
        <v>30</v>
      </c>
      <c r="C15" s="383">
        <v>99.122807017543906</v>
      </c>
      <c r="D15" s="384">
        <v>66.685812751292403</v>
      </c>
      <c r="E15" s="385">
        <v>43.8783269961977</v>
      </c>
      <c r="F15" s="384">
        <v>100</v>
      </c>
      <c r="G15" s="385">
        <v>93.75</v>
      </c>
      <c r="H15" s="384">
        <v>70.731707317073202</v>
      </c>
      <c r="I15" s="385">
        <v>82.196078431372598</v>
      </c>
      <c r="J15" s="384">
        <v>97.032640949554903</v>
      </c>
      <c r="K15" s="385">
        <v>68.75</v>
      </c>
    </row>
    <row r="16" spans="1:11" s="1" customFormat="1" ht="17.25" customHeight="1">
      <c r="A16" s="381" t="s">
        <v>162</v>
      </c>
      <c r="B16" s="382" t="s">
        <v>31</v>
      </c>
      <c r="C16" s="383">
        <v>99.769053117782903</v>
      </c>
      <c r="D16" s="384">
        <v>90.123456790123498</v>
      </c>
      <c r="E16" s="385">
        <v>95.304777594728193</v>
      </c>
      <c r="F16" s="384">
        <v>99.4550408719346</v>
      </c>
      <c r="G16" s="385">
        <v>97.289972899728994</v>
      </c>
      <c r="H16" s="384">
        <v>89.051094890510996</v>
      </c>
      <c r="I16" s="385">
        <v>95.514511873350898</v>
      </c>
      <c r="J16" s="384">
        <v>100</v>
      </c>
      <c r="K16" s="385">
        <v>100</v>
      </c>
    </row>
    <row r="17" spans="1:11" s="1" customFormat="1" ht="17.25" customHeight="1">
      <c r="A17" s="381" t="s">
        <v>163</v>
      </c>
      <c r="B17" s="382" t="s">
        <v>32</v>
      </c>
      <c r="C17" s="383">
        <v>100</v>
      </c>
      <c r="D17" s="384">
        <v>80.710306406685206</v>
      </c>
      <c r="E17" s="385">
        <v>81.238615664845199</v>
      </c>
      <c r="F17" s="384">
        <v>98.412698412698404</v>
      </c>
      <c r="G17" s="385">
        <v>95.238095238095198</v>
      </c>
      <c r="H17" s="384">
        <v>84</v>
      </c>
      <c r="I17" s="385">
        <v>89.614740368509203</v>
      </c>
      <c r="J17" s="384">
        <v>99.767981438515093</v>
      </c>
      <c r="K17" s="385">
        <v>83.3333333333333</v>
      </c>
    </row>
    <row r="18" spans="1:11" s="1" customFormat="1" ht="17.25" customHeight="1">
      <c r="A18" s="381" t="s">
        <v>164</v>
      </c>
      <c r="B18" s="382" t="s">
        <v>33</v>
      </c>
      <c r="C18" s="383">
        <v>100</v>
      </c>
      <c r="D18" s="384">
        <v>82.481751824817493</v>
      </c>
      <c r="E18" s="385">
        <v>87.037037037036995</v>
      </c>
      <c r="F18" s="384">
        <v>100</v>
      </c>
      <c r="G18" s="385">
        <v>100</v>
      </c>
      <c r="H18" s="384">
        <v>81.481481481481495</v>
      </c>
      <c r="I18" s="385">
        <v>85.046728971962594</v>
      </c>
      <c r="J18" s="384">
        <v>100</v>
      </c>
      <c r="K18" s="385">
        <v>100</v>
      </c>
    </row>
    <row r="19" spans="1:11" s="1" customFormat="1" ht="17.25" customHeight="1">
      <c r="A19" s="381" t="s">
        <v>166</v>
      </c>
      <c r="B19" s="382" t="s">
        <v>34</v>
      </c>
      <c r="C19" s="383">
        <v>99.193548387096797</v>
      </c>
      <c r="D19" s="384">
        <v>77.728776185225996</v>
      </c>
      <c r="E19" s="385">
        <v>95.918367346938794</v>
      </c>
      <c r="F19" s="384">
        <v>100</v>
      </c>
      <c r="G19" s="385">
        <v>100</v>
      </c>
      <c r="H19" s="384">
        <v>80.645161290322605</v>
      </c>
      <c r="I19" s="385">
        <v>93.023255813953497</v>
      </c>
      <c r="J19" s="384">
        <v>99.047619047619094</v>
      </c>
      <c r="K19" s="385">
        <v>85.714285714285694</v>
      </c>
    </row>
    <row r="20" spans="1:11" s="1" customFormat="1" ht="17.25" customHeight="1">
      <c r="A20" s="386" t="s">
        <v>168</v>
      </c>
      <c r="B20" s="382" t="s">
        <v>35</v>
      </c>
      <c r="C20" s="383">
        <v>100</v>
      </c>
      <c r="D20" s="384">
        <v>87.438423645320199</v>
      </c>
      <c r="E20" s="385">
        <v>70.940170940170901</v>
      </c>
      <c r="F20" s="384">
        <v>100</v>
      </c>
      <c r="G20" s="385">
        <v>96</v>
      </c>
      <c r="H20" s="384">
        <v>76.190476190476204</v>
      </c>
      <c r="I20" s="385">
        <v>73.799126637554593</v>
      </c>
      <c r="J20" s="384">
        <v>100</v>
      </c>
      <c r="K20" s="385">
        <v>100</v>
      </c>
    </row>
    <row r="21" spans="1:11" s="1" customFormat="1" ht="17.25" customHeight="1">
      <c r="A21" s="386" t="s">
        <v>163</v>
      </c>
      <c r="B21" s="382" t="s">
        <v>36</v>
      </c>
      <c r="C21" s="383">
        <v>99.740932642487095</v>
      </c>
      <c r="D21" s="384">
        <v>83.591004919184797</v>
      </c>
      <c r="E21" s="385">
        <v>76.375711574952604</v>
      </c>
      <c r="F21" s="384">
        <v>87.131367292225207</v>
      </c>
      <c r="G21" s="385">
        <v>74.563591022443902</v>
      </c>
      <c r="H21" s="384">
        <v>76.973684210526301</v>
      </c>
      <c r="I21" s="385">
        <v>91.495778045838406</v>
      </c>
      <c r="J21" s="384">
        <v>99.764982373677995</v>
      </c>
      <c r="K21" s="385">
        <v>98.373983739837399</v>
      </c>
    </row>
    <row r="22" spans="1:11" s="1" customFormat="1" ht="17.25" customHeight="1">
      <c r="A22" s="381" t="s">
        <v>160</v>
      </c>
      <c r="B22" s="382" t="s">
        <v>37</v>
      </c>
      <c r="C22" s="383">
        <v>97.619047619047606</v>
      </c>
      <c r="D22" s="384">
        <v>76.923076923076906</v>
      </c>
      <c r="E22" s="385">
        <v>92.016806722689097</v>
      </c>
      <c r="F22" s="384">
        <v>88.8888888888889</v>
      </c>
      <c r="G22" s="385">
        <v>86.6666666666667</v>
      </c>
      <c r="H22" s="384">
        <v>70.8333333333333</v>
      </c>
      <c r="I22" s="385">
        <v>89.026275115919603</v>
      </c>
      <c r="J22" s="384">
        <v>98.564593301435394</v>
      </c>
      <c r="K22" s="385">
        <v>88.8888888888889</v>
      </c>
    </row>
    <row r="23" spans="1:11" s="1" customFormat="1" ht="17.25" customHeight="1">
      <c r="A23" s="381" t="s">
        <v>167</v>
      </c>
      <c r="B23" s="382" t="s">
        <v>38</v>
      </c>
      <c r="C23" s="383">
        <v>100</v>
      </c>
      <c r="D23" s="384">
        <v>94.230769230769198</v>
      </c>
      <c r="E23" s="385">
        <v>96.323529411764696</v>
      </c>
      <c r="F23" s="384">
        <v>96.6666666666667</v>
      </c>
      <c r="G23" s="385">
        <v>90</v>
      </c>
      <c r="H23" s="384">
        <v>82.978723404255305</v>
      </c>
      <c r="I23" s="385">
        <v>97.707736389684797</v>
      </c>
      <c r="J23" s="384">
        <v>98.795180722891601</v>
      </c>
      <c r="K23" s="385">
        <v>85.714285714285694</v>
      </c>
    </row>
    <row r="24" spans="1:11" s="1" customFormat="1" ht="17.25" customHeight="1">
      <c r="A24" s="381" t="s">
        <v>164</v>
      </c>
      <c r="B24" s="382" t="s">
        <v>39</v>
      </c>
      <c r="C24" s="383">
        <v>100</v>
      </c>
      <c r="D24" s="384">
        <v>81.061946902654896</v>
      </c>
      <c r="E24" s="385">
        <v>78.260869565217405</v>
      </c>
      <c r="F24" s="384">
        <v>93.3333333333333</v>
      </c>
      <c r="G24" s="385">
        <v>93.3333333333333</v>
      </c>
      <c r="H24" s="384">
        <v>80.769230769230802</v>
      </c>
      <c r="I24" s="385">
        <v>87.947882736156402</v>
      </c>
      <c r="J24" s="384">
        <v>96.212121212121204</v>
      </c>
      <c r="K24" s="385">
        <v>76.190476190476204</v>
      </c>
    </row>
    <row r="25" spans="1:11" s="1" customFormat="1" ht="17.25" customHeight="1">
      <c r="A25" s="381" t="s">
        <v>167</v>
      </c>
      <c r="B25" s="382" t="s">
        <v>40</v>
      </c>
      <c r="C25" s="383">
        <v>100</v>
      </c>
      <c r="D25" s="384">
        <v>95.959595959596001</v>
      </c>
      <c r="E25" s="385">
        <v>100</v>
      </c>
      <c r="F25" s="384">
        <v>100</v>
      </c>
      <c r="G25" s="385">
        <v>100</v>
      </c>
      <c r="H25" s="384">
        <v>96.153846153846203</v>
      </c>
      <c r="I25" s="385">
        <v>99.090909090909093</v>
      </c>
      <c r="J25" s="384">
        <v>100</v>
      </c>
      <c r="K25" s="385">
        <v>100</v>
      </c>
    </row>
    <row r="26" spans="1:11" s="1" customFormat="1" ht="17.25" customHeight="1">
      <c r="A26" s="381" t="s">
        <v>163</v>
      </c>
      <c r="B26" s="382" t="s">
        <v>41</v>
      </c>
      <c r="C26" s="383">
        <v>99.052132701421797</v>
      </c>
      <c r="D26" s="384">
        <v>76.070452474946904</v>
      </c>
      <c r="E26" s="385">
        <v>52.260638297872298</v>
      </c>
      <c r="F26" s="384">
        <v>89.084507042253506</v>
      </c>
      <c r="G26" s="385">
        <v>84.246575342465803</v>
      </c>
      <c r="H26" s="384">
        <v>75.257731958762903</v>
      </c>
      <c r="I26" s="385">
        <v>77.738611713665904</v>
      </c>
      <c r="J26" s="384">
        <v>96</v>
      </c>
      <c r="K26" s="385">
        <v>67.391304347826093</v>
      </c>
    </row>
    <row r="27" spans="1:11" s="1" customFormat="1" ht="17.25" customHeight="1">
      <c r="A27" s="381" t="s">
        <v>166</v>
      </c>
      <c r="B27" s="382" t="s">
        <v>42</v>
      </c>
      <c r="C27" s="383">
        <v>98.823529411764696</v>
      </c>
      <c r="D27" s="384">
        <v>81.731984829330003</v>
      </c>
      <c r="E27" s="385">
        <v>76.873661670235606</v>
      </c>
      <c r="F27" s="384">
        <v>91.891891891891902</v>
      </c>
      <c r="G27" s="385">
        <v>77.118644067796595</v>
      </c>
      <c r="H27" s="384">
        <v>77.380952380952394</v>
      </c>
      <c r="I27" s="385">
        <v>77.866972477064195</v>
      </c>
      <c r="J27" s="384">
        <v>96.860986547085204</v>
      </c>
      <c r="K27" s="385">
        <v>70.8333333333333</v>
      </c>
    </row>
    <row r="28" spans="1:11" s="1" customFormat="1" ht="17.25" customHeight="1">
      <c r="A28" s="381" t="s">
        <v>164</v>
      </c>
      <c r="B28" s="382" t="s">
        <v>43</v>
      </c>
      <c r="C28" s="383">
        <v>98.780487804878007</v>
      </c>
      <c r="D28" s="384">
        <v>82.230941704035899</v>
      </c>
      <c r="E28" s="385">
        <v>78.633405639913207</v>
      </c>
      <c r="F28" s="384">
        <v>91.869918699186996</v>
      </c>
      <c r="G28" s="385">
        <v>80.620155038759705</v>
      </c>
      <c r="H28" s="384">
        <v>76.551724137931004</v>
      </c>
      <c r="I28" s="385">
        <v>75.777664456909804</v>
      </c>
      <c r="J28" s="384">
        <v>98.021582733812906</v>
      </c>
      <c r="K28" s="385">
        <v>83.3333333333333</v>
      </c>
    </row>
    <row r="29" spans="1:11" s="1" customFormat="1" ht="17.25" customHeight="1">
      <c r="A29" s="381" t="s">
        <v>165</v>
      </c>
      <c r="B29" s="382" t="s">
        <v>44</v>
      </c>
      <c r="C29" s="383">
        <v>98.984771573604107</v>
      </c>
      <c r="D29" s="384">
        <v>81.464122307778197</v>
      </c>
      <c r="E29" s="385">
        <v>80.626122658455202</v>
      </c>
      <c r="F29" s="384">
        <v>95.822102425875997</v>
      </c>
      <c r="G29" s="385">
        <v>88.814913448734998</v>
      </c>
      <c r="H29" s="384">
        <v>84.8082595870207</v>
      </c>
      <c r="I29" s="385">
        <v>84.020881079704594</v>
      </c>
      <c r="J29" s="384">
        <v>99.067796610169495</v>
      </c>
      <c r="K29" s="385">
        <v>94.660194174757294</v>
      </c>
    </row>
    <row r="30" spans="1:11" s="1" customFormat="1" ht="17.25" customHeight="1">
      <c r="A30" s="381" t="s">
        <v>164</v>
      </c>
      <c r="B30" s="382" t="s">
        <v>45</v>
      </c>
      <c r="C30" s="383">
        <v>100</v>
      </c>
      <c r="D30" s="384">
        <v>86.096256684492005</v>
      </c>
      <c r="E30" s="385">
        <v>98.148148148148195</v>
      </c>
      <c r="F30" s="384">
        <v>97.872340425531902</v>
      </c>
      <c r="G30" s="385">
        <v>97.872340425531902</v>
      </c>
      <c r="H30" s="384">
        <v>80.487804878048806</v>
      </c>
      <c r="I30" s="385">
        <v>91.370558375634502</v>
      </c>
      <c r="J30" s="384">
        <v>98.765432098765402</v>
      </c>
      <c r="K30" s="385">
        <v>92.307692307692307</v>
      </c>
    </row>
    <row r="31" spans="1:11" s="1" customFormat="1" ht="17.25" customHeight="1">
      <c r="A31" s="381" t="s">
        <v>164</v>
      </c>
      <c r="B31" s="382" t="s">
        <v>46</v>
      </c>
      <c r="C31" s="383">
        <v>100</v>
      </c>
      <c r="D31" s="384">
        <v>89.018691588785003</v>
      </c>
      <c r="E31" s="385">
        <v>94.927536231884105</v>
      </c>
      <c r="F31" s="384">
        <v>100</v>
      </c>
      <c r="G31" s="385">
        <v>93.939393939393895</v>
      </c>
      <c r="H31" s="384">
        <v>92</v>
      </c>
      <c r="I31" s="385">
        <v>90.8888888888889</v>
      </c>
      <c r="J31" s="384">
        <v>99.159663865546193</v>
      </c>
      <c r="K31" s="385">
        <v>92.857142857142904</v>
      </c>
    </row>
    <row r="32" spans="1:11" s="1" customFormat="1" ht="17.25" customHeight="1">
      <c r="A32" s="381" t="s">
        <v>162</v>
      </c>
      <c r="B32" s="382" t="s">
        <v>47</v>
      </c>
      <c r="C32" s="383">
        <v>98.172323759791098</v>
      </c>
      <c r="D32" s="384">
        <v>78.988884904983905</v>
      </c>
      <c r="E32" s="385">
        <v>71.376146788990795</v>
      </c>
      <c r="F32" s="384">
        <v>92.4471299093656</v>
      </c>
      <c r="G32" s="385">
        <v>83.625730994152093</v>
      </c>
      <c r="H32" s="384">
        <v>85.496183206106906</v>
      </c>
      <c r="I32" s="385">
        <v>81.0907786149982</v>
      </c>
      <c r="J32" s="384">
        <v>97.857142857142804</v>
      </c>
      <c r="K32" s="385">
        <v>88.535031847133794</v>
      </c>
    </row>
    <row r="33" spans="1:11" s="1" customFormat="1" ht="17.25" customHeight="1">
      <c r="A33" s="381" t="s">
        <v>161</v>
      </c>
      <c r="B33" s="382" t="s">
        <v>48</v>
      </c>
      <c r="C33" s="383">
        <v>100</v>
      </c>
      <c r="D33" s="384">
        <v>76.3948497854077</v>
      </c>
      <c r="E33" s="385">
        <v>76.548672566371707</v>
      </c>
      <c r="F33" s="384">
        <v>100</v>
      </c>
      <c r="G33" s="385">
        <v>96.341463414634106</v>
      </c>
      <c r="H33" s="384">
        <v>73.3333333333333</v>
      </c>
      <c r="I33" s="385">
        <v>90.189328743545602</v>
      </c>
      <c r="J33" s="384">
        <v>95.757575757575793</v>
      </c>
      <c r="K33" s="385">
        <v>80</v>
      </c>
    </row>
    <row r="34" spans="1:11" s="1" customFormat="1" ht="17.25" customHeight="1">
      <c r="A34" s="381" t="s">
        <v>166</v>
      </c>
      <c r="B34" s="382" t="s">
        <v>49</v>
      </c>
      <c r="C34" s="383">
        <v>96.363636363636402</v>
      </c>
      <c r="D34" s="384">
        <v>79.557195571955702</v>
      </c>
      <c r="E34" s="385">
        <v>79.008746355685105</v>
      </c>
      <c r="F34" s="384">
        <v>95</v>
      </c>
      <c r="G34" s="385">
        <v>85.517241379310406</v>
      </c>
      <c r="H34" s="384">
        <v>76.344086021505404</v>
      </c>
      <c r="I34" s="385">
        <v>82.431572246976401</v>
      </c>
      <c r="J34" s="384">
        <v>98.387096774193594</v>
      </c>
      <c r="K34" s="385">
        <v>86.363636363636402</v>
      </c>
    </row>
    <row r="35" spans="1:11" s="1" customFormat="1" ht="17.25" customHeight="1">
      <c r="A35" s="386" t="s">
        <v>160</v>
      </c>
      <c r="B35" s="382" t="s">
        <v>50</v>
      </c>
      <c r="C35" s="383">
        <v>98.861480075901298</v>
      </c>
      <c r="D35" s="384">
        <v>81.935908691834996</v>
      </c>
      <c r="E35" s="385">
        <v>85.381700054141803</v>
      </c>
      <c r="F35" s="384">
        <v>96.699669966996694</v>
      </c>
      <c r="G35" s="385">
        <v>95.033112582781499</v>
      </c>
      <c r="H35" s="384">
        <v>79.591836734693899</v>
      </c>
      <c r="I35" s="385">
        <v>86.385366867595096</v>
      </c>
      <c r="J35" s="384">
        <v>96.908809891808403</v>
      </c>
      <c r="K35" s="385">
        <v>85.507246376811594</v>
      </c>
    </row>
    <row r="36" spans="1:11" s="1" customFormat="1" ht="17.25" customHeight="1">
      <c r="A36" s="381" t="s">
        <v>168</v>
      </c>
      <c r="B36" s="382" t="s">
        <v>288</v>
      </c>
      <c r="C36" s="383">
        <v>97.9381443298969</v>
      </c>
      <c r="D36" s="384">
        <v>73.826571201272898</v>
      </c>
      <c r="E36" s="385">
        <v>47.602739726027401</v>
      </c>
      <c r="F36" s="384">
        <v>94.936708860759495</v>
      </c>
      <c r="G36" s="385">
        <v>88.75</v>
      </c>
      <c r="H36" s="384">
        <v>61.538461538461497</v>
      </c>
      <c r="I36" s="385">
        <v>79.706152433425203</v>
      </c>
      <c r="J36" s="384">
        <v>90.334572490706293</v>
      </c>
      <c r="K36" s="385">
        <v>31.578947368421101</v>
      </c>
    </row>
    <row r="37" spans="1:11" s="1" customFormat="1" ht="17.25" customHeight="1">
      <c r="A37" s="381" t="s">
        <v>168</v>
      </c>
      <c r="B37" s="382" t="s">
        <v>289</v>
      </c>
      <c r="C37" s="383">
        <v>98.684210526315795</v>
      </c>
      <c r="D37" s="384">
        <v>81.2389380530973</v>
      </c>
      <c r="E37" s="385">
        <v>33.7777777777778</v>
      </c>
      <c r="F37" s="384">
        <v>93.442622950819697</v>
      </c>
      <c r="G37" s="385">
        <v>82.8125</v>
      </c>
      <c r="H37" s="384">
        <v>86.956521739130395</v>
      </c>
      <c r="I37" s="385">
        <v>84.5921450151057</v>
      </c>
      <c r="J37" s="384">
        <v>98.412698412698404</v>
      </c>
      <c r="K37" s="385">
        <v>86.6666666666667</v>
      </c>
    </row>
    <row r="38" spans="1:11" s="1" customFormat="1" ht="17.25" customHeight="1">
      <c r="A38" s="381" t="s">
        <v>162</v>
      </c>
      <c r="B38" s="382" t="s">
        <v>52</v>
      </c>
      <c r="C38" s="383">
        <v>99.165275459098496</v>
      </c>
      <c r="D38" s="384">
        <v>79.754352814144994</v>
      </c>
      <c r="E38" s="385">
        <v>87.436016751977704</v>
      </c>
      <c r="F38" s="384">
        <v>95.652173913043498</v>
      </c>
      <c r="G38" s="385">
        <v>92.779783393501802</v>
      </c>
      <c r="H38" s="384">
        <v>87.622149837133605</v>
      </c>
      <c r="I38" s="385">
        <v>95.951688660255002</v>
      </c>
      <c r="J38" s="384">
        <v>99.646286003031804</v>
      </c>
      <c r="K38" s="385">
        <v>96.8888888888889</v>
      </c>
    </row>
    <row r="39" spans="1:11" s="1" customFormat="1" ht="17.25" customHeight="1">
      <c r="A39" s="381" t="s">
        <v>160</v>
      </c>
      <c r="B39" s="382" t="s">
        <v>53</v>
      </c>
      <c r="C39" s="383">
        <v>99.319727891156504</v>
      </c>
      <c r="D39" s="384">
        <v>84.481508339376404</v>
      </c>
      <c r="E39" s="385">
        <v>57.793764988009599</v>
      </c>
      <c r="F39" s="384">
        <v>98.550724637681199</v>
      </c>
      <c r="G39" s="385">
        <v>94.285714285714306</v>
      </c>
      <c r="H39" s="384">
        <v>93.103448275862107</v>
      </c>
      <c r="I39" s="385">
        <v>73.293323330832706</v>
      </c>
      <c r="J39" s="384">
        <v>99.104477611940297</v>
      </c>
      <c r="K39" s="385">
        <v>93.023255813953497</v>
      </c>
    </row>
    <row r="40" spans="1:11" s="1" customFormat="1" ht="17.25" customHeight="1">
      <c r="A40" s="381" t="s">
        <v>163</v>
      </c>
      <c r="B40" s="382" t="s">
        <v>54</v>
      </c>
      <c r="C40" s="383">
        <v>99.454148471615696</v>
      </c>
      <c r="D40" s="384">
        <v>78.795698924731198</v>
      </c>
      <c r="E40" s="385">
        <v>81.096605744125299</v>
      </c>
      <c r="F40" s="384">
        <v>97.463768115942003</v>
      </c>
      <c r="G40" s="385">
        <v>96.727272727272705</v>
      </c>
      <c r="H40" s="384">
        <v>79.326923076923094</v>
      </c>
      <c r="I40" s="385">
        <v>83.113518605746606</v>
      </c>
      <c r="J40" s="384">
        <v>97.702127659574501</v>
      </c>
      <c r="K40" s="385">
        <v>83.3333333333333</v>
      </c>
    </row>
    <row r="41" spans="1:11" s="1" customFormat="1" ht="17.25" customHeight="1">
      <c r="A41" s="381" t="s">
        <v>164</v>
      </c>
      <c r="B41" s="382" t="s">
        <v>55</v>
      </c>
      <c r="C41" s="383">
        <v>87.5</v>
      </c>
      <c r="D41" s="384">
        <v>81.568627450980401</v>
      </c>
      <c r="E41" s="385">
        <v>80.2816901408451</v>
      </c>
      <c r="F41" s="384">
        <v>100</v>
      </c>
      <c r="G41" s="385">
        <v>100</v>
      </c>
      <c r="H41" s="384">
        <v>87.5</v>
      </c>
      <c r="I41" s="385">
        <v>85.029940119760496</v>
      </c>
      <c r="J41" s="384">
        <v>98.305084745762699</v>
      </c>
      <c r="K41" s="385">
        <v>93.3333333333333</v>
      </c>
    </row>
    <row r="42" spans="1:11" s="1" customFormat="1" ht="17.25" customHeight="1">
      <c r="A42" s="381" t="s">
        <v>167</v>
      </c>
      <c r="B42" s="382" t="s">
        <v>56</v>
      </c>
      <c r="C42" s="383">
        <v>95.8333333333333</v>
      </c>
      <c r="D42" s="384">
        <v>92.207792207792195</v>
      </c>
      <c r="E42" s="385">
        <v>100</v>
      </c>
      <c r="F42" s="384">
        <v>100</v>
      </c>
      <c r="G42" s="385">
        <v>100</v>
      </c>
      <c r="H42" s="384">
        <v>85.714285714285694</v>
      </c>
      <c r="I42" s="385">
        <v>96.078431372549005</v>
      </c>
      <c r="J42" s="384">
        <v>100</v>
      </c>
      <c r="K42" s="385">
        <v>100</v>
      </c>
    </row>
    <row r="43" spans="1:11" s="1" customFormat="1" ht="17.25" customHeight="1">
      <c r="A43" s="381" t="s">
        <v>168</v>
      </c>
      <c r="B43" s="382" t="s">
        <v>57</v>
      </c>
      <c r="C43" s="383">
        <v>100</v>
      </c>
      <c r="D43" s="384">
        <v>80.410742496050602</v>
      </c>
      <c r="E43" s="385">
        <v>77.105263157894697</v>
      </c>
      <c r="F43" s="384">
        <v>86.868686868686893</v>
      </c>
      <c r="G43" s="385">
        <v>80.582524271844704</v>
      </c>
      <c r="H43" s="384">
        <v>81.034482758620697</v>
      </c>
      <c r="I43" s="385">
        <v>79.252336448598101</v>
      </c>
      <c r="J43" s="384">
        <v>98.726114649681506</v>
      </c>
      <c r="K43" s="385">
        <v>94.202898550724598</v>
      </c>
    </row>
    <row r="44" spans="1:11" s="1" customFormat="1" ht="17.25" customHeight="1">
      <c r="A44" s="381" t="s">
        <v>160</v>
      </c>
      <c r="B44" s="382" t="s">
        <v>58</v>
      </c>
      <c r="C44" s="383">
        <v>96.774193548387103</v>
      </c>
      <c r="D44" s="384">
        <v>81.259150805270906</v>
      </c>
      <c r="E44" s="385">
        <v>97.560975609756099</v>
      </c>
      <c r="F44" s="384">
        <v>100</v>
      </c>
      <c r="G44" s="385">
        <v>98.113207547169793</v>
      </c>
      <c r="H44" s="384">
        <v>91.6666666666667</v>
      </c>
      <c r="I44" s="385">
        <v>87.446504992867304</v>
      </c>
      <c r="J44" s="384">
        <v>97.872340425531902</v>
      </c>
      <c r="K44" s="385">
        <v>87.878787878787904</v>
      </c>
    </row>
    <row r="45" spans="1:11" s="1" customFormat="1" ht="17.25" customHeight="1">
      <c r="A45" s="381" t="s">
        <v>161</v>
      </c>
      <c r="B45" s="382" t="s">
        <v>290</v>
      </c>
      <c r="C45" s="383">
        <v>99.392466585662206</v>
      </c>
      <c r="D45" s="384">
        <v>81.670498084291197</v>
      </c>
      <c r="E45" s="385">
        <v>71.313755795981507</v>
      </c>
      <c r="F45" s="384">
        <v>94.148020654044799</v>
      </c>
      <c r="G45" s="385">
        <v>83.811129848229299</v>
      </c>
      <c r="H45" s="384">
        <v>85.0899742930591</v>
      </c>
      <c r="I45" s="385">
        <v>88.256603773584899</v>
      </c>
      <c r="J45" s="384">
        <v>99.622234214786801</v>
      </c>
      <c r="K45" s="385">
        <v>97.211155378486097</v>
      </c>
    </row>
    <row r="46" spans="1:11" s="1" customFormat="1" ht="17.25" customHeight="1">
      <c r="A46" s="381" t="s">
        <v>161</v>
      </c>
      <c r="B46" s="382" t="s">
        <v>291</v>
      </c>
      <c r="C46" s="383">
        <v>98.2222222222222</v>
      </c>
      <c r="D46" s="384">
        <v>80.6666666666667</v>
      </c>
      <c r="E46" s="385">
        <v>81.1248808388942</v>
      </c>
      <c r="F46" s="384">
        <v>93.820224719101105</v>
      </c>
      <c r="G46" s="385">
        <v>85.0267379679144</v>
      </c>
      <c r="H46" s="384">
        <v>84.112149532710305</v>
      </c>
      <c r="I46" s="385">
        <v>95.156482861400903</v>
      </c>
      <c r="J46" s="384">
        <v>98.368883312421602</v>
      </c>
      <c r="K46" s="385">
        <v>88.7931034482759</v>
      </c>
    </row>
    <row r="47" spans="1:11" s="1" customFormat="1" ht="17.25" customHeight="1">
      <c r="A47" s="381" t="s">
        <v>168</v>
      </c>
      <c r="B47" s="382" t="s">
        <v>60</v>
      </c>
      <c r="C47" s="383">
        <v>98.843930635838106</v>
      </c>
      <c r="D47" s="384">
        <v>80</v>
      </c>
      <c r="E47" s="385">
        <v>50.114416475972497</v>
      </c>
      <c r="F47" s="384">
        <v>89.024390243902502</v>
      </c>
      <c r="G47" s="385">
        <v>82.352941176470594</v>
      </c>
      <c r="H47" s="384">
        <v>70.886075949367097</v>
      </c>
      <c r="I47" s="385">
        <v>77.152317880794698</v>
      </c>
      <c r="J47" s="384">
        <v>94.316163410301996</v>
      </c>
      <c r="K47" s="385">
        <v>65.591397849462396</v>
      </c>
    </row>
    <row r="48" spans="1:11" s="1" customFormat="1" ht="17.25" customHeight="1">
      <c r="A48" s="381" t="s">
        <v>165</v>
      </c>
      <c r="B48" s="382" t="s">
        <v>61</v>
      </c>
      <c r="C48" s="383">
        <v>98.684210526315795</v>
      </c>
      <c r="D48" s="384">
        <v>82.428430404738407</v>
      </c>
      <c r="E48" s="385">
        <v>74.533333333333303</v>
      </c>
      <c r="F48" s="384">
        <v>95.512820512820497</v>
      </c>
      <c r="G48" s="385">
        <v>91.139240506329102</v>
      </c>
      <c r="H48" s="384">
        <v>77.142857142857196</v>
      </c>
      <c r="I48" s="385">
        <v>82.195245321193696</v>
      </c>
      <c r="J48" s="384">
        <v>97.158081705151005</v>
      </c>
      <c r="K48" s="385">
        <v>75.384615384615401</v>
      </c>
    </row>
    <row r="49" spans="1:11" s="1" customFormat="1" ht="17.25" customHeight="1">
      <c r="A49" s="381" t="s">
        <v>167</v>
      </c>
      <c r="B49" s="382" t="s">
        <v>62</v>
      </c>
      <c r="C49" s="383">
        <v>100</v>
      </c>
      <c r="D49" s="384">
        <v>83.053221288515402</v>
      </c>
      <c r="E49" s="385">
        <v>99.710982658959495</v>
      </c>
      <c r="F49" s="384">
        <v>100</v>
      </c>
      <c r="G49" s="385">
        <v>98.757763975155299</v>
      </c>
      <c r="H49" s="384">
        <v>80.681818181818201</v>
      </c>
      <c r="I49" s="385">
        <v>96.399639963996407</v>
      </c>
      <c r="J49" s="384">
        <v>97.983870967741893</v>
      </c>
      <c r="K49" s="385">
        <v>83.3333333333333</v>
      </c>
    </row>
    <row r="50" spans="1:11" s="1" customFormat="1" ht="17.25" customHeight="1">
      <c r="A50" s="381" t="s">
        <v>167</v>
      </c>
      <c r="B50" s="382" t="s">
        <v>63</v>
      </c>
      <c r="C50" s="383">
        <v>100</v>
      </c>
      <c r="D50" s="384">
        <v>81.703470031545805</v>
      </c>
      <c r="E50" s="385">
        <v>81.611570247933898</v>
      </c>
      <c r="F50" s="384">
        <v>97.619047619047606</v>
      </c>
      <c r="G50" s="385">
        <v>93.7007874015748</v>
      </c>
      <c r="H50" s="384">
        <v>92.4528301886793</v>
      </c>
      <c r="I50" s="385">
        <v>91.625124626121604</v>
      </c>
      <c r="J50" s="384">
        <v>98.501872659176001</v>
      </c>
      <c r="K50" s="385">
        <v>91.6666666666667</v>
      </c>
    </row>
    <row r="51" spans="1:11" s="1" customFormat="1" ht="17.25" customHeight="1">
      <c r="A51" s="381" t="s">
        <v>164</v>
      </c>
      <c r="B51" s="382" t="s">
        <v>64</v>
      </c>
      <c r="C51" s="383">
        <v>98.529411764705898</v>
      </c>
      <c r="D51" s="384">
        <v>86.303030303030297</v>
      </c>
      <c r="E51" s="385">
        <v>76.335877862595396</v>
      </c>
      <c r="F51" s="384">
        <v>95.348837209302303</v>
      </c>
      <c r="G51" s="385">
        <v>93.023255813953497</v>
      </c>
      <c r="H51" s="384">
        <v>93.939393939393895</v>
      </c>
      <c r="I51" s="385">
        <v>86.153846153846203</v>
      </c>
      <c r="J51" s="384">
        <v>98.701298701298697</v>
      </c>
      <c r="K51" s="385">
        <v>93.877551020408205</v>
      </c>
    </row>
    <row r="52" spans="1:11" s="1" customFormat="1" ht="17.25" customHeight="1">
      <c r="A52" s="381" t="s">
        <v>165</v>
      </c>
      <c r="B52" s="382" t="s">
        <v>65</v>
      </c>
      <c r="C52" s="383">
        <v>96.938775510204096</v>
      </c>
      <c r="D52" s="384">
        <v>79.433139534883693</v>
      </c>
      <c r="E52" s="385">
        <v>58.679706601466997</v>
      </c>
      <c r="F52" s="384">
        <v>83.636363636363598</v>
      </c>
      <c r="G52" s="385">
        <v>66.141732283464606</v>
      </c>
      <c r="H52" s="384">
        <v>83.582089552238799</v>
      </c>
      <c r="I52" s="385">
        <v>89.552238805970205</v>
      </c>
      <c r="J52" s="384">
        <v>98.153034300791603</v>
      </c>
      <c r="K52" s="385">
        <v>90.410958904109606</v>
      </c>
    </row>
    <row r="53" spans="1:11" s="1" customFormat="1" ht="17.25" customHeight="1">
      <c r="A53" s="381" t="s">
        <v>164</v>
      </c>
      <c r="B53" s="382" t="s">
        <v>66</v>
      </c>
      <c r="C53" s="383">
        <v>100</v>
      </c>
      <c r="D53" s="384">
        <v>61.224489795918402</v>
      </c>
      <c r="E53" s="385">
        <v>26.6666666666667</v>
      </c>
      <c r="F53" s="384">
        <v>100</v>
      </c>
      <c r="G53" s="385">
        <v>100</v>
      </c>
      <c r="H53" s="384">
        <v>100</v>
      </c>
      <c r="I53" s="385">
        <v>73.972602739726</v>
      </c>
      <c r="J53" s="384">
        <v>92.857142857142904</v>
      </c>
      <c r="K53" s="385">
        <v>50</v>
      </c>
    </row>
    <row r="54" spans="1:11" s="1" customFormat="1" ht="17.25" customHeight="1">
      <c r="A54" s="381" t="s">
        <v>161</v>
      </c>
      <c r="B54" s="382" t="s">
        <v>67</v>
      </c>
      <c r="C54" s="383">
        <v>97.794117647058798</v>
      </c>
      <c r="D54" s="384">
        <v>78.936298076923094</v>
      </c>
      <c r="E54" s="385">
        <v>81.003937007874001</v>
      </c>
      <c r="F54" s="384">
        <v>95.2173913043478</v>
      </c>
      <c r="G54" s="385">
        <v>88.362068965517196</v>
      </c>
      <c r="H54" s="384">
        <v>73.372781065088802</v>
      </c>
      <c r="I54" s="385">
        <v>84.368894099257503</v>
      </c>
      <c r="J54" s="384">
        <v>99.337016574585604</v>
      </c>
      <c r="K54" s="385">
        <v>94.285714285714306</v>
      </c>
    </row>
    <row r="55" spans="1:11" s="1" customFormat="1" ht="17.25" customHeight="1">
      <c r="A55" s="381" t="s">
        <v>167</v>
      </c>
      <c r="B55" s="382" t="s">
        <v>68</v>
      </c>
      <c r="C55" s="383">
        <v>100</v>
      </c>
      <c r="D55" s="384">
        <v>81.573033707865207</v>
      </c>
      <c r="E55" s="385">
        <v>79.411764705882405</v>
      </c>
      <c r="F55" s="384">
        <v>100</v>
      </c>
      <c r="G55" s="385">
        <v>93.617021276595807</v>
      </c>
      <c r="H55" s="384">
        <v>70</v>
      </c>
      <c r="I55" s="385">
        <v>89.117647058823493</v>
      </c>
      <c r="J55" s="384">
        <v>95.774647887323894</v>
      </c>
      <c r="K55" s="385">
        <v>82.352941176470594</v>
      </c>
    </row>
    <row r="56" spans="1:11" s="1" customFormat="1" ht="17.25" customHeight="1">
      <c r="A56" s="381" t="s">
        <v>160</v>
      </c>
      <c r="B56" s="382" t="s">
        <v>69</v>
      </c>
      <c r="C56" s="383">
        <v>99.705882352941202</v>
      </c>
      <c r="D56" s="384">
        <v>90.652761684047903</v>
      </c>
      <c r="E56" s="385">
        <v>93.266606005459494</v>
      </c>
      <c r="F56" s="384">
        <v>98.670212765957402</v>
      </c>
      <c r="G56" s="385">
        <v>94.736842105263193</v>
      </c>
      <c r="H56" s="384">
        <v>88.839285714285694</v>
      </c>
      <c r="I56" s="385">
        <v>90.196078431372598</v>
      </c>
      <c r="J56" s="384">
        <v>98.133022170361698</v>
      </c>
      <c r="K56" s="385">
        <v>91.1111111111111</v>
      </c>
    </row>
    <row r="57" spans="1:11" s="1" customFormat="1" ht="17.25" customHeight="1">
      <c r="A57" s="381" t="s">
        <v>166</v>
      </c>
      <c r="B57" s="382" t="s">
        <v>70</v>
      </c>
      <c r="C57" s="383">
        <v>95</v>
      </c>
      <c r="D57" s="384">
        <v>81.818181818181799</v>
      </c>
      <c r="E57" s="385">
        <v>74.242424242424306</v>
      </c>
      <c r="F57" s="384">
        <v>81.25</v>
      </c>
      <c r="G57" s="385">
        <v>80</v>
      </c>
      <c r="H57" s="384">
        <v>50</v>
      </c>
      <c r="I57" s="385">
        <v>73.504273504273499</v>
      </c>
      <c r="J57" s="384">
        <v>100</v>
      </c>
      <c r="K57" s="385">
        <v>100</v>
      </c>
    </row>
    <row r="58" spans="1:11" s="1" customFormat="1" ht="17.25" customHeight="1">
      <c r="A58" s="381" t="s">
        <v>165</v>
      </c>
      <c r="B58" s="382" t="s">
        <v>71</v>
      </c>
      <c r="C58" s="383">
        <v>97.368421052631604</v>
      </c>
      <c r="D58" s="384">
        <v>83.239323126510897</v>
      </c>
      <c r="E58" s="385">
        <v>86.644951140065203</v>
      </c>
      <c r="F58" s="384">
        <v>98.765432098765402</v>
      </c>
      <c r="G58" s="385">
        <v>87.951807228915698</v>
      </c>
      <c r="H58" s="384">
        <v>65.2777777777778</v>
      </c>
      <c r="I58" s="385">
        <v>84.337349397590401</v>
      </c>
      <c r="J58" s="384">
        <v>97.872340425531902</v>
      </c>
      <c r="K58" s="385">
        <v>88.8888888888889</v>
      </c>
    </row>
    <row r="59" spans="1:11" s="1" customFormat="1" ht="17.25" customHeight="1">
      <c r="A59" s="381" t="s">
        <v>166</v>
      </c>
      <c r="B59" s="382" t="s">
        <v>72</v>
      </c>
      <c r="C59" s="383">
        <v>98.3333333333333</v>
      </c>
      <c r="D59" s="384">
        <v>73.348348348348395</v>
      </c>
      <c r="E59" s="385">
        <v>67.944785276073603</v>
      </c>
      <c r="F59" s="384">
        <v>92.356687898089206</v>
      </c>
      <c r="G59" s="385">
        <v>88.461538461538495</v>
      </c>
      <c r="H59" s="384">
        <v>70.731707317073202</v>
      </c>
      <c r="I59" s="385">
        <v>78.927563499529597</v>
      </c>
      <c r="J59" s="384">
        <v>99.742599742599793</v>
      </c>
      <c r="K59" s="385">
        <v>97.590361445783103</v>
      </c>
    </row>
    <row r="60" spans="1:11" s="1" customFormat="1" ht="17.25" customHeight="1">
      <c r="A60" s="381" t="s">
        <v>163</v>
      </c>
      <c r="B60" s="382" t="s">
        <v>73</v>
      </c>
      <c r="C60" s="383">
        <v>100</v>
      </c>
      <c r="D60" s="384">
        <v>88.225399495374305</v>
      </c>
      <c r="E60" s="385">
        <v>93.3234421364985</v>
      </c>
      <c r="F60" s="384">
        <v>97.1264367816092</v>
      </c>
      <c r="G60" s="385">
        <v>95.428571428571402</v>
      </c>
      <c r="H60" s="384">
        <v>100</v>
      </c>
      <c r="I60" s="385">
        <v>92.690677966101703</v>
      </c>
      <c r="J60" s="384">
        <v>100</v>
      </c>
      <c r="K60" s="385">
        <v>100</v>
      </c>
    </row>
    <row r="61" spans="1:11" s="1" customFormat="1" ht="17.25" customHeight="1">
      <c r="A61" s="381" t="s">
        <v>167</v>
      </c>
      <c r="B61" s="382" t="s">
        <v>74</v>
      </c>
      <c r="C61" s="383">
        <v>98.507462686567195</v>
      </c>
      <c r="D61" s="384">
        <v>92.567567567567593</v>
      </c>
      <c r="E61" s="385">
        <v>99.170124481327804</v>
      </c>
      <c r="F61" s="384">
        <v>100</v>
      </c>
      <c r="G61" s="385">
        <v>100</v>
      </c>
      <c r="H61" s="384">
        <v>87.142857142857096</v>
      </c>
      <c r="I61" s="385">
        <v>97.657657657657694</v>
      </c>
      <c r="J61" s="384">
        <v>96.644295302013404</v>
      </c>
      <c r="K61" s="385">
        <v>77.272727272727295</v>
      </c>
    </row>
    <row r="62" spans="1:11" s="1" customFormat="1" ht="17.25" customHeight="1">
      <c r="A62" s="381" t="s">
        <v>167</v>
      </c>
      <c r="B62" s="382" t="s">
        <v>75</v>
      </c>
      <c r="C62" s="383">
        <v>100</v>
      </c>
      <c r="D62" s="384">
        <v>82.795698924731198</v>
      </c>
      <c r="E62" s="385">
        <v>84.8</v>
      </c>
      <c r="F62" s="384">
        <v>98.412698412698404</v>
      </c>
      <c r="G62" s="385">
        <v>98.412698412698404</v>
      </c>
      <c r="H62" s="384">
        <v>80</v>
      </c>
      <c r="I62" s="385">
        <v>94.395280235988196</v>
      </c>
      <c r="J62" s="384">
        <v>98.507462686567195</v>
      </c>
      <c r="K62" s="385">
        <v>80</v>
      </c>
    </row>
    <row r="63" spans="1:11" s="1" customFormat="1" ht="17.25" customHeight="1">
      <c r="A63" s="381" t="s">
        <v>168</v>
      </c>
      <c r="B63" s="382" t="s">
        <v>76</v>
      </c>
      <c r="C63" s="383">
        <v>100</v>
      </c>
      <c r="D63" s="384">
        <v>70.352564102564102</v>
      </c>
      <c r="E63" s="385">
        <v>40.909090909090899</v>
      </c>
      <c r="F63" s="384">
        <v>91.6666666666667</v>
      </c>
      <c r="G63" s="385">
        <v>74.074074074074105</v>
      </c>
      <c r="H63" s="384">
        <v>82.142857142857096</v>
      </c>
      <c r="I63" s="385">
        <v>85.763490241102204</v>
      </c>
      <c r="J63" s="384">
        <v>96.629213483146103</v>
      </c>
      <c r="K63" s="385">
        <v>72.727272727272705</v>
      </c>
    </row>
    <row r="64" spans="1:11" s="1" customFormat="1" ht="17.25" customHeight="1">
      <c r="A64" s="381" t="s">
        <v>163</v>
      </c>
      <c r="B64" s="382" t="s">
        <v>77</v>
      </c>
      <c r="C64" s="383">
        <v>100</v>
      </c>
      <c r="D64" s="384">
        <v>69.772727272727295</v>
      </c>
      <c r="E64" s="385">
        <v>86.097560975609795</v>
      </c>
      <c r="F64" s="384">
        <v>100</v>
      </c>
      <c r="G64" s="385">
        <v>96.610169491525397</v>
      </c>
      <c r="H64" s="384">
        <v>71.428571428571402</v>
      </c>
      <c r="I64" s="385">
        <v>83.385254413291804</v>
      </c>
      <c r="J64" s="384">
        <v>96.969696969696997</v>
      </c>
      <c r="K64" s="385">
        <v>78.125</v>
      </c>
    </row>
    <row r="65" spans="1:11" s="1" customFormat="1" ht="17.25" customHeight="1">
      <c r="A65" s="381" t="s">
        <v>162</v>
      </c>
      <c r="B65" s="382" t="s">
        <v>78</v>
      </c>
      <c r="C65" s="383">
        <v>98.146002317497107</v>
      </c>
      <c r="D65" s="384">
        <v>72.3478680417345</v>
      </c>
      <c r="E65" s="385">
        <v>29.842552309923299</v>
      </c>
      <c r="F65" s="384">
        <v>78.240740740740804</v>
      </c>
      <c r="G65" s="385">
        <v>68.9051094890511</v>
      </c>
      <c r="H65" s="384">
        <v>65.709156193895893</v>
      </c>
      <c r="I65" s="385">
        <v>73.129190070665004</v>
      </c>
      <c r="J65" s="384">
        <v>98.150394178289901</v>
      </c>
      <c r="K65" s="385">
        <v>86.710239651416103</v>
      </c>
    </row>
    <row r="66" spans="1:11" s="1" customFormat="1" ht="17.25" customHeight="1">
      <c r="A66" s="381" t="s">
        <v>163</v>
      </c>
      <c r="B66" s="382" t="s">
        <v>79</v>
      </c>
      <c r="C66" s="383">
        <v>100</v>
      </c>
      <c r="D66" s="384">
        <v>92.682926829268297</v>
      </c>
      <c r="E66" s="385">
        <v>99.074074074074105</v>
      </c>
      <c r="F66" s="384">
        <v>100</v>
      </c>
      <c r="G66" s="385">
        <v>100</v>
      </c>
      <c r="H66" s="384">
        <v>81.818181818181799</v>
      </c>
      <c r="I66" s="385">
        <v>90.769230769230802</v>
      </c>
      <c r="J66" s="384">
        <v>96.428571428571402</v>
      </c>
      <c r="K66" s="385">
        <v>77.7777777777778</v>
      </c>
    </row>
    <row r="67" spans="1:11" s="1" customFormat="1" ht="17.25" customHeight="1">
      <c r="A67" s="381" t="s">
        <v>162</v>
      </c>
      <c r="B67" s="382" t="s">
        <v>80</v>
      </c>
      <c r="C67" s="383">
        <v>100</v>
      </c>
      <c r="D67" s="384">
        <v>90.599455040871902</v>
      </c>
      <c r="E67" s="385">
        <v>97.278911564625801</v>
      </c>
      <c r="F67" s="384">
        <v>100</v>
      </c>
      <c r="G67" s="385">
        <v>100</v>
      </c>
      <c r="H67" s="384">
        <v>82.142857142857096</v>
      </c>
      <c r="I67" s="385">
        <v>99.649122807017605</v>
      </c>
      <c r="J67" s="384">
        <v>100</v>
      </c>
      <c r="K67" s="385">
        <v>100</v>
      </c>
    </row>
    <row r="68" spans="1:11" s="1" customFormat="1" ht="17.25" customHeight="1">
      <c r="A68" s="381" t="s">
        <v>165</v>
      </c>
      <c r="B68" s="382" t="s">
        <v>81</v>
      </c>
      <c r="C68" s="383">
        <v>100</v>
      </c>
      <c r="D68" s="384">
        <v>88.977159880834193</v>
      </c>
      <c r="E68" s="385">
        <v>94.9895615866388</v>
      </c>
      <c r="F68" s="384">
        <v>100</v>
      </c>
      <c r="G68" s="385">
        <v>99.019607843137294</v>
      </c>
      <c r="H68" s="384">
        <v>88.3333333333333</v>
      </c>
      <c r="I68" s="385">
        <v>98.425196850393704</v>
      </c>
      <c r="J68" s="384">
        <v>98.952879581151805</v>
      </c>
      <c r="K68" s="385">
        <v>87.096774193548399</v>
      </c>
    </row>
    <row r="69" spans="1:11" s="1" customFormat="1" ht="17.25" customHeight="1">
      <c r="A69" s="381" t="s">
        <v>168</v>
      </c>
      <c r="B69" s="382" t="s">
        <v>82</v>
      </c>
      <c r="C69" s="383">
        <v>100</v>
      </c>
      <c r="D69" s="384">
        <v>88.166510757717504</v>
      </c>
      <c r="E69" s="385">
        <v>85.063559322033896</v>
      </c>
      <c r="F69" s="384">
        <v>86.585365853658502</v>
      </c>
      <c r="G69" s="385">
        <v>68.131868131868103</v>
      </c>
      <c r="H69" s="384">
        <v>80.909090909090907</v>
      </c>
      <c r="I69" s="385">
        <v>87.943262411347504</v>
      </c>
      <c r="J69" s="384">
        <v>99.682539682539698</v>
      </c>
      <c r="K69" s="385">
        <v>97.802197802197796</v>
      </c>
    </row>
    <row r="70" spans="1:11" s="1" customFormat="1" ht="17.25" customHeight="1">
      <c r="A70" s="381" t="s">
        <v>166</v>
      </c>
      <c r="B70" s="382" t="s">
        <v>83</v>
      </c>
      <c r="C70" s="383">
        <v>99.553571428571402</v>
      </c>
      <c r="D70" s="384">
        <v>80.082474226804095</v>
      </c>
      <c r="E70" s="385">
        <v>63.8570465273095</v>
      </c>
      <c r="F70" s="384">
        <v>94.416243654822296</v>
      </c>
      <c r="G70" s="385">
        <v>92</v>
      </c>
      <c r="H70" s="384">
        <v>71.428571428571402</v>
      </c>
      <c r="I70" s="385">
        <v>78.178039487357097</v>
      </c>
      <c r="J70" s="384">
        <v>96.170212765957402</v>
      </c>
      <c r="K70" s="385">
        <v>73.786407766990294</v>
      </c>
    </row>
    <row r="71" spans="1:11" s="1" customFormat="1" ht="17.25" customHeight="1">
      <c r="A71" s="381" t="s">
        <v>168</v>
      </c>
      <c r="B71" s="382" t="s">
        <v>84</v>
      </c>
      <c r="C71" s="383">
        <v>98.019801980197997</v>
      </c>
      <c r="D71" s="384">
        <v>70.146678170836907</v>
      </c>
      <c r="E71" s="385">
        <v>27.505827505827501</v>
      </c>
      <c r="F71" s="384">
        <v>91.525423728813607</v>
      </c>
      <c r="G71" s="385">
        <v>89.830508474576305</v>
      </c>
      <c r="H71" s="384">
        <v>46.511627906976699</v>
      </c>
      <c r="I71" s="385">
        <v>81.688596491228097</v>
      </c>
      <c r="J71" s="384">
        <v>96.086956521739097</v>
      </c>
      <c r="K71" s="385">
        <v>65.384615384615401</v>
      </c>
    </row>
    <row r="72" spans="1:11" s="1" customFormat="1" ht="17.25" customHeight="1">
      <c r="A72" s="381" t="s">
        <v>170</v>
      </c>
      <c r="B72" s="382" t="s">
        <v>252</v>
      </c>
      <c r="C72" s="383">
        <v>100</v>
      </c>
      <c r="D72" s="384">
        <v>100</v>
      </c>
      <c r="E72" s="385">
        <v>40</v>
      </c>
      <c r="F72" s="384"/>
      <c r="G72" s="385"/>
      <c r="H72" s="384"/>
      <c r="I72" s="385"/>
      <c r="J72" s="384"/>
      <c r="K72" s="385"/>
    </row>
    <row r="73" spans="1:11" s="1" customFormat="1" ht="17.25" customHeight="1">
      <c r="A73" s="381" t="s">
        <v>166</v>
      </c>
      <c r="B73" s="382" t="s">
        <v>85</v>
      </c>
      <c r="C73" s="383">
        <v>99.573560767590607</v>
      </c>
      <c r="D73" s="384">
        <v>77.3833167825223</v>
      </c>
      <c r="E73" s="385">
        <v>78.982485404503805</v>
      </c>
      <c r="F73" s="384">
        <v>93.3333333333333</v>
      </c>
      <c r="G73" s="385">
        <v>85.371702637889697</v>
      </c>
      <c r="H73" s="384">
        <v>80.128205128205096</v>
      </c>
      <c r="I73" s="385">
        <v>80.464352720450293</v>
      </c>
      <c r="J73" s="384">
        <v>98.398398398398399</v>
      </c>
      <c r="K73" s="385">
        <v>86.2068965517241</v>
      </c>
    </row>
    <row r="74" spans="1:11" s="1" customFormat="1" ht="17.25" customHeight="1">
      <c r="A74" s="381" t="s">
        <v>160</v>
      </c>
      <c r="B74" s="382" t="s">
        <v>86</v>
      </c>
      <c r="C74" s="383">
        <v>99</v>
      </c>
      <c r="D74" s="384">
        <v>85.845129059117397</v>
      </c>
      <c r="E74" s="385">
        <v>75.953079178885602</v>
      </c>
      <c r="F74" s="384">
        <v>98.039215686274503</v>
      </c>
      <c r="G74" s="385">
        <v>86.792452830188694</v>
      </c>
      <c r="H74" s="384">
        <v>80</v>
      </c>
      <c r="I74" s="385">
        <v>85.560053981106606</v>
      </c>
      <c r="J74" s="384">
        <v>97.231833910034595</v>
      </c>
      <c r="K74" s="385">
        <v>77.142857142857196</v>
      </c>
    </row>
    <row r="75" spans="1:11" s="1" customFormat="1" ht="17.25" customHeight="1">
      <c r="A75" s="381" t="s">
        <v>164</v>
      </c>
      <c r="B75" s="382" t="s">
        <v>87</v>
      </c>
      <c r="C75" s="383">
        <v>100</v>
      </c>
      <c r="D75" s="384">
        <v>85.365853658536594</v>
      </c>
      <c r="E75" s="385">
        <v>56.818181818181799</v>
      </c>
      <c r="F75" s="384">
        <v>100</v>
      </c>
      <c r="G75" s="385">
        <v>93.75</v>
      </c>
      <c r="H75" s="384">
        <v>68.421052631578902</v>
      </c>
      <c r="I75" s="385">
        <v>92.987804878048806</v>
      </c>
      <c r="J75" s="384">
        <v>95.714285714285694</v>
      </c>
      <c r="K75" s="385">
        <v>72.727272727272705</v>
      </c>
    </row>
    <row r="76" spans="1:11" s="1" customFormat="1" ht="17.25" customHeight="1">
      <c r="A76" s="381" t="s">
        <v>164</v>
      </c>
      <c r="B76" s="382" t="s">
        <v>88</v>
      </c>
      <c r="C76" s="383">
        <v>97.849462365591407</v>
      </c>
      <c r="D76" s="384">
        <v>77.330350484712895</v>
      </c>
      <c r="E76" s="385">
        <v>75.454545454545496</v>
      </c>
      <c r="F76" s="384">
        <v>98.75</v>
      </c>
      <c r="G76" s="385">
        <v>92.682926829268297</v>
      </c>
      <c r="H76" s="384">
        <v>72.2222222222222</v>
      </c>
      <c r="I76" s="385">
        <v>83.926521239954099</v>
      </c>
      <c r="J76" s="384">
        <v>98.447204968944106</v>
      </c>
      <c r="K76" s="385">
        <v>93.150684931506802</v>
      </c>
    </row>
    <row r="77" spans="1:11" s="1" customFormat="1" ht="17.25" customHeight="1">
      <c r="A77" s="381" t="s">
        <v>166</v>
      </c>
      <c r="B77" s="382" t="s">
        <v>89</v>
      </c>
      <c r="C77" s="383">
        <v>98.6111111111111</v>
      </c>
      <c r="D77" s="384">
        <v>82.758620689655203</v>
      </c>
      <c r="E77" s="385">
        <v>96.381578947368396</v>
      </c>
      <c r="F77" s="384">
        <v>98.275862068965495</v>
      </c>
      <c r="G77" s="385">
        <v>96.551724137931004</v>
      </c>
      <c r="H77" s="384">
        <v>73.469387755102105</v>
      </c>
      <c r="I77" s="385">
        <v>80.787037037036995</v>
      </c>
      <c r="J77" s="384">
        <v>99.565217391304401</v>
      </c>
      <c r="K77" s="385">
        <v>95.652173913043498</v>
      </c>
    </row>
    <row r="78" spans="1:11" s="1" customFormat="1" ht="17.25" customHeight="1">
      <c r="A78" s="381" t="s">
        <v>164</v>
      </c>
      <c r="B78" s="382" t="s">
        <v>90</v>
      </c>
      <c r="C78" s="383">
        <v>100</v>
      </c>
      <c r="D78" s="384">
        <v>78.731343283582106</v>
      </c>
      <c r="E78" s="385">
        <v>83.950617283950606</v>
      </c>
      <c r="F78" s="384">
        <v>100</v>
      </c>
      <c r="G78" s="385">
        <v>88.8888888888889</v>
      </c>
      <c r="H78" s="384">
        <v>83.870967741935502</v>
      </c>
      <c r="I78" s="385">
        <v>85.929648241205996</v>
      </c>
      <c r="J78" s="384">
        <v>98.360655737704903</v>
      </c>
      <c r="K78" s="385">
        <v>87.5</v>
      </c>
    </row>
    <row r="79" spans="1:11" s="1" customFormat="1" ht="17.25" customHeight="1">
      <c r="A79" s="381" t="s">
        <v>168</v>
      </c>
      <c r="B79" s="382" t="s">
        <v>91</v>
      </c>
      <c r="C79" s="383">
        <v>100</v>
      </c>
      <c r="D79" s="384">
        <v>84.215328467153299</v>
      </c>
      <c r="E79" s="385">
        <v>73.933649289099506</v>
      </c>
      <c r="F79" s="384">
        <v>97.9166666666667</v>
      </c>
      <c r="G79" s="385">
        <v>91.836734693877602</v>
      </c>
      <c r="H79" s="384">
        <v>67.692307692307693</v>
      </c>
      <c r="I79" s="385">
        <v>78.563995837669097</v>
      </c>
      <c r="J79" s="384">
        <v>98.4</v>
      </c>
      <c r="K79" s="385">
        <v>90.697674418604706</v>
      </c>
    </row>
    <row r="80" spans="1:11" s="1" customFormat="1" ht="17.25" customHeight="1">
      <c r="A80" s="381" t="s">
        <v>166</v>
      </c>
      <c r="B80" s="382" t="s">
        <v>92</v>
      </c>
      <c r="C80" s="383">
        <v>99.214145383104096</v>
      </c>
      <c r="D80" s="384">
        <v>83.422459893048099</v>
      </c>
      <c r="E80" s="385">
        <v>76.1185006045949</v>
      </c>
      <c r="F80" s="384">
        <v>96.410256410256395</v>
      </c>
      <c r="G80" s="385">
        <v>91.326530612244895</v>
      </c>
      <c r="H80" s="384">
        <v>66.6666666666667</v>
      </c>
      <c r="I80" s="385">
        <v>90.140374331550802</v>
      </c>
      <c r="J80" s="384">
        <v>98.379629629629605</v>
      </c>
      <c r="K80" s="385">
        <v>87.647058823529406</v>
      </c>
    </row>
    <row r="81" spans="1:11" s="1" customFormat="1" ht="17.25" customHeight="1">
      <c r="A81" s="381" t="s">
        <v>167</v>
      </c>
      <c r="B81" s="382" t="s">
        <v>93</v>
      </c>
      <c r="C81" s="383">
        <v>100</v>
      </c>
      <c r="D81" s="384">
        <v>90.547263681592099</v>
      </c>
      <c r="E81" s="385">
        <v>89.189189189189193</v>
      </c>
      <c r="F81" s="384">
        <v>83.3333333333333</v>
      </c>
      <c r="G81" s="385">
        <v>83.3333333333333</v>
      </c>
      <c r="H81" s="384">
        <v>93.939393939393895</v>
      </c>
      <c r="I81" s="385">
        <v>87.0445344129555</v>
      </c>
      <c r="J81" s="384">
        <v>97.674418604651194</v>
      </c>
      <c r="K81" s="385">
        <v>85.714285714285694</v>
      </c>
    </row>
    <row r="82" spans="1:11" s="1" customFormat="1" ht="17.25" customHeight="1">
      <c r="A82" s="381" t="s">
        <v>160</v>
      </c>
      <c r="B82" s="382" t="s">
        <v>94</v>
      </c>
      <c r="C82" s="383">
        <v>98.660714285714306</v>
      </c>
      <c r="D82" s="384">
        <v>73.313674898636194</v>
      </c>
      <c r="E82" s="385">
        <v>56.980056980057</v>
      </c>
      <c r="F82" s="384">
        <v>94.230769230769198</v>
      </c>
      <c r="G82" s="385">
        <v>86.466165413533801</v>
      </c>
      <c r="H82" s="384">
        <v>57.303370786516901</v>
      </c>
      <c r="I82" s="385">
        <v>77.831912302070705</v>
      </c>
      <c r="J82" s="384">
        <v>95.639534883720899</v>
      </c>
      <c r="K82" s="385">
        <v>69.696969696969703</v>
      </c>
    </row>
    <row r="83" spans="1:11" s="1" customFormat="1" ht="17.25" customHeight="1">
      <c r="A83" s="381" t="s">
        <v>165</v>
      </c>
      <c r="B83" s="382" t="s">
        <v>95</v>
      </c>
      <c r="C83" s="383">
        <v>100</v>
      </c>
      <c r="D83" s="384">
        <v>94.253632760898299</v>
      </c>
      <c r="E83" s="385">
        <v>95.063694267515899</v>
      </c>
      <c r="F83" s="384">
        <v>96.842105263157904</v>
      </c>
      <c r="G83" s="385">
        <v>94.148936170212806</v>
      </c>
      <c r="H83" s="384">
        <v>83.783783783783804</v>
      </c>
      <c r="I83" s="385">
        <v>98.187584956955206</v>
      </c>
      <c r="J83" s="384">
        <v>100</v>
      </c>
      <c r="K83" s="385">
        <v>100</v>
      </c>
    </row>
    <row r="84" spans="1:11" s="1" customFormat="1" ht="17.25" customHeight="1">
      <c r="A84" s="381" t="s">
        <v>165</v>
      </c>
      <c r="B84" s="382" t="s">
        <v>96</v>
      </c>
      <c r="C84" s="383">
        <v>99.635701275045506</v>
      </c>
      <c r="D84" s="384">
        <v>81.863919501677003</v>
      </c>
      <c r="E84" s="385">
        <v>82.769044740024199</v>
      </c>
      <c r="F84" s="384">
        <v>97.746478873239397</v>
      </c>
      <c r="G84" s="385">
        <v>93.939393939393895</v>
      </c>
      <c r="H84" s="384">
        <v>80.232558139534902</v>
      </c>
      <c r="I84" s="385">
        <v>79.433415123800998</v>
      </c>
      <c r="J84" s="384">
        <v>98.458748866727106</v>
      </c>
      <c r="K84" s="385">
        <v>89.440993788819895</v>
      </c>
    </row>
    <row r="85" spans="1:11" s="1" customFormat="1" ht="17.25" customHeight="1">
      <c r="A85" s="381" t="s">
        <v>161</v>
      </c>
      <c r="B85" s="382" t="s">
        <v>97</v>
      </c>
      <c r="C85" s="383">
        <v>98.253275109170303</v>
      </c>
      <c r="D85" s="384">
        <v>75.930647628760795</v>
      </c>
      <c r="E85" s="385">
        <v>70.535714285714306</v>
      </c>
      <c r="F85" s="384">
        <v>96.938775510204096</v>
      </c>
      <c r="G85" s="385">
        <v>90.099009900990097</v>
      </c>
      <c r="H85" s="384">
        <v>75.675675675675706</v>
      </c>
      <c r="I85" s="385">
        <v>77.604790419161702</v>
      </c>
      <c r="J85" s="384">
        <v>97.5</v>
      </c>
      <c r="K85" s="385">
        <v>86.25</v>
      </c>
    </row>
    <row r="86" spans="1:11" s="1" customFormat="1" ht="17.25" customHeight="1">
      <c r="A86" s="381" t="s">
        <v>162</v>
      </c>
      <c r="B86" s="382" t="s">
        <v>98</v>
      </c>
      <c r="C86" s="383">
        <v>99.568965517241395</v>
      </c>
      <c r="D86" s="384">
        <v>97.083653108211806</v>
      </c>
      <c r="E86" s="385">
        <v>80.493273542600903</v>
      </c>
      <c r="F86" s="384">
        <v>83.941605839416098</v>
      </c>
      <c r="G86" s="385">
        <v>81.159420289855106</v>
      </c>
      <c r="H86" s="384">
        <v>78.523489932885894</v>
      </c>
      <c r="I86" s="385">
        <v>86.242603550295897</v>
      </c>
      <c r="J86" s="384">
        <v>99.277978339350199</v>
      </c>
      <c r="K86" s="385">
        <v>95.652173913043498</v>
      </c>
    </row>
    <row r="87" spans="1:11" s="1" customFormat="1" ht="17.25" customHeight="1">
      <c r="A87" s="381" t="s">
        <v>163</v>
      </c>
      <c r="B87" s="382" t="s">
        <v>99</v>
      </c>
      <c r="C87" s="383">
        <v>100</v>
      </c>
      <c r="D87" s="384">
        <v>68.624338624338606</v>
      </c>
      <c r="E87" s="385">
        <v>69.204152249135007</v>
      </c>
      <c r="F87" s="384">
        <v>93.251533742331304</v>
      </c>
      <c r="G87" s="385">
        <v>81.871345029239805</v>
      </c>
      <c r="H87" s="384">
        <v>65.2777777777778</v>
      </c>
      <c r="I87" s="385">
        <v>82.645122681029306</v>
      </c>
      <c r="J87" s="384">
        <v>94.708994708994695</v>
      </c>
      <c r="K87" s="385">
        <v>64.912280701754398</v>
      </c>
    </row>
    <row r="88" spans="1:11" s="1" customFormat="1" ht="17.25" customHeight="1">
      <c r="A88" s="381" t="s">
        <v>165</v>
      </c>
      <c r="B88" s="382" t="s">
        <v>100</v>
      </c>
      <c r="C88" s="383">
        <v>97.959183673469397</v>
      </c>
      <c r="D88" s="384">
        <v>82.630813953488399</v>
      </c>
      <c r="E88" s="385">
        <v>75.566343042071196</v>
      </c>
      <c r="F88" s="384">
        <v>90.9677419354839</v>
      </c>
      <c r="G88" s="385">
        <v>84.713375796178397</v>
      </c>
      <c r="H88" s="384">
        <v>80</v>
      </c>
      <c r="I88" s="385">
        <v>79.144698301113095</v>
      </c>
      <c r="J88" s="384">
        <v>98.75</v>
      </c>
      <c r="K88" s="385">
        <v>88.235294117647101</v>
      </c>
    </row>
    <row r="89" spans="1:11" s="1" customFormat="1" ht="17.25" customHeight="1">
      <c r="A89" s="381" t="s">
        <v>165</v>
      </c>
      <c r="B89" s="382" t="s">
        <v>101</v>
      </c>
      <c r="C89" s="383">
        <v>97.740112994350298</v>
      </c>
      <c r="D89" s="384">
        <v>68.608094768015803</v>
      </c>
      <c r="E89" s="385">
        <v>75.668449197860994</v>
      </c>
      <c r="F89" s="384">
        <v>93.893129770992402</v>
      </c>
      <c r="G89" s="385">
        <v>89.312977099236605</v>
      </c>
      <c r="H89" s="384">
        <v>73.684210526315795</v>
      </c>
      <c r="I89" s="385">
        <v>80.537252914343597</v>
      </c>
      <c r="J89" s="384">
        <v>94.345718901454006</v>
      </c>
      <c r="K89" s="385">
        <v>66.981132075471706</v>
      </c>
    </row>
    <row r="90" spans="1:11" s="1" customFormat="1" ht="17.25" customHeight="1">
      <c r="A90" s="381" t="s">
        <v>162</v>
      </c>
      <c r="B90" s="382" t="s">
        <v>102</v>
      </c>
      <c r="C90" s="383">
        <v>97.674418604651194</v>
      </c>
      <c r="D90" s="384">
        <v>83.805668016194304</v>
      </c>
      <c r="E90" s="385">
        <v>90.384615384615401</v>
      </c>
      <c r="F90" s="384">
        <v>100</v>
      </c>
      <c r="G90" s="385">
        <v>96.6666666666667</v>
      </c>
      <c r="H90" s="384">
        <v>93.877551020408205</v>
      </c>
      <c r="I90" s="385">
        <v>91.725105189340795</v>
      </c>
      <c r="J90" s="384">
        <v>98.802395209580794</v>
      </c>
      <c r="K90" s="385">
        <v>91.304347826086996</v>
      </c>
    </row>
    <row r="91" spans="1:11" s="1" customFormat="1" ht="17.25" customHeight="1">
      <c r="A91" s="381" t="s">
        <v>161</v>
      </c>
      <c r="B91" s="382" t="s">
        <v>103</v>
      </c>
      <c r="C91" s="383">
        <v>100</v>
      </c>
      <c r="D91" s="384">
        <v>76.083467094703096</v>
      </c>
      <c r="E91" s="385">
        <v>68.992248062015506</v>
      </c>
      <c r="F91" s="384">
        <v>95.8333333333333</v>
      </c>
      <c r="G91" s="385">
        <v>75</v>
      </c>
      <c r="H91" s="384">
        <v>67.741935483871003</v>
      </c>
      <c r="I91" s="385">
        <v>82.490272373540904</v>
      </c>
      <c r="J91" s="384">
        <v>96.825396825396794</v>
      </c>
      <c r="K91" s="385">
        <v>85.714285714285694</v>
      </c>
    </row>
    <row r="92" spans="1:11" s="1" customFormat="1" ht="17.25" customHeight="1">
      <c r="A92" s="381" t="s">
        <v>161</v>
      </c>
      <c r="B92" s="382" t="s">
        <v>104</v>
      </c>
      <c r="C92" s="383">
        <v>100</v>
      </c>
      <c r="D92" s="384">
        <v>74.698795180722897</v>
      </c>
      <c r="E92" s="385">
        <v>83.710407239819006</v>
      </c>
      <c r="F92" s="384">
        <v>100</v>
      </c>
      <c r="G92" s="385">
        <v>96.551724137931004</v>
      </c>
      <c r="H92" s="384">
        <v>82.258064516128997</v>
      </c>
      <c r="I92" s="385">
        <v>80.811403508771903</v>
      </c>
      <c r="J92" s="384">
        <v>97.338403041825103</v>
      </c>
      <c r="K92" s="385">
        <v>78.787878787878796</v>
      </c>
    </row>
    <row r="93" spans="1:11" s="1" customFormat="1" ht="17.25" customHeight="1">
      <c r="A93" s="381" t="s">
        <v>167</v>
      </c>
      <c r="B93" s="382" t="s">
        <v>105</v>
      </c>
      <c r="C93" s="383">
        <v>100</v>
      </c>
      <c r="D93" s="384">
        <v>78.4860557768924</v>
      </c>
      <c r="E93" s="385">
        <v>74.157303370786494</v>
      </c>
      <c r="F93" s="384">
        <v>92.592592592592595</v>
      </c>
      <c r="G93" s="385">
        <v>82.758620689655203</v>
      </c>
      <c r="H93" s="384">
        <v>88.8888888888889</v>
      </c>
      <c r="I93" s="385">
        <v>80.288461538461604</v>
      </c>
      <c r="J93" s="384">
        <v>96.6666666666667</v>
      </c>
      <c r="K93" s="385">
        <v>85.714285714285694</v>
      </c>
    </row>
    <row r="94" spans="1:11" s="1" customFormat="1" ht="17.25" customHeight="1">
      <c r="A94" s="381" t="s">
        <v>167</v>
      </c>
      <c r="B94" s="382" t="s">
        <v>106</v>
      </c>
      <c r="C94" s="383">
        <v>100</v>
      </c>
      <c r="D94" s="384">
        <v>84.251968503936993</v>
      </c>
      <c r="E94" s="385">
        <v>96.794871794871796</v>
      </c>
      <c r="F94" s="384">
        <v>96.875</v>
      </c>
      <c r="G94" s="385">
        <v>90.163934426229503</v>
      </c>
      <c r="H94" s="384">
        <v>76.923076923076906</v>
      </c>
      <c r="I94" s="385">
        <v>87.297921478060104</v>
      </c>
      <c r="J94" s="384">
        <v>99.082568807339499</v>
      </c>
      <c r="K94" s="385">
        <v>93.3333333333333</v>
      </c>
    </row>
    <row r="95" spans="1:11" s="1" customFormat="1" ht="17.25" customHeight="1">
      <c r="A95" s="381" t="s">
        <v>170</v>
      </c>
      <c r="B95" s="382" t="s">
        <v>292</v>
      </c>
      <c r="C95" s="383"/>
      <c r="D95" s="384"/>
      <c r="E95" s="385"/>
      <c r="F95" s="384"/>
      <c r="G95" s="385"/>
      <c r="H95" s="384"/>
      <c r="I95" s="385"/>
      <c r="J95" s="384"/>
      <c r="K95" s="385"/>
    </row>
    <row r="96" spans="1:11" s="1" customFormat="1" ht="17.25" customHeight="1">
      <c r="A96" s="381" t="s">
        <v>164</v>
      </c>
      <c r="B96" s="382" t="s">
        <v>107</v>
      </c>
      <c r="C96" s="383">
        <v>100</v>
      </c>
      <c r="D96" s="384">
        <v>83.0508474576271</v>
      </c>
      <c r="E96" s="385">
        <v>36.6666666666667</v>
      </c>
      <c r="F96" s="384">
        <v>100</v>
      </c>
      <c r="G96" s="385">
        <v>100</v>
      </c>
      <c r="H96" s="384">
        <v>80</v>
      </c>
      <c r="I96" s="385">
        <v>86.486486486486498</v>
      </c>
      <c r="J96" s="384">
        <v>100</v>
      </c>
      <c r="K96" s="385">
        <v>100</v>
      </c>
    </row>
    <row r="97" spans="1:11" s="1" customFormat="1" ht="17.25" customHeight="1">
      <c r="A97" s="381" t="s">
        <v>162</v>
      </c>
      <c r="B97" s="382" t="s">
        <v>108</v>
      </c>
      <c r="C97" s="383">
        <v>98.701298701298697</v>
      </c>
      <c r="D97" s="384">
        <v>75.296367112810699</v>
      </c>
      <c r="E97" s="385">
        <v>67.391304347826093</v>
      </c>
      <c r="F97" s="384">
        <v>93.877551020408205</v>
      </c>
      <c r="G97" s="385">
        <v>81.730769230769198</v>
      </c>
      <c r="H97" s="384">
        <v>82.558139534883693</v>
      </c>
      <c r="I97" s="385">
        <v>75.594202898550705</v>
      </c>
      <c r="J97" s="384">
        <v>96.290050590219195</v>
      </c>
      <c r="K97" s="385">
        <v>77.0833333333333</v>
      </c>
    </row>
    <row r="98" spans="1:11" s="1" customFormat="1" ht="17.25" customHeight="1">
      <c r="A98" s="381" t="s">
        <v>168</v>
      </c>
      <c r="B98" s="382" t="s">
        <v>109</v>
      </c>
      <c r="C98" s="383">
        <v>99.212598425196902</v>
      </c>
      <c r="D98" s="384">
        <v>81.527627302275206</v>
      </c>
      <c r="E98" s="385">
        <v>85.602094240837701</v>
      </c>
      <c r="F98" s="384">
        <v>98.963730569948197</v>
      </c>
      <c r="G98" s="385">
        <v>97.9381443298969</v>
      </c>
      <c r="H98" s="384">
        <v>74.545454545454604</v>
      </c>
      <c r="I98" s="385">
        <v>82.914572864321599</v>
      </c>
      <c r="J98" s="384">
        <v>99.354838709677395</v>
      </c>
      <c r="K98" s="385">
        <v>90.625</v>
      </c>
    </row>
    <row r="99" spans="1:11" s="1" customFormat="1" ht="17.25" customHeight="1">
      <c r="A99" s="381" t="s">
        <v>160</v>
      </c>
      <c r="B99" s="382" t="s">
        <v>110</v>
      </c>
      <c r="C99" s="383">
        <v>98.385360602798698</v>
      </c>
      <c r="D99" s="384">
        <v>78.648544438018106</v>
      </c>
      <c r="E99" s="385">
        <v>84.303350970017604</v>
      </c>
      <c r="F99" s="384">
        <v>90.677966101694906</v>
      </c>
      <c r="G99" s="385">
        <v>75.122749590834701</v>
      </c>
      <c r="H99" s="384">
        <v>78.901734104046199</v>
      </c>
      <c r="I99" s="385">
        <v>76.625903279599797</v>
      </c>
      <c r="J99" s="384">
        <v>97.860962566844904</v>
      </c>
      <c r="K99" s="385">
        <v>81.873111782477295</v>
      </c>
    </row>
    <row r="100" spans="1:11" s="1" customFormat="1" ht="17.25" customHeight="1">
      <c r="A100" s="381" t="s">
        <v>168</v>
      </c>
      <c r="B100" s="382" t="s">
        <v>111</v>
      </c>
      <c r="C100" s="383">
        <v>100</v>
      </c>
      <c r="D100" s="384">
        <v>87.125220458553798</v>
      </c>
      <c r="E100" s="385">
        <v>99.145299145299205</v>
      </c>
      <c r="F100" s="384">
        <v>94.736842105263193</v>
      </c>
      <c r="G100" s="385">
        <v>94.736842105263193</v>
      </c>
      <c r="H100" s="384">
        <v>90.625</v>
      </c>
      <c r="I100" s="385">
        <v>93.665158371040704</v>
      </c>
      <c r="J100" s="384">
        <v>100</v>
      </c>
      <c r="K100" s="385">
        <v>100</v>
      </c>
    </row>
    <row r="101" spans="1:11" s="1" customFormat="1" ht="17.25" customHeight="1">
      <c r="A101" s="381" t="s">
        <v>164</v>
      </c>
      <c r="B101" s="382" t="s">
        <v>112</v>
      </c>
      <c r="C101" s="383">
        <v>100</v>
      </c>
      <c r="D101" s="384">
        <v>80.472440944881896</v>
      </c>
      <c r="E101" s="385">
        <v>45.669291338582703</v>
      </c>
      <c r="F101" s="384">
        <v>92.307692307692307</v>
      </c>
      <c r="G101" s="385">
        <v>76.923076923076906</v>
      </c>
      <c r="H101" s="384">
        <v>81.25</v>
      </c>
      <c r="I101" s="385">
        <v>70.715474209650594</v>
      </c>
      <c r="J101" s="384">
        <v>98.203592814371305</v>
      </c>
      <c r="K101" s="385">
        <v>92.105263157894697</v>
      </c>
    </row>
    <row r="102" spans="1:11" s="1" customFormat="1" ht="17.25" customHeight="1">
      <c r="A102" s="381" t="s">
        <v>161</v>
      </c>
      <c r="B102" s="382" t="s">
        <v>113</v>
      </c>
      <c r="C102" s="383">
        <v>96.923076923076906</v>
      </c>
      <c r="D102" s="384">
        <v>84.179104477611901</v>
      </c>
      <c r="E102" s="385">
        <v>89.570552147239297</v>
      </c>
      <c r="F102" s="384">
        <v>98.550724637681199</v>
      </c>
      <c r="G102" s="385">
        <v>89.705882352941202</v>
      </c>
      <c r="H102" s="384">
        <v>90</v>
      </c>
      <c r="I102" s="385">
        <v>97.397769516728602</v>
      </c>
      <c r="J102" s="384">
        <v>96.969696969696997</v>
      </c>
      <c r="K102" s="385">
        <v>86.956521739130395</v>
      </c>
    </row>
    <row r="103" spans="1:11" s="1" customFormat="1" ht="17.25" customHeight="1">
      <c r="A103" s="381" t="s">
        <v>160</v>
      </c>
      <c r="B103" s="382" t="s">
        <v>114</v>
      </c>
      <c r="C103" s="383">
        <v>99.220779220779207</v>
      </c>
      <c r="D103" s="384">
        <v>77.0807453416149</v>
      </c>
      <c r="E103" s="385">
        <v>44.994311717861201</v>
      </c>
      <c r="F103" s="384">
        <v>95.297805642633193</v>
      </c>
      <c r="G103" s="385">
        <v>89.296636085626901</v>
      </c>
      <c r="H103" s="384">
        <v>61.428571428571402</v>
      </c>
      <c r="I103" s="385">
        <v>79.165442256832193</v>
      </c>
      <c r="J103" s="384">
        <v>97.064777327935204</v>
      </c>
      <c r="K103" s="385">
        <v>77.34375</v>
      </c>
    </row>
    <row r="104" spans="1:11" s="1" customFormat="1" ht="16.899999999999999" customHeight="1">
      <c r="A104" s="381" t="s">
        <v>161</v>
      </c>
      <c r="B104" s="382" t="s">
        <v>115</v>
      </c>
      <c r="C104" s="383">
        <v>100</v>
      </c>
      <c r="D104" s="384">
        <v>78.517270429654602</v>
      </c>
      <c r="E104" s="385">
        <v>32.8496042216359</v>
      </c>
      <c r="F104" s="384">
        <v>70.588235294117695</v>
      </c>
      <c r="G104" s="385">
        <v>66.197183098591594</v>
      </c>
      <c r="H104" s="384">
        <v>55.769230769230802</v>
      </c>
      <c r="I104" s="385">
        <v>97.125097125097099</v>
      </c>
      <c r="J104" s="384">
        <v>96.918767507002798</v>
      </c>
      <c r="K104" s="385">
        <v>67.647058823529406</v>
      </c>
    </row>
    <row r="105" spans="1:11" ht="17.25" customHeight="1">
      <c r="A105" s="381" t="s">
        <v>168</v>
      </c>
      <c r="B105" s="382" t="s">
        <v>116</v>
      </c>
      <c r="C105" s="383">
        <v>97.979797979797993</v>
      </c>
      <c r="D105" s="384">
        <v>87.110591900311505</v>
      </c>
      <c r="E105" s="385">
        <v>94.591194968553495</v>
      </c>
      <c r="F105" s="384">
        <v>99.567099567099604</v>
      </c>
      <c r="G105" s="385">
        <v>97.413793103448299</v>
      </c>
      <c r="H105" s="384">
        <v>84.848484848484901</v>
      </c>
      <c r="I105" s="385">
        <v>96.338837042354598</v>
      </c>
      <c r="J105" s="384">
        <v>98.759689922480604</v>
      </c>
      <c r="K105" s="385">
        <v>91.1111111111111</v>
      </c>
    </row>
    <row r="106" spans="1:11" ht="17.25" customHeight="1">
      <c r="A106" s="381" t="s">
        <v>161</v>
      </c>
      <c r="B106" s="382" t="s">
        <v>117</v>
      </c>
      <c r="C106" s="383">
        <v>98.648648648648603</v>
      </c>
      <c r="D106" s="384">
        <v>68.894952251023199</v>
      </c>
      <c r="E106" s="385">
        <v>94.736842105263193</v>
      </c>
      <c r="F106" s="384">
        <v>95.876288659793801</v>
      </c>
      <c r="G106" s="385">
        <v>88.8888888888889</v>
      </c>
      <c r="H106" s="384">
        <v>68</v>
      </c>
      <c r="I106" s="385">
        <v>89.074355083459807</v>
      </c>
      <c r="J106" s="384">
        <v>98.461538461538495</v>
      </c>
      <c r="K106" s="385">
        <v>89.655172413793096</v>
      </c>
    </row>
    <row r="107" spans="1:11" ht="17.25" customHeight="1">
      <c r="A107" s="381" t="s">
        <v>163</v>
      </c>
      <c r="B107" s="382" t="s">
        <v>118</v>
      </c>
      <c r="C107" s="383">
        <v>100</v>
      </c>
      <c r="D107" s="384">
        <v>74.264705882352899</v>
      </c>
      <c r="E107" s="385">
        <v>69.696969696969703</v>
      </c>
      <c r="F107" s="384">
        <v>100</v>
      </c>
      <c r="G107" s="385">
        <v>100</v>
      </c>
      <c r="H107" s="384">
        <v>66.6666666666667</v>
      </c>
      <c r="I107" s="385">
        <v>84.615384615384599</v>
      </c>
      <c r="J107" s="384">
        <v>95.652173913043498</v>
      </c>
      <c r="K107" s="385">
        <v>81.818181818181799</v>
      </c>
    </row>
    <row r="108" spans="1:11" ht="13.9">
      <c r="A108" s="387"/>
      <c r="B108" s="387"/>
      <c r="C108" s="388"/>
      <c r="D108" s="387">
        <v>66.153846153846104</v>
      </c>
      <c r="E108" s="387">
        <v>55.652173913043498</v>
      </c>
      <c r="F108" s="387">
        <v>100</v>
      </c>
      <c r="G108" s="387">
        <v>88.8888888888889</v>
      </c>
      <c r="H108" s="387">
        <v>55.5555555555556</v>
      </c>
      <c r="I108" s="387">
        <v>88.700564971751405</v>
      </c>
      <c r="J108" s="387">
        <v>80.952380952381006</v>
      </c>
      <c r="K108" s="387">
        <v>38.461538461538503</v>
      </c>
    </row>
    <row r="109" spans="1:11" ht="17.25" customHeight="1">
      <c r="A109" s="389" t="s">
        <v>168</v>
      </c>
      <c r="B109" s="390" t="s">
        <v>293</v>
      </c>
      <c r="C109" s="391">
        <v>98.265895953757195</v>
      </c>
      <c r="D109" s="392">
        <v>77.335567658148292</v>
      </c>
      <c r="E109" s="393">
        <v>39.218328840970401</v>
      </c>
      <c r="F109" s="394">
        <v>94.285714285714292</v>
      </c>
      <c r="G109" s="395">
        <v>86.1111111111111</v>
      </c>
      <c r="H109" s="392">
        <v>77.7777777777778</v>
      </c>
      <c r="I109" s="395">
        <v>82.036503362151805</v>
      </c>
      <c r="J109" s="394">
        <v>94.241842610364699</v>
      </c>
      <c r="K109" s="395">
        <v>55.882352941176507</v>
      </c>
    </row>
    <row r="110" spans="1:11" ht="17.25" customHeight="1">
      <c r="A110" s="396" t="s">
        <v>161</v>
      </c>
      <c r="B110" s="389" t="s">
        <v>294</v>
      </c>
      <c r="C110" s="397">
        <v>99.141221374045799</v>
      </c>
      <c r="D110" s="394">
        <v>81.376693766937706</v>
      </c>
      <c r="E110" s="393">
        <v>73.716153127917806</v>
      </c>
      <c r="F110" s="394">
        <v>94.071146245059296</v>
      </c>
      <c r="G110" s="393">
        <v>84.102564102564102</v>
      </c>
      <c r="H110" s="394">
        <v>84.879032258064498</v>
      </c>
      <c r="I110" s="393">
        <v>89.418852767666593</v>
      </c>
      <c r="J110" s="394">
        <v>99.245283018867894</v>
      </c>
      <c r="K110" s="393">
        <v>94.550408719345995</v>
      </c>
    </row>
    <row r="111" spans="1:11" ht="17.25" customHeight="1">
      <c r="A111" s="45"/>
      <c r="B111" s="398"/>
      <c r="C111" s="399"/>
      <c r="D111" s="398"/>
      <c r="E111" s="398"/>
      <c r="F111" s="398"/>
      <c r="G111" s="398"/>
      <c r="H111" s="398"/>
      <c r="I111" s="398"/>
      <c r="J111" s="398"/>
      <c r="K111" s="400"/>
    </row>
  </sheetData>
  <autoFilter ref="A3:B3" xr:uid="{726CDF9F-CA67-4343-8F65-34BDA8781104}"/>
  <mergeCells count="1">
    <mergeCell ref="A1:B1"/>
  </mergeCells>
  <phoneticPr fontId="2" type="noConversion"/>
  <pageMargins left="0.2" right="0.78431372549019596" top="0.4" bottom="0.98039215686274495" header="0.50980392156862797" footer="0.50980392156862797"/>
  <pageSetup paperSize="9" scale="75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AL114"/>
  <sheetViews>
    <sheetView zoomScaleNormal="100" workbookViewId="0">
      <pane xSplit="2" ySplit="2" topLeftCell="G6" activePane="bottomRight" state="frozen"/>
      <selection pane="bottomRight" activeCell="M123" sqref="M123"/>
      <selection pane="bottomLeft" activeCell="A3" sqref="A3"/>
      <selection pane="topRight" activeCell="C1" sqref="C1"/>
    </sheetView>
  </sheetViews>
  <sheetFormatPr defaultColWidth="9.140625" defaultRowHeight="13.15"/>
  <cols>
    <col min="1" max="1" width="21.140625" style="7" customWidth="1"/>
    <col min="2" max="2" width="16.42578125" style="7" bestFit="1" customWidth="1"/>
    <col min="3" max="3" width="20.140625" style="54" customWidth="1"/>
    <col min="4" max="4" width="15.7109375" style="54" customWidth="1"/>
    <col min="5" max="5" width="12.28515625" style="8" customWidth="1"/>
    <col min="6" max="7" width="12.28515625" style="9" customWidth="1"/>
    <col min="8" max="8" width="12.5703125" style="10" bestFit="1" customWidth="1"/>
    <col min="9" max="9" width="12.28515625" style="10" customWidth="1"/>
    <col min="10" max="11" width="10.7109375" style="9" customWidth="1"/>
    <col min="12" max="12" width="9.5703125" style="10" customWidth="1"/>
    <col min="13" max="13" width="15.42578125" style="10" bestFit="1" customWidth="1"/>
    <col min="14" max="14" width="12.7109375" style="11" customWidth="1"/>
    <col min="15" max="15" width="13.5703125" style="11" customWidth="1"/>
    <col min="16" max="16" width="8.7109375" style="10" customWidth="1"/>
    <col min="17" max="17" width="9.85546875" style="10" customWidth="1"/>
    <col min="18" max="18" width="13" style="9" customWidth="1"/>
    <col min="19" max="19" width="11.7109375" style="9" customWidth="1"/>
    <col min="20" max="20" width="9.85546875" style="10" bestFit="1" customWidth="1"/>
    <col min="21" max="21" width="9.85546875" style="10" customWidth="1"/>
    <col min="22" max="22" width="10.140625" style="9" customWidth="1"/>
    <col min="23" max="23" width="10.5703125" style="9" customWidth="1"/>
    <col min="24" max="24" width="8.7109375" style="10" customWidth="1"/>
    <col min="25" max="25" width="17.42578125" style="10" hidden="1" customWidth="1"/>
    <col min="26" max="27" width="9.140625" style="9" hidden="1" customWidth="1"/>
    <col min="28" max="28" width="10.7109375" style="10" hidden="1" customWidth="1"/>
    <col min="29" max="29" width="8.85546875" style="9" hidden="1" customWidth="1"/>
    <col min="30" max="30" width="9.140625" style="9" hidden="1" customWidth="1"/>
    <col min="31" max="31" width="9.140625" style="10" hidden="1" customWidth="1"/>
    <col min="32" max="32" width="13.42578125" style="207" hidden="1" customWidth="1"/>
    <col min="33" max="33" width="12.140625" style="207" hidden="1" customWidth="1"/>
    <col min="34" max="34" width="10.5703125" style="10" hidden="1" customWidth="1"/>
    <col min="35" max="35" width="9.140625" style="9" hidden="1" customWidth="1"/>
    <col min="36" max="36" width="11" style="9" hidden="1" customWidth="1"/>
    <col min="37" max="37" width="8.85546875" style="10" hidden="1" customWidth="1"/>
    <col min="38" max="38" width="9.140625" style="6" customWidth="1"/>
    <col min="39" max="16384" width="9.140625" style="6"/>
  </cols>
  <sheetData>
    <row r="1" spans="1:38" s="3" customFormat="1" ht="27.6">
      <c r="A1" s="401" t="s">
        <v>295</v>
      </c>
      <c r="B1" s="402" t="s">
        <v>296</v>
      </c>
      <c r="C1" s="403" t="s">
        <v>297</v>
      </c>
      <c r="D1" s="403"/>
      <c r="E1" s="403"/>
      <c r="F1" s="404" t="s">
        <v>298</v>
      </c>
      <c r="G1" s="404"/>
      <c r="H1" s="404"/>
      <c r="I1" s="404"/>
      <c r="J1" s="405" t="s">
        <v>299</v>
      </c>
      <c r="K1" s="405"/>
      <c r="L1" s="405"/>
      <c r="M1" s="405"/>
      <c r="N1" s="406" t="s">
        <v>300</v>
      </c>
      <c r="O1" s="404"/>
      <c r="P1" s="407"/>
      <c r="Q1" s="404"/>
      <c r="R1" s="408" t="s">
        <v>301</v>
      </c>
      <c r="S1" s="408"/>
      <c r="T1" s="408"/>
      <c r="U1" s="408"/>
      <c r="V1" s="404" t="s">
        <v>302</v>
      </c>
      <c r="W1" s="404"/>
      <c r="X1" s="404"/>
      <c r="Y1" s="198"/>
      <c r="Z1" s="197"/>
      <c r="AA1" s="198"/>
      <c r="AB1" s="199"/>
      <c r="AC1" s="197"/>
      <c r="AD1" s="198"/>
      <c r="AE1" s="199"/>
      <c r="AF1" s="200"/>
      <c r="AG1" s="201"/>
      <c r="AH1" s="199"/>
      <c r="AI1" s="197"/>
      <c r="AJ1" s="198"/>
      <c r="AK1" s="199"/>
      <c r="AL1" s="12"/>
    </row>
    <row r="2" spans="1:38" s="4" customFormat="1" ht="15.6">
      <c r="A2" s="409" t="s">
        <v>145</v>
      </c>
      <c r="B2" s="410" t="s">
        <v>146</v>
      </c>
      <c r="C2" s="411" t="s">
        <v>303</v>
      </c>
      <c r="D2" s="411" t="s">
        <v>304</v>
      </c>
      <c r="E2" s="412" t="s">
        <v>305</v>
      </c>
      <c r="F2" s="410" t="s">
        <v>306</v>
      </c>
      <c r="G2" s="410" t="s">
        <v>149</v>
      </c>
      <c r="H2" s="413" t="s">
        <v>307</v>
      </c>
      <c r="I2" s="413" t="s">
        <v>304</v>
      </c>
      <c r="J2" s="414" t="s">
        <v>125</v>
      </c>
      <c r="K2" s="414" t="s">
        <v>308</v>
      </c>
      <c r="L2" s="415" t="s">
        <v>309</v>
      </c>
      <c r="M2" s="415" t="s">
        <v>304</v>
      </c>
      <c r="N2" s="416" t="s">
        <v>310</v>
      </c>
      <c r="O2" s="416" t="s">
        <v>311</v>
      </c>
      <c r="P2" s="413" t="s">
        <v>312</v>
      </c>
      <c r="Q2" s="413" t="s">
        <v>304</v>
      </c>
      <c r="R2" s="417" t="s">
        <v>313</v>
      </c>
      <c r="S2" s="417" t="s">
        <v>314</v>
      </c>
      <c r="T2" s="418" t="s">
        <v>315</v>
      </c>
      <c r="U2" s="418" t="s">
        <v>304</v>
      </c>
      <c r="V2" s="419" t="s">
        <v>316</v>
      </c>
      <c r="W2" s="419" t="s">
        <v>317</v>
      </c>
      <c r="X2" s="413" t="s">
        <v>318</v>
      </c>
      <c r="Y2" s="208" t="s">
        <v>319</v>
      </c>
      <c r="Z2" s="192" t="s">
        <v>320</v>
      </c>
      <c r="AA2" s="193" t="s">
        <v>321</v>
      </c>
      <c r="AB2" s="194" t="s">
        <v>322</v>
      </c>
      <c r="AC2" s="192" t="s">
        <v>323</v>
      </c>
      <c r="AD2" s="193" t="s">
        <v>324</v>
      </c>
      <c r="AE2" s="194" t="s">
        <v>325</v>
      </c>
      <c r="AF2" s="195" t="s">
        <v>326</v>
      </c>
      <c r="AG2" s="196" t="s">
        <v>327</v>
      </c>
      <c r="AH2" s="194" t="s">
        <v>328</v>
      </c>
      <c r="AI2" s="192" t="s">
        <v>329</v>
      </c>
      <c r="AJ2" s="193" t="s">
        <v>330</v>
      </c>
      <c r="AK2" s="194" t="s">
        <v>331</v>
      </c>
      <c r="AL2" s="13" t="s">
        <v>332</v>
      </c>
    </row>
    <row r="3" spans="1:38" s="3" customFormat="1" ht="13.9">
      <c r="A3" s="235" t="s">
        <v>160</v>
      </c>
      <c r="B3" s="235" t="s">
        <v>19</v>
      </c>
      <c r="C3" s="420">
        <v>8196378.3300000001</v>
      </c>
      <c r="D3" s="420">
        <v>11019311.869999999</v>
      </c>
      <c r="E3" s="415">
        <v>0.74381943506967796</v>
      </c>
      <c r="F3" s="421">
        <v>4854</v>
      </c>
      <c r="G3" s="421">
        <v>4709</v>
      </c>
      <c r="H3" s="422">
        <v>0.97009999999999996</v>
      </c>
      <c r="I3" s="413">
        <v>1</v>
      </c>
      <c r="J3" s="423">
        <v>6864</v>
      </c>
      <c r="K3" s="423">
        <v>5299</v>
      </c>
      <c r="L3" s="424">
        <v>0.77200000000000002</v>
      </c>
      <c r="M3" s="415">
        <v>0.83069999999999999</v>
      </c>
      <c r="N3" s="425">
        <v>9154298.0600000005</v>
      </c>
      <c r="O3" s="425">
        <v>6096084.8899999997</v>
      </c>
      <c r="P3" s="422">
        <v>0.66590000000000005</v>
      </c>
      <c r="Q3" s="422">
        <v>0.67269999999999996</v>
      </c>
      <c r="R3" s="426">
        <v>4662</v>
      </c>
      <c r="S3" s="426">
        <v>2991</v>
      </c>
      <c r="T3" s="427">
        <v>0.64159999999999995</v>
      </c>
      <c r="U3" s="427">
        <v>0.68679999999999997</v>
      </c>
      <c r="V3" s="421">
        <v>3526</v>
      </c>
      <c r="W3" s="421">
        <v>2935</v>
      </c>
      <c r="X3" s="422">
        <v>0.83240000000000003</v>
      </c>
      <c r="Y3" s="209" t="s">
        <v>19</v>
      </c>
      <c r="Z3" s="197">
        <v>4654</v>
      </c>
      <c r="AA3" s="198">
        <v>4816</v>
      </c>
      <c r="AB3" s="199">
        <v>1.0347999999999999</v>
      </c>
      <c r="AC3" s="197">
        <v>6433</v>
      </c>
      <c r="AD3" s="198">
        <v>5312</v>
      </c>
      <c r="AE3" s="199">
        <v>0.82569999999999999</v>
      </c>
      <c r="AF3" s="200">
        <v>12240226.41</v>
      </c>
      <c r="AG3" s="201">
        <v>8173147.7199999997</v>
      </c>
      <c r="AH3" s="199">
        <v>0.66769999999999996</v>
      </c>
      <c r="AI3" s="197">
        <v>4843</v>
      </c>
      <c r="AJ3" s="198">
        <v>3326</v>
      </c>
      <c r="AK3" s="199">
        <v>0.68679999999999997</v>
      </c>
      <c r="AL3" s="12" t="s">
        <v>333</v>
      </c>
    </row>
    <row r="4" spans="1:38" s="3" customFormat="1" ht="13.9">
      <c r="A4" s="235" t="s">
        <v>161</v>
      </c>
      <c r="B4" s="235" t="s">
        <v>20</v>
      </c>
      <c r="C4" s="420">
        <v>1566151.84</v>
      </c>
      <c r="D4" s="420">
        <v>2102117.91</v>
      </c>
      <c r="E4" s="415">
        <v>0.74503520118907096</v>
      </c>
      <c r="F4" s="421">
        <v>973</v>
      </c>
      <c r="G4" s="421">
        <v>1036</v>
      </c>
      <c r="H4" s="422">
        <v>1.0647</v>
      </c>
      <c r="I4" s="413">
        <v>1</v>
      </c>
      <c r="J4" s="423">
        <v>1355</v>
      </c>
      <c r="K4" s="423">
        <v>1234</v>
      </c>
      <c r="L4" s="424">
        <v>0.91069999999999995</v>
      </c>
      <c r="M4" s="415">
        <v>0.8931</v>
      </c>
      <c r="N4" s="425">
        <v>1773929.18</v>
      </c>
      <c r="O4" s="425">
        <v>1222919.74</v>
      </c>
      <c r="P4" s="422">
        <v>0.68940000000000001</v>
      </c>
      <c r="Q4" s="422">
        <v>0.7</v>
      </c>
      <c r="R4" s="426">
        <v>985</v>
      </c>
      <c r="S4" s="426">
        <v>613</v>
      </c>
      <c r="T4" s="427">
        <v>0.62229999999999996</v>
      </c>
      <c r="U4" s="427">
        <v>0.6694</v>
      </c>
      <c r="V4" s="421">
        <v>945</v>
      </c>
      <c r="W4" s="421">
        <v>855</v>
      </c>
      <c r="X4" s="422">
        <v>0.90480000000000005</v>
      </c>
      <c r="Y4" s="209" t="s">
        <v>20</v>
      </c>
      <c r="Z4" s="197">
        <v>932</v>
      </c>
      <c r="AA4" s="198">
        <v>1055</v>
      </c>
      <c r="AB4" s="199">
        <v>1.1319999999999999</v>
      </c>
      <c r="AC4" s="197">
        <v>1357</v>
      </c>
      <c r="AD4" s="198">
        <v>1212</v>
      </c>
      <c r="AE4" s="199">
        <v>0.8931</v>
      </c>
      <c r="AF4" s="200">
        <v>2330160</v>
      </c>
      <c r="AG4" s="201">
        <v>1640929.57</v>
      </c>
      <c r="AH4" s="199">
        <v>0.70420000000000005</v>
      </c>
      <c r="AI4" s="197">
        <v>1010</v>
      </c>
      <c r="AJ4" s="198">
        <v>671</v>
      </c>
      <c r="AK4" s="199">
        <v>0.66439999999999999</v>
      </c>
      <c r="AL4" s="12" t="s">
        <v>333</v>
      </c>
    </row>
    <row r="5" spans="1:38" s="3" customFormat="1" ht="13.9">
      <c r="A5" s="235" t="s">
        <v>161</v>
      </c>
      <c r="B5" s="235" t="s">
        <v>21</v>
      </c>
      <c r="C5" s="420">
        <v>378357.44</v>
      </c>
      <c r="D5" s="420">
        <v>560366.19149999996</v>
      </c>
      <c r="E5" s="415">
        <v>0.67519676550650698</v>
      </c>
      <c r="F5" s="421">
        <v>211</v>
      </c>
      <c r="G5" s="421">
        <v>230</v>
      </c>
      <c r="H5" s="422">
        <v>1.0900000000000001</v>
      </c>
      <c r="I5" s="413">
        <v>1</v>
      </c>
      <c r="J5" s="423">
        <v>348</v>
      </c>
      <c r="K5" s="423">
        <v>316</v>
      </c>
      <c r="L5" s="424">
        <v>0.90800000000000003</v>
      </c>
      <c r="M5" s="415">
        <v>0.87180000000000002</v>
      </c>
      <c r="N5" s="425">
        <v>464648.79</v>
      </c>
      <c r="O5" s="425">
        <v>284960.99</v>
      </c>
      <c r="P5" s="422">
        <v>0.61329999999999996</v>
      </c>
      <c r="Q5" s="422">
        <v>0.63080000000000003</v>
      </c>
      <c r="R5" s="426">
        <v>311</v>
      </c>
      <c r="S5" s="426">
        <v>170</v>
      </c>
      <c r="T5" s="427">
        <v>0.54659999999999997</v>
      </c>
      <c r="U5" s="427">
        <v>0.60050000000000003</v>
      </c>
      <c r="V5" s="421">
        <v>169</v>
      </c>
      <c r="W5" s="421">
        <v>125</v>
      </c>
      <c r="X5" s="422">
        <v>0.73960000000000004</v>
      </c>
      <c r="Y5" s="209" t="s">
        <v>21</v>
      </c>
      <c r="Z5" s="197">
        <v>200</v>
      </c>
      <c r="AA5" s="198">
        <v>216</v>
      </c>
      <c r="AB5" s="199">
        <v>1.08</v>
      </c>
      <c r="AC5" s="197">
        <v>390</v>
      </c>
      <c r="AD5" s="198">
        <v>340</v>
      </c>
      <c r="AE5" s="199">
        <v>0.87180000000000002</v>
      </c>
      <c r="AF5" s="200">
        <v>634979.81999999995</v>
      </c>
      <c r="AG5" s="201">
        <v>397345.08</v>
      </c>
      <c r="AH5" s="199">
        <v>0.62580000000000002</v>
      </c>
      <c r="AI5" s="197">
        <v>315</v>
      </c>
      <c r="AJ5" s="198">
        <v>186</v>
      </c>
      <c r="AK5" s="199">
        <v>0.59050000000000002</v>
      </c>
      <c r="AL5" s="12" t="s">
        <v>333</v>
      </c>
    </row>
    <row r="6" spans="1:38" s="3" customFormat="1" ht="13.9">
      <c r="A6" s="235" t="s">
        <v>162</v>
      </c>
      <c r="B6" s="235" t="s">
        <v>22</v>
      </c>
      <c r="C6" s="420">
        <v>2405408.38</v>
      </c>
      <c r="D6" s="420">
        <v>3327880.65</v>
      </c>
      <c r="E6" s="415">
        <v>0.72280488183973801</v>
      </c>
      <c r="F6" s="421">
        <v>1725</v>
      </c>
      <c r="G6" s="421">
        <v>1676</v>
      </c>
      <c r="H6" s="422">
        <v>0.97160000000000002</v>
      </c>
      <c r="I6" s="413">
        <v>0.99099999999999999</v>
      </c>
      <c r="J6" s="423">
        <v>2067</v>
      </c>
      <c r="K6" s="423">
        <v>1875</v>
      </c>
      <c r="L6" s="424">
        <v>0.90710000000000002</v>
      </c>
      <c r="M6" s="415">
        <v>0.89980000000000004</v>
      </c>
      <c r="N6" s="425">
        <v>2517774.7799999998</v>
      </c>
      <c r="O6" s="425">
        <v>1686377.22</v>
      </c>
      <c r="P6" s="422">
        <v>0.66979999999999995</v>
      </c>
      <c r="Q6" s="422">
        <v>0.67969999999999997</v>
      </c>
      <c r="R6" s="426">
        <v>1596</v>
      </c>
      <c r="S6" s="426">
        <v>1085</v>
      </c>
      <c r="T6" s="427">
        <v>0.67979999999999996</v>
      </c>
      <c r="U6" s="427">
        <v>0.7</v>
      </c>
      <c r="V6" s="421">
        <v>1344</v>
      </c>
      <c r="W6" s="421">
        <v>1228</v>
      </c>
      <c r="X6" s="422">
        <v>0.91369999999999996</v>
      </c>
      <c r="Y6" s="209" t="s">
        <v>22</v>
      </c>
      <c r="Z6" s="197">
        <v>1772</v>
      </c>
      <c r="AA6" s="198">
        <v>1756</v>
      </c>
      <c r="AB6" s="199">
        <v>0.99099999999999999</v>
      </c>
      <c r="AC6" s="197">
        <v>2085</v>
      </c>
      <c r="AD6" s="198">
        <v>1876</v>
      </c>
      <c r="AE6" s="199">
        <v>0.89980000000000004</v>
      </c>
      <c r="AF6" s="200">
        <v>3482669.87</v>
      </c>
      <c r="AG6" s="201">
        <v>2367007.67</v>
      </c>
      <c r="AH6" s="199">
        <v>0.67969999999999997</v>
      </c>
      <c r="AI6" s="197">
        <v>1604</v>
      </c>
      <c r="AJ6" s="198">
        <v>1173</v>
      </c>
      <c r="AK6" s="199">
        <v>0.73129999999999995</v>
      </c>
      <c r="AL6" s="12" t="s">
        <v>333</v>
      </c>
    </row>
    <row r="7" spans="1:38" s="3" customFormat="1" ht="13.9">
      <c r="A7" s="235" t="s">
        <v>161</v>
      </c>
      <c r="B7" s="235" t="s">
        <v>23</v>
      </c>
      <c r="C7" s="420">
        <v>987039.13</v>
      </c>
      <c r="D7" s="420">
        <v>1323533.8799999999</v>
      </c>
      <c r="E7" s="415">
        <v>0.74576038053517801</v>
      </c>
      <c r="F7" s="421">
        <v>587</v>
      </c>
      <c r="G7" s="421">
        <v>584</v>
      </c>
      <c r="H7" s="422">
        <v>0.99490000000000001</v>
      </c>
      <c r="I7" s="413">
        <v>1</v>
      </c>
      <c r="J7" s="423">
        <v>1033</v>
      </c>
      <c r="K7" s="423">
        <v>927</v>
      </c>
      <c r="L7" s="424">
        <v>0.89739999999999998</v>
      </c>
      <c r="M7" s="415">
        <v>0.9</v>
      </c>
      <c r="N7" s="425">
        <v>1085761.3600000001</v>
      </c>
      <c r="O7" s="425">
        <v>735030.1</v>
      </c>
      <c r="P7" s="422">
        <v>0.67700000000000005</v>
      </c>
      <c r="Q7" s="422">
        <v>0.6714</v>
      </c>
      <c r="R7" s="426">
        <v>768</v>
      </c>
      <c r="S7" s="426">
        <v>460</v>
      </c>
      <c r="T7" s="427">
        <v>0.59899999999999998</v>
      </c>
      <c r="U7" s="427">
        <v>0.66579999999999995</v>
      </c>
      <c r="V7" s="421">
        <v>669</v>
      </c>
      <c r="W7" s="421">
        <v>567</v>
      </c>
      <c r="X7" s="422">
        <v>0.84750000000000003</v>
      </c>
      <c r="Y7" s="209" t="s">
        <v>23</v>
      </c>
      <c r="Z7" s="197">
        <v>569</v>
      </c>
      <c r="AA7" s="198">
        <v>587</v>
      </c>
      <c r="AB7" s="199">
        <v>1.0316000000000001</v>
      </c>
      <c r="AC7" s="197">
        <v>1064</v>
      </c>
      <c r="AD7" s="198">
        <v>977</v>
      </c>
      <c r="AE7" s="199">
        <v>0.91820000000000002</v>
      </c>
      <c r="AF7" s="200">
        <v>1519368.44</v>
      </c>
      <c r="AG7" s="201">
        <v>1012460.17</v>
      </c>
      <c r="AH7" s="199">
        <v>0.66639999999999999</v>
      </c>
      <c r="AI7" s="197">
        <v>802</v>
      </c>
      <c r="AJ7" s="198">
        <v>530</v>
      </c>
      <c r="AK7" s="199">
        <v>0.66080000000000005</v>
      </c>
      <c r="AL7" s="12" t="s">
        <v>333</v>
      </c>
    </row>
    <row r="8" spans="1:38" s="3" customFormat="1" ht="13.9">
      <c r="A8" s="235" t="s">
        <v>163</v>
      </c>
      <c r="B8" s="235" t="s">
        <v>24</v>
      </c>
      <c r="C8" s="420">
        <v>398130.68</v>
      </c>
      <c r="D8" s="420">
        <v>544077.49</v>
      </c>
      <c r="E8" s="415">
        <v>0.73175363310840202</v>
      </c>
      <c r="F8" s="421">
        <v>186</v>
      </c>
      <c r="G8" s="421">
        <v>187</v>
      </c>
      <c r="H8" s="422">
        <v>1.0054000000000001</v>
      </c>
      <c r="I8" s="413">
        <v>1</v>
      </c>
      <c r="J8" s="423">
        <v>327</v>
      </c>
      <c r="K8" s="423">
        <v>270</v>
      </c>
      <c r="L8" s="424">
        <v>0.82569999999999999</v>
      </c>
      <c r="M8" s="415">
        <v>0.86</v>
      </c>
      <c r="N8" s="425">
        <v>485588.43</v>
      </c>
      <c r="O8" s="425">
        <v>313313.31</v>
      </c>
      <c r="P8" s="422">
        <v>0.6452</v>
      </c>
      <c r="Q8" s="422">
        <v>0.59870000000000001</v>
      </c>
      <c r="R8" s="426">
        <v>236</v>
      </c>
      <c r="S8" s="426">
        <v>140</v>
      </c>
      <c r="T8" s="427">
        <v>0.59319999999999995</v>
      </c>
      <c r="U8" s="427">
        <v>0.62780000000000002</v>
      </c>
      <c r="V8" s="421">
        <v>199</v>
      </c>
      <c r="W8" s="421">
        <v>100</v>
      </c>
      <c r="X8" s="422">
        <v>0.50249999999999995</v>
      </c>
      <c r="Y8" s="209" t="s">
        <v>24</v>
      </c>
      <c r="Z8" s="197">
        <v>193</v>
      </c>
      <c r="AA8" s="198">
        <v>202</v>
      </c>
      <c r="AB8" s="199">
        <v>1.0466</v>
      </c>
      <c r="AC8" s="197">
        <v>338</v>
      </c>
      <c r="AD8" s="198">
        <v>289</v>
      </c>
      <c r="AE8" s="199">
        <v>0.85499999999999998</v>
      </c>
      <c r="AF8" s="200">
        <v>664596.23</v>
      </c>
      <c r="AG8" s="201">
        <v>391250.49</v>
      </c>
      <c r="AH8" s="199">
        <v>0.5887</v>
      </c>
      <c r="AI8" s="197">
        <v>259</v>
      </c>
      <c r="AJ8" s="198">
        <v>160</v>
      </c>
      <c r="AK8" s="199">
        <v>0.61780000000000002</v>
      </c>
      <c r="AL8" s="12" t="s">
        <v>333</v>
      </c>
    </row>
    <row r="9" spans="1:38" s="3" customFormat="1" ht="13.9">
      <c r="A9" s="235" t="s">
        <v>164</v>
      </c>
      <c r="B9" s="235" t="s">
        <v>25</v>
      </c>
      <c r="C9" s="420">
        <v>3213727.88</v>
      </c>
      <c r="D9" s="420">
        <v>4427915.66</v>
      </c>
      <c r="E9" s="415">
        <v>0.72578796137232704</v>
      </c>
      <c r="F9" s="421">
        <v>1890</v>
      </c>
      <c r="G9" s="421">
        <v>1831</v>
      </c>
      <c r="H9" s="422">
        <v>0.96879999999999999</v>
      </c>
      <c r="I9" s="413">
        <v>0.97729999999999995</v>
      </c>
      <c r="J9" s="423">
        <v>2744</v>
      </c>
      <c r="K9" s="423">
        <v>2361</v>
      </c>
      <c r="L9" s="424">
        <v>0.86040000000000005</v>
      </c>
      <c r="M9" s="415">
        <v>0.88439999999999996</v>
      </c>
      <c r="N9" s="425">
        <v>3584247.03</v>
      </c>
      <c r="O9" s="425">
        <v>2406561.66</v>
      </c>
      <c r="P9" s="422">
        <v>0.6714</v>
      </c>
      <c r="Q9" s="422">
        <v>0.6744</v>
      </c>
      <c r="R9" s="426">
        <v>2027</v>
      </c>
      <c r="S9" s="426">
        <v>1265</v>
      </c>
      <c r="T9" s="427">
        <v>0.62409999999999999</v>
      </c>
      <c r="U9" s="427">
        <v>0.67349999999999999</v>
      </c>
      <c r="V9" s="421">
        <v>1503</v>
      </c>
      <c r="W9" s="421">
        <v>1210</v>
      </c>
      <c r="X9" s="422">
        <v>0.80510000000000004</v>
      </c>
      <c r="Y9" s="209" t="s">
        <v>25</v>
      </c>
      <c r="Z9" s="197">
        <v>1985</v>
      </c>
      <c r="AA9" s="198">
        <v>1930</v>
      </c>
      <c r="AB9" s="199">
        <v>0.97230000000000005</v>
      </c>
      <c r="AC9" s="197">
        <v>2647</v>
      </c>
      <c r="AD9" s="198">
        <v>2341</v>
      </c>
      <c r="AE9" s="199">
        <v>0.88439999999999996</v>
      </c>
      <c r="AF9" s="200">
        <v>4867421.97</v>
      </c>
      <c r="AG9" s="201">
        <v>3282523.27</v>
      </c>
      <c r="AH9" s="199">
        <v>0.6744</v>
      </c>
      <c r="AI9" s="197">
        <v>2145</v>
      </c>
      <c r="AJ9" s="198">
        <v>1434</v>
      </c>
      <c r="AK9" s="199">
        <v>0.66849999999999998</v>
      </c>
      <c r="AL9" s="12" t="s">
        <v>333</v>
      </c>
    </row>
    <row r="10" spans="1:38" s="3" customFormat="1" ht="13.9">
      <c r="A10" s="235" t="s">
        <v>164</v>
      </c>
      <c r="B10" s="235" t="s">
        <v>26</v>
      </c>
      <c r="C10" s="420">
        <v>1830928.97</v>
      </c>
      <c r="D10" s="420">
        <v>2512771.6800000002</v>
      </c>
      <c r="E10" s="415">
        <v>0.72864915844642097</v>
      </c>
      <c r="F10" s="421">
        <v>1427</v>
      </c>
      <c r="G10" s="421">
        <v>1366</v>
      </c>
      <c r="H10" s="422">
        <v>0.95730000000000004</v>
      </c>
      <c r="I10" s="413">
        <v>0.98329999999999995</v>
      </c>
      <c r="J10" s="423">
        <v>1620</v>
      </c>
      <c r="K10" s="423">
        <v>1530</v>
      </c>
      <c r="L10" s="424">
        <v>0.94440000000000002</v>
      </c>
      <c r="M10" s="415">
        <v>0.9</v>
      </c>
      <c r="N10" s="425">
        <v>1921288.02</v>
      </c>
      <c r="O10" s="425">
        <v>1360375.28</v>
      </c>
      <c r="P10" s="422">
        <v>0.70809999999999995</v>
      </c>
      <c r="Q10" s="422">
        <v>0.7</v>
      </c>
      <c r="R10" s="426">
        <v>1229</v>
      </c>
      <c r="S10" s="426">
        <v>831</v>
      </c>
      <c r="T10" s="427">
        <v>0.67620000000000002</v>
      </c>
      <c r="U10" s="427">
        <v>0.69789999999999996</v>
      </c>
      <c r="V10" s="421">
        <v>1065</v>
      </c>
      <c r="W10" s="421">
        <v>934</v>
      </c>
      <c r="X10" s="422">
        <v>0.877</v>
      </c>
      <c r="Y10" s="209" t="s">
        <v>26</v>
      </c>
      <c r="Z10" s="197">
        <v>1498</v>
      </c>
      <c r="AA10" s="198">
        <v>1473</v>
      </c>
      <c r="AB10" s="199">
        <v>0.98329999999999995</v>
      </c>
      <c r="AC10" s="197">
        <v>1702</v>
      </c>
      <c r="AD10" s="198">
        <v>1560</v>
      </c>
      <c r="AE10" s="199">
        <v>0.91659999999999997</v>
      </c>
      <c r="AF10" s="200">
        <v>2664049</v>
      </c>
      <c r="AG10" s="201">
        <v>1900128.98</v>
      </c>
      <c r="AH10" s="199">
        <v>0.71319999999999995</v>
      </c>
      <c r="AI10" s="197">
        <v>1314</v>
      </c>
      <c r="AJ10" s="198">
        <v>917</v>
      </c>
      <c r="AK10" s="199">
        <v>0.69789999999999996</v>
      </c>
      <c r="AL10" s="12" t="s">
        <v>333</v>
      </c>
    </row>
    <row r="11" spans="1:38" s="3" customFormat="1" ht="13.9">
      <c r="A11" s="235" t="s">
        <v>165</v>
      </c>
      <c r="B11" s="235" t="s">
        <v>27</v>
      </c>
      <c r="C11" s="420">
        <v>2686074.86</v>
      </c>
      <c r="D11" s="420">
        <v>3577377.47</v>
      </c>
      <c r="E11" s="415">
        <v>0.750850275802738</v>
      </c>
      <c r="F11" s="421">
        <v>1696</v>
      </c>
      <c r="G11" s="421">
        <v>1664</v>
      </c>
      <c r="H11" s="422">
        <v>0.98109999999999997</v>
      </c>
      <c r="I11" s="413">
        <v>1</v>
      </c>
      <c r="J11" s="423">
        <v>2088</v>
      </c>
      <c r="K11" s="423">
        <v>1878</v>
      </c>
      <c r="L11" s="424">
        <v>0.89939999999999998</v>
      </c>
      <c r="M11" s="415">
        <v>0.89680000000000004</v>
      </c>
      <c r="N11" s="425">
        <v>2968390.26</v>
      </c>
      <c r="O11" s="425">
        <v>2002570.8</v>
      </c>
      <c r="P11" s="422">
        <v>0.67459999999999998</v>
      </c>
      <c r="Q11" s="422">
        <v>0.67490000000000006</v>
      </c>
      <c r="R11" s="426">
        <v>1724</v>
      </c>
      <c r="S11" s="426">
        <v>1172</v>
      </c>
      <c r="T11" s="427">
        <v>0.67979999999999996</v>
      </c>
      <c r="U11" s="427">
        <v>0.7</v>
      </c>
      <c r="V11" s="421">
        <v>1423</v>
      </c>
      <c r="W11" s="421">
        <v>1274</v>
      </c>
      <c r="X11" s="422">
        <v>0.89529999999999998</v>
      </c>
      <c r="Y11" s="209" t="s">
        <v>27</v>
      </c>
      <c r="Z11" s="197">
        <v>1693</v>
      </c>
      <c r="AA11" s="198">
        <v>1758</v>
      </c>
      <c r="AB11" s="199">
        <v>1.0384</v>
      </c>
      <c r="AC11" s="197">
        <v>2131</v>
      </c>
      <c r="AD11" s="198">
        <v>1911</v>
      </c>
      <c r="AE11" s="199">
        <v>0.89680000000000004</v>
      </c>
      <c r="AF11" s="200">
        <v>3939368.3</v>
      </c>
      <c r="AG11" s="201">
        <v>2658573.13</v>
      </c>
      <c r="AH11" s="199">
        <v>0.67490000000000006</v>
      </c>
      <c r="AI11" s="197">
        <v>1813</v>
      </c>
      <c r="AJ11" s="198">
        <v>1314</v>
      </c>
      <c r="AK11" s="199">
        <v>0.7248</v>
      </c>
      <c r="AL11" s="12" t="s">
        <v>333</v>
      </c>
    </row>
    <row r="12" spans="1:38" s="3" customFormat="1" ht="15" customHeight="1">
      <c r="A12" s="235" t="s">
        <v>166</v>
      </c>
      <c r="B12" s="235" t="s">
        <v>28</v>
      </c>
      <c r="C12" s="420">
        <v>4694332.04</v>
      </c>
      <c r="D12" s="420">
        <v>6469517.5199999996</v>
      </c>
      <c r="E12" s="415">
        <v>0.72560774825755503</v>
      </c>
      <c r="F12" s="421">
        <v>2398</v>
      </c>
      <c r="G12" s="421">
        <v>2521</v>
      </c>
      <c r="H12" s="422">
        <v>1.0512999999999999</v>
      </c>
      <c r="I12" s="413">
        <v>1</v>
      </c>
      <c r="J12" s="423">
        <v>3439</v>
      </c>
      <c r="K12" s="423">
        <v>2874</v>
      </c>
      <c r="L12" s="424">
        <v>0.8357</v>
      </c>
      <c r="M12" s="415">
        <v>0.84350000000000003</v>
      </c>
      <c r="N12" s="425">
        <v>5378095.6900000004</v>
      </c>
      <c r="O12" s="425">
        <v>3652338.51</v>
      </c>
      <c r="P12" s="422">
        <v>0.67910000000000004</v>
      </c>
      <c r="Q12" s="422">
        <v>0.69389999999999996</v>
      </c>
      <c r="R12" s="426">
        <v>2354</v>
      </c>
      <c r="S12" s="426">
        <v>1550</v>
      </c>
      <c r="T12" s="427">
        <v>0.65849999999999997</v>
      </c>
      <c r="U12" s="427">
        <v>0.7</v>
      </c>
      <c r="V12" s="421">
        <v>2320</v>
      </c>
      <c r="W12" s="421">
        <v>1974</v>
      </c>
      <c r="X12" s="422">
        <v>0.85089999999999999</v>
      </c>
      <c r="Y12" s="209" t="s">
        <v>28</v>
      </c>
      <c r="Z12" s="197">
        <v>2364</v>
      </c>
      <c r="AA12" s="198">
        <v>2494</v>
      </c>
      <c r="AB12" s="199">
        <v>1.0549999999999999</v>
      </c>
      <c r="AC12" s="197">
        <v>3418</v>
      </c>
      <c r="AD12" s="198">
        <v>2866</v>
      </c>
      <c r="AE12" s="199">
        <v>0.83850000000000002</v>
      </c>
      <c r="AF12" s="200">
        <v>7201929.4199999999</v>
      </c>
      <c r="AG12" s="201">
        <v>4997438.4000000004</v>
      </c>
      <c r="AH12" s="199">
        <v>0.69389999999999996</v>
      </c>
      <c r="AI12" s="197">
        <v>2384</v>
      </c>
      <c r="AJ12" s="198">
        <v>1714</v>
      </c>
      <c r="AK12" s="199">
        <v>0.71899999999999997</v>
      </c>
      <c r="AL12" s="12" t="s">
        <v>333</v>
      </c>
    </row>
    <row r="13" spans="1:38" s="3" customFormat="1" ht="13.9">
      <c r="A13" s="235" t="s">
        <v>167</v>
      </c>
      <c r="B13" s="235" t="s">
        <v>29</v>
      </c>
      <c r="C13" s="420">
        <v>9622671.2799999993</v>
      </c>
      <c r="D13" s="420">
        <v>13395021.42</v>
      </c>
      <c r="E13" s="415">
        <v>0.71837669969175799</v>
      </c>
      <c r="F13" s="421">
        <v>4465</v>
      </c>
      <c r="G13" s="421">
        <v>4684</v>
      </c>
      <c r="H13" s="422">
        <v>1.0489999999999999</v>
      </c>
      <c r="I13" s="413">
        <v>1</v>
      </c>
      <c r="J13" s="423">
        <v>6692</v>
      </c>
      <c r="K13" s="423">
        <v>6278</v>
      </c>
      <c r="L13" s="424">
        <v>0.93810000000000004</v>
      </c>
      <c r="M13" s="415">
        <v>0.9</v>
      </c>
      <c r="N13" s="425">
        <v>10137786.41</v>
      </c>
      <c r="O13" s="425">
        <v>7131506.7400000002</v>
      </c>
      <c r="P13" s="422">
        <v>0.70350000000000001</v>
      </c>
      <c r="Q13" s="422">
        <v>0.69989999999999997</v>
      </c>
      <c r="R13" s="426">
        <v>5469</v>
      </c>
      <c r="S13" s="426">
        <v>3803</v>
      </c>
      <c r="T13" s="427">
        <v>0.69540000000000002</v>
      </c>
      <c r="U13" s="427">
        <v>0.7</v>
      </c>
      <c r="V13" s="421">
        <v>4128</v>
      </c>
      <c r="W13" s="421">
        <v>3214</v>
      </c>
      <c r="X13" s="422">
        <v>0.77859999999999996</v>
      </c>
      <c r="Y13" s="209" t="s">
        <v>29</v>
      </c>
      <c r="Z13" s="197">
        <v>4430</v>
      </c>
      <c r="AA13" s="198">
        <v>4888</v>
      </c>
      <c r="AB13" s="199">
        <v>1.1033999999999999</v>
      </c>
      <c r="AC13" s="197">
        <v>6770</v>
      </c>
      <c r="AD13" s="198">
        <v>6298</v>
      </c>
      <c r="AE13" s="199">
        <v>0.93030000000000002</v>
      </c>
      <c r="AF13" s="200">
        <v>13974667.890000001</v>
      </c>
      <c r="AG13" s="201">
        <v>9780606.1500000004</v>
      </c>
      <c r="AH13" s="199">
        <v>0.69989999999999997</v>
      </c>
      <c r="AI13" s="197">
        <v>5797</v>
      </c>
      <c r="AJ13" s="198">
        <v>4222</v>
      </c>
      <c r="AK13" s="199">
        <v>0.72829999999999995</v>
      </c>
      <c r="AL13" s="12" t="s">
        <v>333</v>
      </c>
    </row>
    <row r="14" spans="1:38" s="3" customFormat="1" ht="13.9">
      <c r="A14" s="235" t="s">
        <v>163</v>
      </c>
      <c r="B14" s="235" t="s">
        <v>30</v>
      </c>
      <c r="C14" s="420">
        <v>2956068.97</v>
      </c>
      <c r="D14" s="420">
        <v>3907285.15</v>
      </c>
      <c r="E14" s="415">
        <v>0.75655317094018604</v>
      </c>
      <c r="F14" s="421">
        <v>2310</v>
      </c>
      <c r="G14" s="421">
        <v>1879</v>
      </c>
      <c r="H14" s="422">
        <v>0.81340000000000001</v>
      </c>
      <c r="I14" s="413">
        <v>0.9</v>
      </c>
      <c r="J14" s="423">
        <v>4124</v>
      </c>
      <c r="K14" s="423">
        <v>2677</v>
      </c>
      <c r="L14" s="424">
        <v>0.64910000000000001</v>
      </c>
      <c r="M14" s="415">
        <v>0.67879999999999996</v>
      </c>
      <c r="N14" s="425">
        <v>3318395.09</v>
      </c>
      <c r="O14" s="425">
        <v>2023085.1</v>
      </c>
      <c r="P14" s="422">
        <v>0.60970000000000002</v>
      </c>
      <c r="Q14" s="422">
        <v>0.60729999999999995</v>
      </c>
      <c r="R14" s="426">
        <v>2380</v>
      </c>
      <c r="S14" s="426">
        <v>1237</v>
      </c>
      <c r="T14" s="427">
        <v>0.51970000000000005</v>
      </c>
      <c r="U14" s="427">
        <v>0.58299999999999996</v>
      </c>
      <c r="V14" s="421">
        <v>1619</v>
      </c>
      <c r="W14" s="421">
        <v>1273</v>
      </c>
      <c r="X14" s="422">
        <v>0.7863</v>
      </c>
      <c r="Y14" s="209" t="s">
        <v>30</v>
      </c>
      <c r="Z14" s="197">
        <v>2411</v>
      </c>
      <c r="AA14" s="198">
        <v>1999</v>
      </c>
      <c r="AB14" s="199">
        <v>0.82909999999999995</v>
      </c>
      <c r="AC14" s="197">
        <v>4001</v>
      </c>
      <c r="AD14" s="198">
        <v>2636</v>
      </c>
      <c r="AE14" s="199">
        <v>0.65880000000000005</v>
      </c>
      <c r="AF14" s="200">
        <v>4565267.5</v>
      </c>
      <c r="AG14" s="201">
        <v>2749578.24</v>
      </c>
      <c r="AH14" s="199">
        <v>0.60229999999999995</v>
      </c>
      <c r="AI14" s="197">
        <v>2426</v>
      </c>
      <c r="AJ14" s="198">
        <v>1390</v>
      </c>
      <c r="AK14" s="199">
        <v>0.57299999999999995</v>
      </c>
      <c r="AL14" s="12" t="s">
        <v>333</v>
      </c>
    </row>
    <row r="15" spans="1:38" s="3" customFormat="1" ht="13.9">
      <c r="A15" s="235" t="s">
        <v>162</v>
      </c>
      <c r="B15" s="235" t="s">
        <v>31</v>
      </c>
      <c r="C15" s="420">
        <v>8927324.6400000006</v>
      </c>
      <c r="D15" s="420">
        <v>11894923.77</v>
      </c>
      <c r="E15" s="415">
        <v>0.75051549825947295</v>
      </c>
      <c r="F15" s="421">
        <v>3958</v>
      </c>
      <c r="G15" s="421">
        <v>4333</v>
      </c>
      <c r="H15" s="422">
        <v>1.0947</v>
      </c>
      <c r="I15" s="413">
        <v>1</v>
      </c>
      <c r="J15" s="423">
        <v>5134</v>
      </c>
      <c r="K15" s="423">
        <v>4489</v>
      </c>
      <c r="L15" s="424">
        <v>0.87439999999999996</v>
      </c>
      <c r="M15" s="415">
        <v>0.9</v>
      </c>
      <c r="N15" s="425">
        <v>9492989.1300000008</v>
      </c>
      <c r="O15" s="425">
        <v>7084498.0999999996</v>
      </c>
      <c r="P15" s="422">
        <v>0.74629999999999996</v>
      </c>
      <c r="Q15" s="422">
        <v>0.7</v>
      </c>
      <c r="R15" s="426">
        <v>3930</v>
      </c>
      <c r="S15" s="426">
        <v>2892</v>
      </c>
      <c r="T15" s="427">
        <v>0.7359</v>
      </c>
      <c r="U15" s="427">
        <v>0.7</v>
      </c>
      <c r="V15" s="421">
        <v>3247</v>
      </c>
      <c r="W15" s="421">
        <v>2733</v>
      </c>
      <c r="X15" s="422">
        <v>0.8417</v>
      </c>
      <c r="Y15" s="209" t="s">
        <v>31</v>
      </c>
      <c r="Z15" s="197">
        <v>3920</v>
      </c>
      <c r="AA15" s="198">
        <v>4485</v>
      </c>
      <c r="AB15" s="199">
        <v>1.1440999999999999</v>
      </c>
      <c r="AC15" s="197">
        <v>5006</v>
      </c>
      <c r="AD15" s="198">
        <v>4513</v>
      </c>
      <c r="AE15" s="199">
        <v>0.90149999999999997</v>
      </c>
      <c r="AF15" s="200">
        <v>12460607.65</v>
      </c>
      <c r="AG15" s="201">
        <v>9289444.0899999999</v>
      </c>
      <c r="AH15" s="199">
        <v>0.74550000000000005</v>
      </c>
      <c r="AI15" s="197">
        <v>4255</v>
      </c>
      <c r="AJ15" s="198">
        <v>3202</v>
      </c>
      <c r="AK15" s="199">
        <v>0.75249999999999995</v>
      </c>
      <c r="AL15" s="12" t="s">
        <v>333</v>
      </c>
    </row>
    <row r="16" spans="1:38" s="3" customFormat="1" ht="13.9">
      <c r="A16" s="235" t="s">
        <v>163</v>
      </c>
      <c r="B16" s="235" t="s">
        <v>32</v>
      </c>
      <c r="C16" s="420">
        <v>3891432.8</v>
      </c>
      <c r="D16" s="420">
        <v>5655518.6900000004</v>
      </c>
      <c r="E16" s="415">
        <v>0.68807708245766597</v>
      </c>
      <c r="F16" s="421">
        <v>2413</v>
      </c>
      <c r="G16" s="421">
        <v>2381</v>
      </c>
      <c r="H16" s="422">
        <v>0.98670000000000002</v>
      </c>
      <c r="I16" s="413">
        <v>1</v>
      </c>
      <c r="J16" s="423">
        <v>3348</v>
      </c>
      <c r="K16" s="423">
        <v>3005</v>
      </c>
      <c r="L16" s="424">
        <v>0.89759999999999995</v>
      </c>
      <c r="M16" s="415">
        <v>0.89590000000000003</v>
      </c>
      <c r="N16" s="425">
        <v>4504224.5199999996</v>
      </c>
      <c r="O16" s="425">
        <v>3028082.86</v>
      </c>
      <c r="P16" s="422">
        <v>0.67230000000000001</v>
      </c>
      <c r="Q16" s="422">
        <v>0.68620000000000003</v>
      </c>
      <c r="R16" s="426">
        <v>2588</v>
      </c>
      <c r="S16" s="426">
        <v>1565</v>
      </c>
      <c r="T16" s="427">
        <v>0.60470000000000002</v>
      </c>
      <c r="U16" s="427">
        <v>0.66679999999999995</v>
      </c>
      <c r="V16" s="421">
        <v>2141</v>
      </c>
      <c r="W16" s="421">
        <v>1807</v>
      </c>
      <c r="X16" s="422">
        <v>0.84399999999999997</v>
      </c>
      <c r="Y16" s="209" t="s">
        <v>32</v>
      </c>
      <c r="Z16" s="197">
        <v>2496</v>
      </c>
      <c r="AA16" s="198">
        <v>2585</v>
      </c>
      <c r="AB16" s="199">
        <v>1.0357000000000001</v>
      </c>
      <c r="AC16" s="197">
        <v>3506</v>
      </c>
      <c r="AD16" s="198">
        <v>3141</v>
      </c>
      <c r="AE16" s="199">
        <v>0.89590000000000003</v>
      </c>
      <c r="AF16" s="200">
        <v>6173007.6100000003</v>
      </c>
      <c r="AG16" s="201">
        <v>4235994.26</v>
      </c>
      <c r="AH16" s="199">
        <v>0.68620000000000003</v>
      </c>
      <c r="AI16" s="197">
        <v>2762</v>
      </c>
      <c r="AJ16" s="198">
        <v>1828</v>
      </c>
      <c r="AK16" s="199">
        <v>0.66180000000000005</v>
      </c>
      <c r="AL16" s="12" t="s">
        <v>333</v>
      </c>
    </row>
    <row r="17" spans="1:38" s="3" customFormat="1" ht="13.9">
      <c r="A17" s="235" t="s">
        <v>164</v>
      </c>
      <c r="B17" s="235" t="s">
        <v>33</v>
      </c>
      <c r="C17" s="420">
        <v>718073.26</v>
      </c>
      <c r="D17" s="420">
        <v>1011182.46</v>
      </c>
      <c r="E17" s="415">
        <v>0.71013223469085895</v>
      </c>
      <c r="F17" s="421">
        <v>217</v>
      </c>
      <c r="G17" s="421">
        <v>222</v>
      </c>
      <c r="H17" s="422">
        <v>1.0229999999999999</v>
      </c>
      <c r="I17" s="413">
        <v>1</v>
      </c>
      <c r="J17" s="423">
        <v>315</v>
      </c>
      <c r="K17" s="423">
        <v>282</v>
      </c>
      <c r="L17" s="424">
        <v>0.8952</v>
      </c>
      <c r="M17" s="415">
        <v>0.9</v>
      </c>
      <c r="N17" s="425">
        <v>756784.98</v>
      </c>
      <c r="O17" s="425">
        <v>604445.25</v>
      </c>
      <c r="P17" s="422">
        <v>0.79869999999999997</v>
      </c>
      <c r="Q17" s="422">
        <v>0.7</v>
      </c>
      <c r="R17" s="426">
        <v>258</v>
      </c>
      <c r="S17" s="426">
        <v>179</v>
      </c>
      <c r="T17" s="427">
        <v>0.69379999999999997</v>
      </c>
      <c r="U17" s="427">
        <v>0.7</v>
      </c>
      <c r="V17" s="421">
        <v>193</v>
      </c>
      <c r="W17" s="421">
        <v>149</v>
      </c>
      <c r="X17" s="422">
        <v>0.77200000000000002</v>
      </c>
      <c r="Y17" s="209" t="s">
        <v>33</v>
      </c>
      <c r="Z17" s="197">
        <v>223</v>
      </c>
      <c r="AA17" s="198">
        <v>224</v>
      </c>
      <c r="AB17" s="199">
        <v>1.0044999999999999</v>
      </c>
      <c r="AC17" s="197">
        <v>324</v>
      </c>
      <c r="AD17" s="198">
        <v>295</v>
      </c>
      <c r="AE17" s="199">
        <v>0.91049999999999998</v>
      </c>
      <c r="AF17" s="200">
        <v>1028891.12</v>
      </c>
      <c r="AG17" s="201">
        <v>840387.32</v>
      </c>
      <c r="AH17" s="199">
        <v>0.81679999999999997</v>
      </c>
      <c r="AI17" s="197">
        <v>271</v>
      </c>
      <c r="AJ17" s="198">
        <v>195</v>
      </c>
      <c r="AK17" s="199">
        <v>0.71960000000000002</v>
      </c>
      <c r="AL17" s="12" t="s">
        <v>333</v>
      </c>
    </row>
    <row r="18" spans="1:38" s="3" customFormat="1" ht="13.9">
      <c r="A18" s="235" t="s">
        <v>166</v>
      </c>
      <c r="B18" s="235" t="s">
        <v>34</v>
      </c>
      <c r="C18" s="420">
        <v>3874530.24</v>
      </c>
      <c r="D18" s="420">
        <v>5256378.7699999996</v>
      </c>
      <c r="E18" s="415">
        <v>0.73711016833743104</v>
      </c>
      <c r="F18" s="421">
        <v>1550</v>
      </c>
      <c r="G18" s="421">
        <v>1566</v>
      </c>
      <c r="H18" s="422">
        <v>1.0103</v>
      </c>
      <c r="I18" s="413">
        <v>1</v>
      </c>
      <c r="J18" s="423">
        <v>2254</v>
      </c>
      <c r="K18" s="423">
        <v>1976</v>
      </c>
      <c r="L18" s="424">
        <v>0.87670000000000003</v>
      </c>
      <c r="M18" s="415">
        <v>0.9</v>
      </c>
      <c r="N18" s="425">
        <v>4169281.75</v>
      </c>
      <c r="O18" s="425">
        <v>3020187.52</v>
      </c>
      <c r="P18" s="422">
        <v>0.72440000000000004</v>
      </c>
      <c r="Q18" s="422">
        <v>0.7</v>
      </c>
      <c r="R18" s="426">
        <v>1636</v>
      </c>
      <c r="S18" s="426">
        <v>1076</v>
      </c>
      <c r="T18" s="427">
        <v>0.65769999999999995</v>
      </c>
      <c r="U18" s="427">
        <v>0.7</v>
      </c>
      <c r="V18" s="421">
        <v>1540</v>
      </c>
      <c r="W18" s="421">
        <v>1170</v>
      </c>
      <c r="X18" s="422">
        <v>0.75970000000000004</v>
      </c>
      <c r="Y18" s="209" t="s">
        <v>34</v>
      </c>
      <c r="Z18" s="197">
        <v>1555</v>
      </c>
      <c r="AA18" s="198">
        <v>1631</v>
      </c>
      <c r="AB18" s="199">
        <v>1.0488999999999999</v>
      </c>
      <c r="AC18" s="197">
        <v>2320</v>
      </c>
      <c r="AD18" s="198">
        <v>2093</v>
      </c>
      <c r="AE18" s="199">
        <v>0.9022</v>
      </c>
      <c r="AF18" s="200">
        <v>5751731.7800000003</v>
      </c>
      <c r="AG18" s="201">
        <v>4131524.66</v>
      </c>
      <c r="AH18" s="199">
        <v>0.71830000000000005</v>
      </c>
      <c r="AI18" s="197">
        <v>1752</v>
      </c>
      <c r="AJ18" s="198">
        <v>1230</v>
      </c>
      <c r="AK18" s="199">
        <v>0.70209999999999995</v>
      </c>
      <c r="AL18" s="12" t="s">
        <v>333</v>
      </c>
    </row>
    <row r="19" spans="1:38" s="3" customFormat="1" ht="13.9">
      <c r="A19" s="235" t="s">
        <v>168</v>
      </c>
      <c r="B19" s="235" t="s">
        <v>35</v>
      </c>
      <c r="C19" s="420">
        <v>1127454.3899999999</v>
      </c>
      <c r="D19" s="420">
        <v>1555487.92</v>
      </c>
      <c r="E19" s="415">
        <v>0.72482362318827898</v>
      </c>
      <c r="F19" s="421">
        <v>786</v>
      </c>
      <c r="G19" s="421">
        <v>793</v>
      </c>
      <c r="H19" s="422">
        <v>1.0088999999999999</v>
      </c>
      <c r="I19" s="413">
        <v>1</v>
      </c>
      <c r="J19" s="423">
        <v>1085</v>
      </c>
      <c r="K19" s="423">
        <v>989</v>
      </c>
      <c r="L19" s="424">
        <v>0.91149999999999998</v>
      </c>
      <c r="M19" s="415">
        <v>0.9</v>
      </c>
      <c r="N19" s="425">
        <v>1174491.6499999999</v>
      </c>
      <c r="O19" s="425">
        <v>832949.51</v>
      </c>
      <c r="P19" s="422">
        <v>0.70920000000000005</v>
      </c>
      <c r="Q19" s="422">
        <v>0.68479999999999996</v>
      </c>
      <c r="R19" s="426">
        <v>794</v>
      </c>
      <c r="S19" s="426">
        <v>501</v>
      </c>
      <c r="T19" s="427">
        <v>0.63100000000000001</v>
      </c>
      <c r="U19" s="427">
        <v>0.6492</v>
      </c>
      <c r="V19" s="421">
        <v>607</v>
      </c>
      <c r="W19" s="421">
        <v>516</v>
      </c>
      <c r="X19" s="422">
        <v>0.85009999999999997</v>
      </c>
      <c r="Y19" s="209" t="s">
        <v>35</v>
      </c>
      <c r="Z19" s="197">
        <v>835</v>
      </c>
      <c r="AA19" s="198">
        <v>848</v>
      </c>
      <c r="AB19" s="199">
        <v>1.0156000000000001</v>
      </c>
      <c r="AC19" s="197">
        <v>1118</v>
      </c>
      <c r="AD19" s="198">
        <v>1014</v>
      </c>
      <c r="AE19" s="199">
        <v>0.90700000000000003</v>
      </c>
      <c r="AF19" s="200">
        <v>1582565.37</v>
      </c>
      <c r="AG19" s="201">
        <v>1083718.03</v>
      </c>
      <c r="AH19" s="199">
        <v>0.68479999999999996</v>
      </c>
      <c r="AI19" s="197">
        <v>860</v>
      </c>
      <c r="AJ19" s="198">
        <v>554</v>
      </c>
      <c r="AK19" s="199">
        <v>0.64419999999999999</v>
      </c>
      <c r="AL19" s="12" t="s">
        <v>333</v>
      </c>
    </row>
    <row r="20" spans="1:38" s="3" customFormat="1" ht="13.9">
      <c r="A20" s="235" t="s">
        <v>163</v>
      </c>
      <c r="B20" s="235" t="s">
        <v>36</v>
      </c>
      <c r="C20" s="420">
        <v>8336548.8799999999</v>
      </c>
      <c r="D20" s="420">
        <v>11276739</v>
      </c>
      <c r="E20" s="415">
        <v>0.73926947143141297</v>
      </c>
      <c r="F20" s="421">
        <v>4527</v>
      </c>
      <c r="G20" s="421">
        <v>4514</v>
      </c>
      <c r="H20" s="422">
        <v>0.99709999999999999</v>
      </c>
      <c r="I20" s="413">
        <v>1</v>
      </c>
      <c r="J20" s="423">
        <v>6741</v>
      </c>
      <c r="K20" s="423">
        <v>5801</v>
      </c>
      <c r="L20" s="424">
        <v>0.86060000000000003</v>
      </c>
      <c r="M20" s="415">
        <v>0.89639999999999997</v>
      </c>
      <c r="N20" s="425">
        <v>9151726.7599999998</v>
      </c>
      <c r="O20" s="425">
        <v>6420808.4800000004</v>
      </c>
      <c r="P20" s="422">
        <v>0.7016</v>
      </c>
      <c r="Q20" s="422">
        <v>0.69599999999999995</v>
      </c>
      <c r="R20" s="426">
        <v>5141</v>
      </c>
      <c r="S20" s="426">
        <v>3330</v>
      </c>
      <c r="T20" s="427">
        <v>0.64770000000000005</v>
      </c>
      <c r="U20" s="427">
        <v>0.69259999999999999</v>
      </c>
      <c r="V20" s="421">
        <v>4107</v>
      </c>
      <c r="W20" s="421">
        <v>3419</v>
      </c>
      <c r="X20" s="422">
        <v>0.83250000000000002</v>
      </c>
      <c r="Y20" s="209" t="s">
        <v>36</v>
      </c>
      <c r="Z20" s="197">
        <v>4467</v>
      </c>
      <c r="AA20" s="198">
        <v>4636</v>
      </c>
      <c r="AB20" s="199">
        <v>1.0378000000000001</v>
      </c>
      <c r="AC20" s="197">
        <v>6499</v>
      </c>
      <c r="AD20" s="198">
        <v>5826</v>
      </c>
      <c r="AE20" s="199">
        <v>0.89639999999999997</v>
      </c>
      <c r="AF20" s="200">
        <v>12358019.140000001</v>
      </c>
      <c r="AG20" s="201">
        <v>8601483.5600000005</v>
      </c>
      <c r="AH20" s="199">
        <v>0.69599999999999995</v>
      </c>
      <c r="AI20" s="197">
        <v>5390</v>
      </c>
      <c r="AJ20" s="198">
        <v>3733</v>
      </c>
      <c r="AK20" s="199">
        <v>0.69259999999999999</v>
      </c>
      <c r="AL20" s="12" t="s">
        <v>333</v>
      </c>
    </row>
    <row r="21" spans="1:38" s="3" customFormat="1" ht="13.9">
      <c r="A21" s="235" t="s">
        <v>160</v>
      </c>
      <c r="B21" s="235" t="s">
        <v>37</v>
      </c>
      <c r="C21" s="420">
        <v>1889037.53</v>
      </c>
      <c r="D21" s="420">
        <v>2577654.4900000002</v>
      </c>
      <c r="E21" s="415">
        <v>0.73285133338409503</v>
      </c>
      <c r="F21" s="421">
        <v>1112</v>
      </c>
      <c r="G21" s="421">
        <v>1135</v>
      </c>
      <c r="H21" s="422">
        <v>1.0206999999999999</v>
      </c>
      <c r="I21" s="413">
        <v>1</v>
      </c>
      <c r="J21" s="423">
        <v>1579</v>
      </c>
      <c r="K21" s="423">
        <v>1359</v>
      </c>
      <c r="L21" s="424">
        <v>0.86070000000000002</v>
      </c>
      <c r="M21" s="415">
        <v>0.85729999999999995</v>
      </c>
      <c r="N21" s="425">
        <v>2001341.65</v>
      </c>
      <c r="O21" s="425">
        <v>1429323.94</v>
      </c>
      <c r="P21" s="422">
        <v>0.71419999999999995</v>
      </c>
      <c r="Q21" s="422">
        <v>0.7</v>
      </c>
      <c r="R21" s="426">
        <v>1123</v>
      </c>
      <c r="S21" s="426">
        <v>722</v>
      </c>
      <c r="T21" s="427">
        <v>0.64290000000000003</v>
      </c>
      <c r="U21" s="427">
        <v>0.67969999999999997</v>
      </c>
      <c r="V21" s="421">
        <v>976</v>
      </c>
      <c r="W21" s="421">
        <v>746</v>
      </c>
      <c r="X21" s="422">
        <v>0.76429999999999998</v>
      </c>
      <c r="Y21" s="209" t="s">
        <v>37</v>
      </c>
      <c r="Z21" s="197">
        <v>1131</v>
      </c>
      <c r="AA21" s="198">
        <v>1161</v>
      </c>
      <c r="AB21" s="199">
        <v>1.0265</v>
      </c>
      <c r="AC21" s="197">
        <v>1578</v>
      </c>
      <c r="AD21" s="198">
        <v>1345</v>
      </c>
      <c r="AE21" s="199">
        <v>0.85229999999999995</v>
      </c>
      <c r="AF21" s="200">
        <v>2786907.61</v>
      </c>
      <c r="AG21" s="201">
        <v>1973869.75</v>
      </c>
      <c r="AH21" s="199">
        <v>0.70830000000000004</v>
      </c>
      <c r="AI21" s="197">
        <v>1205</v>
      </c>
      <c r="AJ21" s="198">
        <v>819</v>
      </c>
      <c r="AK21" s="199">
        <v>0.67969999999999997</v>
      </c>
      <c r="AL21" s="12" t="s">
        <v>333</v>
      </c>
    </row>
    <row r="22" spans="1:38" s="3" customFormat="1" ht="13.9">
      <c r="A22" s="235" t="s">
        <v>167</v>
      </c>
      <c r="B22" s="235" t="s">
        <v>38</v>
      </c>
      <c r="C22" s="420">
        <v>962098.37</v>
      </c>
      <c r="D22" s="420">
        <v>1313964.1953</v>
      </c>
      <c r="E22" s="415">
        <v>0.73221049206773603</v>
      </c>
      <c r="F22" s="421">
        <v>444</v>
      </c>
      <c r="G22" s="421">
        <v>457</v>
      </c>
      <c r="H22" s="422">
        <v>1.0293000000000001</v>
      </c>
      <c r="I22" s="413">
        <v>1</v>
      </c>
      <c r="J22" s="423">
        <v>806</v>
      </c>
      <c r="K22" s="423">
        <v>679</v>
      </c>
      <c r="L22" s="424">
        <v>0.84240000000000004</v>
      </c>
      <c r="M22" s="415">
        <v>0.86160000000000003</v>
      </c>
      <c r="N22" s="425">
        <v>1063634.1399999999</v>
      </c>
      <c r="O22" s="425">
        <v>702317.72</v>
      </c>
      <c r="P22" s="422">
        <v>0.6603</v>
      </c>
      <c r="Q22" s="422">
        <v>0.66879999999999995</v>
      </c>
      <c r="R22" s="426">
        <v>592</v>
      </c>
      <c r="S22" s="426">
        <v>364</v>
      </c>
      <c r="T22" s="427">
        <v>0.6149</v>
      </c>
      <c r="U22" s="427">
        <v>0.68910000000000005</v>
      </c>
      <c r="V22" s="421">
        <v>517</v>
      </c>
      <c r="W22" s="421">
        <v>397</v>
      </c>
      <c r="X22" s="422">
        <v>0.76790000000000003</v>
      </c>
      <c r="Y22" s="209" t="s">
        <v>38</v>
      </c>
      <c r="Z22" s="197">
        <v>479</v>
      </c>
      <c r="AA22" s="198">
        <v>483</v>
      </c>
      <c r="AB22" s="199">
        <v>1.0084</v>
      </c>
      <c r="AC22" s="197">
        <v>795</v>
      </c>
      <c r="AD22" s="198">
        <v>681</v>
      </c>
      <c r="AE22" s="199">
        <v>0.85660000000000003</v>
      </c>
      <c r="AF22" s="200">
        <v>1467916.46</v>
      </c>
      <c r="AG22" s="201">
        <v>974339.09</v>
      </c>
      <c r="AH22" s="199">
        <v>0.66379999999999995</v>
      </c>
      <c r="AI22" s="197">
        <v>624</v>
      </c>
      <c r="AJ22" s="198">
        <v>430</v>
      </c>
      <c r="AK22" s="199">
        <v>0.68910000000000005</v>
      </c>
      <c r="AL22" s="12" t="s">
        <v>333</v>
      </c>
    </row>
    <row r="23" spans="1:38" s="3" customFormat="1" ht="13.9">
      <c r="A23" s="235" t="s">
        <v>164</v>
      </c>
      <c r="B23" s="235" t="s">
        <v>39</v>
      </c>
      <c r="C23" s="420">
        <v>1309315.1200000001</v>
      </c>
      <c r="D23" s="420">
        <v>1907824.18</v>
      </c>
      <c r="E23" s="415">
        <v>0.68628709800711296</v>
      </c>
      <c r="F23" s="421">
        <v>857</v>
      </c>
      <c r="G23" s="421">
        <v>838</v>
      </c>
      <c r="H23" s="422">
        <v>0.9778</v>
      </c>
      <c r="I23" s="413">
        <v>1</v>
      </c>
      <c r="J23" s="423">
        <v>1080</v>
      </c>
      <c r="K23" s="423">
        <v>1034</v>
      </c>
      <c r="L23" s="424">
        <v>0.95740000000000003</v>
      </c>
      <c r="M23" s="415">
        <v>0.9</v>
      </c>
      <c r="N23" s="425">
        <v>1486033.83</v>
      </c>
      <c r="O23" s="425">
        <v>960480.84</v>
      </c>
      <c r="P23" s="422">
        <v>0.64629999999999999</v>
      </c>
      <c r="Q23" s="422">
        <v>0.66149999999999998</v>
      </c>
      <c r="R23" s="426">
        <v>962</v>
      </c>
      <c r="S23" s="426">
        <v>602</v>
      </c>
      <c r="T23" s="427">
        <v>0.62580000000000002</v>
      </c>
      <c r="U23" s="427">
        <v>0.69159999999999999</v>
      </c>
      <c r="V23" s="421">
        <v>705</v>
      </c>
      <c r="W23" s="421">
        <v>582</v>
      </c>
      <c r="X23" s="422">
        <v>0.82550000000000001</v>
      </c>
      <c r="Y23" s="209" t="s">
        <v>39</v>
      </c>
      <c r="Z23" s="197">
        <v>899</v>
      </c>
      <c r="AA23" s="198">
        <v>905</v>
      </c>
      <c r="AB23" s="199">
        <v>1.0066999999999999</v>
      </c>
      <c r="AC23" s="197">
        <v>1160</v>
      </c>
      <c r="AD23" s="198">
        <v>1105</v>
      </c>
      <c r="AE23" s="199">
        <v>0.9526</v>
      </c>
      <c r="AF23" s="200">
        <v>2050773.32</v>
      </c>
      <c r="AG23" s="201">
        <v>1346239.29</v>
      </c>
      <c r="AH23" s="199">
        <v>0.65649999999999997</v>
      </c>
      <c r="AI23" s="197">
        <v>1031</v>
      </c>
      <c r="AJ23" s="198">
        <v>713</v>
      </c>
      <c r="AK23" s="199">
        <v>0.69159999999999999</v>
      </c>
      <c r="AL23" s="12" t="s">
        <v>333</v>
      </c>
    </row>
    <row r="24" spans="1:38" s="3" customFormat="1" ht="13.9">
      <c r="A24" s="235" t="s">
        <v>167</v>
      </c>
      <c r="B24" s="235" t="s">
        <v>40</v>
      </c>
      <c r="C24" s="420">
        <v>385474.09</v>
      </c>
      <c r="D24" s="420">
        <v>537361.30000000005</v>
      </c>
      <c r="E24" s="415">
        <v>0.71734620636059898</v>
      </c>
      <c r="F24" s="421">
        <v>195</v>
      </c>
      <c r="G24" s="421">
        <v>191</v>
      </c>
      <c r="H24" s="422">
        <v>0.97950000000000004</v>
      </c>
      <c r="I24" s="413">
        <v>1</v>
      </c>
      <c r="J24" s="423">
        <v>289</v>
      </c>
      <c r="K24" s="423">
        <v>257</v>
      </c>
      <c r="L24" s="424">
        <v>0.88929999999999998</v>
      </c>
      <c r="M24" s="415">
        <v>0.87270000000000003</v>
      </c>
      <c r="N24" s="425">
        <v>410546.92</v>
      </c>
      <c r="O24" s="425">
        <v>275568.57</v>
      </c>
      <c r="P24" s="422">
        <v>0.67120000000000002</v>
      </c>
      <c r="Q24" s="422">
        <v>0.6381</v>
      </c>
      <c r="R24" s="426">
        <v>240</v>
      </c>
      <c r="S24" s="426">
        <v>155</v>
      </c>
      <c r="T24" s="427">
        <v>0.64580000000000004</v>
      </c>
      <c r="U24" s="427">
        <v>0.68110000000000004</v>
      </c>
      <c r="V24" s="421">
        <v>190</v>
      </c>
      <c r="W24" s="421">
        <v>146</v>
      </c>
      <c r="X24" s="422">
        <v>0.76839999999999997</v>
      </c>
      <c r="Y24" s="209" t="s">
        <v>40</v>
      </c>
      <c r="Z24" s="197">
        <v>189</v>
      </c>
      <c r="AA24" s="198">
        <v>206</v>
      </c>
      <c r="AB24" s="199">
        <v>1.0899000000000001</v>
      </c>
      <c r="AC24" s="197">
        <v>310</v>
      </c>
      <c r="AD24" s="198">
        <v>269</v>
      </c>
      <c r="AE24" s="199">
        <v>0.86770000000000003</v>
      </c>
      <c r="AF24" s="200">
        <v>560121.86</v>
      </c>
      <c r="AG24" s="201">
        <v>354611.55</v>
      </c>
      <c r="AH24" s="199">
        <v>0.6331</v>
      </c>
      <c r="AI24" s="197">
        <v>254</v>
      </c>
      <c r="AJ24" s="198">
        <v>173</v>
      </c>
      <c r="AK24" s="199">
        <v>0.68110000000000004</v>
      </c>
      <c r="AL24" s="12" t="s">
        <v>333</v>
      </c>
    </row>
    <row r="25" spans="1:38" s="3" customFormat="1" ht="13.9">
      <c r="A25" s="235" t="s">
        <v>163</v>
      </c>
      <c r="B25" s="235" t="s">
        <v>41</v>
      </c>
      <c r="C25" s="420">
        <v>6874737.6299999999</v>
      </c>
      <c r="D25" s="420">
        <v>9474863.2100000009</v>
      </c>
      <c r="E25" s="415">
        <v>0.72557645188420605</v>
      </c>
      <c r="F25" s="421">
        <v>5546</v>
      </c>
      <c r="G25" s="421">
        <v>5265</v>
      </c>
      <c r="H25" s="422">
        <v>0.94930000000000003</v>
      </c>
      <c r="I25" s="413">
        <v>0.98270000000000002</v>
      </c>
      <c r="J25" s="423">
        <v>7782</v>
      </c>
      <c r="K25" s="423">
        <v>6523</v>
      </c>
      <c r="L25" s="424">
        <v>0.83819999999999995</v>
      </c>
      <c r="M25" s="415">
        <v>0.85780000000000001</v>
      </c>
      <c r="N25" s="425">
        <v>7992970.2199999997</v>
      </c>
      <c r="O25" s="425">
        <v>5031915.3899999997</v>
      </c>
      <c r="P25" s="422">
        <v>0.62949999999999995</v>
      </c>
      <c r="Q25" s="422">
        <v>0.63880000000000003</v>
      </c>
      <c r="R25" s="426">
        <v>5350</v>
      </c>
      <c r="S25" s="426">
        <v>3138</v>
      </c>
      <c r="T25" s="427">
        <v>0.58650000000000002</v>
      </c>
      <c r="U25" s="427">
        <v>0.64729999999999999</v>
      </c>
      <c r="V25" s="421">
        <v>4519</v>
      </c>
      <c r="W25" s="421">
        <v>3804</v>
      </c>
      <c r="X25" s="422">
        <v>0.84179999999999999</v>
      </c>
      <c r="Y25" s="209" t="s">
        <v>41</v>
      </c>
      <c r="Z25" s="197">
        <v>5332</v>
      </c>
      <c r="AA25" s="198">
        <v>5240</v>
      </c>
      <c r="AB25" s="199">
        <v>0.98270000000000002</v>
      </c>
      <c r="AC25" s="197">
        <v>7603</v>
      </c>
      <c r="AD25" s="198">
        <v>6484</v>
      </c>
      <c r="AE25" s="199">
        <v>0.8528</v>
      </c>
      <c r="AF25" s="200">
        <v>10788858.869999999</v>
      </c>
      <c r="AG25" s="201">
        <v>6838084.1799999997</v>
      </c>
      <c r="AH25" s="199">
        <v>0.63380000000000003</v>
      </c>
      <c r="AI25" s="197">
        <v>5608</v>
      </c>
      <c r="AJ25" s="198">
        <v>3602</v>
      </c>
      <c r="AK25" s="199">
        <v>0.64229999999999998</v>
      </c>
      <c r="AL25" s="12" t="s">
        <v>333</v>
      </c>
    </row>
    <row r="26" spans="1:38" s="3" customFormat="1" ht="13.9">
      <c r="A26" s="235" t="s">
        <v>166</v>
      </c>
      <c r="B26" s="235" t="s">
        <v>42</v>
      </c>
      <c r="C26" s="420">
        <v>3766673.04</v>
      </c>
      <c r="D26" s="420">
        <v>5279215.38</v>
      </c>
      <c r="E26" s="415">
        <v>0.71349107184939298</v>
      </c>
      <c r="F26" s="421">
        <v>2971</v>
      </c>
      <c r="G26" s="421">
        <v>2882</v>
      </c>
      <c r="H26" s="422">
        <v>0.97</v>
      </c>
      <c r="I26" s="413">
        <v>1</v>
      </c>
      <c r="J26" s="423">
        <v>3930</v>
      </c>
      <c r="K26" s="423">
        <v>3558</v>
      </c>
      <c r="L26" s="424">
        <v>0.90529999999999999</v>
      </c>
      <c r="M26" s="415">
        <v>0.89670000000000005</v>
      </c>
      <c r="N26" s="425">
        <v>4263994.28</v>
      </c>
      <c r="O26" s="425">
        <v>2720111.92</v>
      </c>
      <c r="P26" s="422">
        <v>0.63790000000000002</v>
      </c>
      <c r="Q26" s="422">
        <v>0.65880000000000005</v>
      </c>
      <c r="R26" s="426">
        <v>2962</v>
      </c>
      <c r="S26" s="426">
        <v>1719</v>
      </c>
      <c r="T26" s="427">
        <v>0.58040000000000003</v>
      </c>
      <c r="U26" s="427">
        <v>0.63390000000000002</v>
      </c>
      <c r="V26" s="421">
        <v>2454</v>
      </c>
      <c r="W26" s="421">
        <v>2121</v>
      </c>
      <c r="X26" s="422">
        <v>0.86429999999999996</v>
      </c>
      <c r="Y26" s="209" t="s">
        <v>42</v>
      </c>
      <c r="Z26" s="197">
        <v>3019</v>
      </c>
      <c r="AA26" s="198">
        <v>3097</v>
      </c>
      <c r="AB26" s="199">
        <v>1.0258</v>
      </c>
      <c r="AC26" s="197">
        <v>4017</v>
      </c>
      <c r="AD26" s="198">
        <v>3602</v>
      </c>
      <c r="AE26" s="199">
        <v>0.89670000000000005</v>
      </c>
      <c r="AF26" s="200">
        <v>5783039.7599999998</v>
      </c>
      <c r="AG26" s="201">
        <v>3780966.96</v>
      </c>
      <c r="AH26" s="199">
        <v>0.65380000000000005</v>
      </c>
      <c r="AI26" s="197">
        <v>3064</v>
      </c>
      <c r="AJ26" s="198">
        <v>1927</v>
      </c>
      <c r="AK26" s="199">
        <v>0.62890000000000001</v>
      </c>
      <c r="AL26" s="12" t="s">
        <v>333</v>
      </c>
    </row>
    <row r="27" spans="1:38" s="3" customFormat="1" ht="13.9">
      <c r="A27" s="235" t="s">
        <v>164</v>
      </c>
      <c r="B27" s="235" t="s">
        <v>43</v>
      </c>
      <c r="C27" s="420">
        <v>7412419.4000000004</v>
      </c>
      <c r="D27" s="420">
        <v>10123858.4</v>
      </c>
      <c r="E27" s="415">
        <v>0.73217335793633798</v>
      </c>
      <c r="F27" s="421">
        <v>3508</v>
      </c>
      <c r="G27" s="421">
        <v>3355</v>
      </c>
      <c r="H27" s="422">
        <v>0.95640000000000003</v>
      </c>
      <c r="I27" s="413">
        <v>1</v>
      </c>
      <c r="J27" s="423">
        <v>4835</v>
      </c>
      <c r="K27" s="423">
        <v>4054</v>
      </c>
      <c r="L27" s="424">
        <v>0.83850000000000002</v>
      </c>
      <c r="M27" s="415">
        <v>0.85270000000000001</v>
      </c>
      <c r="N27" s="425">
        <v>7742755.8300000001</v>
      </c>
      <c r="O27" s="425">
        <v>5553335.2300000004</v>
      </c>
      <c r="P27" s="422">
        <v>0.71719999999999995</v>
      </c>
      <c r="Q27" s="422">
        <v>0.7</v>
      </c>
      <c r="R27" s="426">
        <v>3398</v>
      </c>
      <c r="S27" s="426">
        <v>2234</v>
      </c>
      <c r="T27" s="427">
        <v>0.65739999999999998</v>
      </c>
      <c r="U27" s="427">
        <v>0.69410000000000005</v>
      </c>
      <c r="V27" s="421">
        <v>2826</v>
      </c>
      <c r="W27" s="421">
        <v>2237</v>
      </c>
      <c r="X27" s="422">
        <v>0.79159999999999997</v>
      </c>
      <c r="Y27" s="209" t="s">
        <v>43</v>
      </c>
      <c r="Z27" s="197">
        <v>3456</v>
      </c>
      <c r="AA27" s="198">
        <v>3519</v>
      </c>
      <c r="AB27" s="199">
        <v>1.0182</v>
      </c>
      <c r="AC27" s="197">
        <v>4884</v>
      </c>
      <c r="AD27" s="198">
        <v>4140</v>
      </c>
      <c r="AE27" s="199">
        <v>0.84770000000000001</v>
      </c>
      <c r="AF27" s="200">
        <v>10605205.050000001</v>
      </c>
      <c r="AG27" s="201">
        <v>7628507.4400000004</v>
      </c>
      <c r="AH27" s="199">
        <v>0.71930000000000005</v>
      </c>
      <c r="AI27" s="197">
        <v>3632</v>
      </c>
      <c r="AJ27" s="198">
        <v>2521</v>
      </c>
      <c r="AK27" s="199">
        <v>0.69410000000000005</v>
      </c>
      <c r="AL27" s="12" t="s">
        <v>333</v>
      </c>
    </row>
    <row r="28" spans="1:38" s="3" customFormat="1" ht="13.9">
      <c r="A28" s="235" t="s">
        <v>165</v>
      </c>
      <c r="B28" s="235" t="s">
        <v>44</v>
      </c>
      <c r="C28" s="420">
        <v>29371217.260000002</v>
      </c>
      <c r="D28" s="420">
        <v>40201763.270000003</v>
      </c>
      <c r="E28" s="415">
        <v>0.73059524933618702</v>
      </c>
      <c r="F28" s="421">
        <v>13936</v>
      </c>
      <c r="G28" s="421">
        <v>14043</v>
      </c>
      <c r="H28" s="422">
        <v>1.0077</v>
      </c>
      <c r="I28" s="413">
        <v>1</v>
      </c>
      <c r="J28" s="423">
        <v>20094</v>
      </c>
      <c r="K28" s="423">
        <v>16398</v>
      </c>
      <c r="L28" s="424">
        <v>0.81610000000000005</v>
      </c>
      <c r="M28" s="415">
        <v>0.84099999999999997</v>
      </c>
      <c r="N28" s="425">
        <v>34516593.240000002</v>
      </c>
      <c r="O28" s="425">
        <v>23212062.510000002</v>
      </c>
      <c r="P28" s="422">
        <v>0.67249999999999999</v>
      </c>
      <c r="Q28" s="422">
        <v>0.67549999999999999</v>
      </c>
      <c r="R28" s="426">
        <v>14841</v>
      </c>
      <c r="S28" s="426">
        <v>8783</v>
      </c>
      <c r="T28" s="427">
        <v>0.59179999999999999</v>
      </c>
      <c r="U28" s="427">
        <v>0.64019999999999999</v>
      </c>
      <c r="V28" s="421">
        <v>11611</v>
      </c>
      <c r="W28" s="421">
        <v>8840</v>
      </c>
      <c r="X28" s="422">
        <v>0.76129999999999998</v>
      </c>
      <c r="Y28" s="209" t="s">
        <v>44</v>
      </c>
      <c r="Z28" s="197">
        <v>14134</v>
      </c>
      <c r="AA28" s="198">
        <v>14254</v>
      </c>
      <c r="AB28" s="199">
        <v>1.0085</v>
      </c>
      <c r="AC28" s="197">
        <v>19714</v>
      </c>
      <c r="AD28" s="198">
        <v>16480</v>
      </c>
      <c r="AE28" s="199">
        <v>0.83599999999999997</v>
      </c>
      <c r="AF28" s="200">
        <v>46636288.689999998</v>
      </c>
      <c r="AG28" s="201">
        <v>31502301.789999999</v>
      </c>
      <c r="AH28" s="199">
        <v>0.67549999999999999</v>
      </c>
      <c r="AI28" s="197">
        <v>15456</v>
      </c>
      <c r="AJ28" s="198">
        <v>9817</v>
      </c>
      <c r="AK28" s="199">
        <v>0.63519999999999999</v>
      </c>
      <c r="AL28" s="12" t="s">
        <v>333</v>
      </c>
    </row>
    <row r="29" spans="1:38" s="3" customFormat="1" ht="13.9">
      <c r="A29" s="235" t="s">
        <v>164</v>
      </c>
      <c r="B29" s="235" t="s">
        <v>45</v>
      </c>
      <c r="C29" s="420">
        <v>1664566.22</v>
      </c>
      <c r="D29" s="420">
        <v>2246375.17</v>
      </c>
      <c r="E29" s="415">
        <v>0.74100098782697998</v>
      </c>
      <c r="F29" s="421">
        <v>623</v>
      </c>
      <c r="G29" s="421">
        <v>631</v>
      </c>
      <c r="H29" s="422">
        <v>1.0127999999999999</v>
      </c>
      <c r="I29" s="413">
        <v>1</v>
      </c>
      <c r="J29" s="423">
        <v>902</v>
      </c>
      <c r="K29" s="423">
        <v>851</v>
      </c>
      <c r="L29" s="424">
        <v>0.94350000000000001</v>
      </c>
      <c r="M29" s="415">
        <v>0.9</v>
      </c>
      <c r="N29" s="425">
        <v>1895210.63</v>
      </c>
      <c r="O29" s="425">
        <v>1247397.79</v>
      </c>
      <c r="P29" s="422">
        <v>0.65820000000000001</v>
      </c>
      <c r="Q29" s="422">
        <v>0.66159999999999997</v>
      </c>
      <c r="R29" s="426">
        <v>804</v>
      </c>
      <c r="S29" s="426">
        <v>560</v>
      </c>
      <c r="T29" s="427">
        <v>0.69650000000000001</v>
      </c>
      <c r="U29" s="427">
        <v>0.7</v>
      </c>
      <c r="V29" s="421">
        <v>540</v>
      </c>
      <c r="W29" s="421">
        <v>411</v>
      </c>
      <c r="X29" s="422">
        <v>0.7611</v>
      </c>
      <c r="Y29" s="209" t="s">
        <v>45</v>
      </c>
      <c r="Z29" s="197">
        <v>619</v>
      </c>
      <c r="AA29" s="198">
        <v>663</v>
      </c>
      <c r="AB29" s="199">
        <v>1.0710999999999999</v>
      </c>
      <c r="AC29" s="197">
        <v>958</v>
      </c>
      <c r="AD29" s="198">
        <v>897</v>
      </c>
      <c r="AE29" s="199">
        <v>0.93630000000000002</v>
      </c>
      <c r="AF29" s="200">
        <v>2509079.5499999998</v>
      </c>
      <c r="AG29" s="201">
        <v>1647518.68</v>
      </c>
      <c r="AH29" s="199">
        <v>0.65659999999999996</v>
      </c>
      <c r="AI29" s="197">
        <v>855</v>
      </c>
      <c r="AJ29" s="198">
        <v>622</v>
      </c>
      <c r="AK29" s="199">
        <v>0.72750000000000004</v>
      </c>
      <c r="AL29" s="12" t="s">
        <v>333</v>
      </c>
    </row>
    <row r="30" spans="1:38" s="3" customFormat="1" ht="13.9">
      <c r="A30" s="235" t="s">
        <v>164</v>
      </c>
      <c r="B30" s="235" t="s">
        <v>46</v>
      </c>
      <c r="C30" s="420">
        <v>2120869.3199999998</v>
      </c>
      <c r="D30" s="420">
        <v>2886723.48</v>
      </c>
      <c r="E30" s="415">
        <v>0.734697775763406</v>
      </c>
      <c r="F30" s="421">
        <v>685</v>
      </c>
      <c r="G30" s="421">
        <v>710</v>
      </c>
      <c r="H30" s="422">
        <v>1.0365</v>
      </c>
      <c r="I30" s="413">
        <v>1</v>
      </c>
      <c r="J30" s="423">
        <v>1094</v>
      </c>
      <c r="K30" s="423">
        <v>1000</v>
      </c>
      <c r="L30" s="424">
        <v>0.91410000000000002</v>
      </c>
      <c r="M30" s="415">
        <v>0.9</v>
      </c>
      <c r="N30" s="425">
        <v>2195912.06</v>
      </c>
      <c r="O30" s="425">
        <v>1616644.58</v>
      </c>
      <c r="P30" s="422">
        <v>0.73619999999999997</v>
      </c>
      <c r="Q30" s="422">
        <v>0.7</v>
      </c>
      <c r="R30" s="426">
        <v>868</v>
      </c>
      <c r="S30" s="426">
        <v>618</v>
      </c>
      <c r="T30" s="427">
        <v>0.71199999999999997</v>
      </c>
      <c r="U30" s="427">
        <v>0.7</v>
      </c>
      <c r="V30" s="421">
        <v>634</v>
      </c>
      <c r="W30" s="421">
        <v>459</v>
      </c>
      <c r="X30" s="422">
        <v>0.72399999999999998</v>
      </c>
      <c r="Y30" s="209" t="s">
        <v>46</v>
      </c>
      <c r="Z30" s="197">
        <v>716</v>
      </c>
      <c r="AA30" s="198">
        <v>772</v>
      </c>
      <c r="AB30" s="199">
        <v>1.0782</v>
      </c>
      <c r="AC30" s="197">
        <v>1087</v>
      </c>
      <c r="AD30" s="198">
        <v>1014</v>
      </c>
      <c r="AE30" s="199">
        <v>0.93279999999999996</v>
      </c>
      <c r="AF30" s="200">
        <v>3032884.52</v>
      </c>
      <c r="AG30" s="201">
        <v>2196211.0299999998</v>
      </c>
      <c r="AH30" s="199">
        <v>0.72409999999999997</v>
      </c>
      <c r="AI30" s="197">
        <v>959</v>
      </c>
      <c r="AJ30" s="198">
        <v>721</v>
      </c>
      <c r="AK30" s="199">
        <v>0.75180000000000002</v>
      </c>
      <c r="AL30" s="12" t="s">
        <v>333</v>
      </c>
    </row>
    <row r="31" spans="1:38" s="3" customFormat="1" ht="13.9">
      <c r="A31" s="235" t="s">
        <v>162</v>
      </c>
      <c r="B31" s="235" t="s">
        <v>47</v>
      </c>
      <c r="C31" s="420">
        <v>9609342.0500000007</v>
      </c>
      <c r="D31" s="420">
        <v>13152571.76</v>
      </c>
      <c r="E31" s="415">
        <v>0.73060555953203199</v>
      </c>
      <c r="F31" s="421">
        <v>4206</v>
      </c>
      <c r="G31" s="421">
        <v>4343</v>
      </c>
      <c r="H31" s="422">
        <v>1.0326</v>
      </c>
      <c r="I31" s="413">
        <v>1</v>
      </c>
      <c r="J31" s="423">
        <v>5952</v>
      </c>
      <c r="K31" s="423">
        <v>5092</v>
      </c>
      <c r="L31" s="424">
        <v>0.85550000000000004</v>
      </c>
      <c r="M31" s="415">
        <v>0.87119999999999997</v>
      </c>
      <c r="N31" s="425">
        <v>10450117.369999999</v>
      </c>
      <c r="O31" s="425">
        <v>7437004.0499999998</v>
      </c>
      <c r="P31" s="422">
        <v>0.7117</v>
      </c>
      <c r="Q31" s="422">
        <v>0.7</v>
      </c>
      <c r="R31" s="426">
        <v>4861</v>
      </c>
      <c r="S31" s="426">
        <v>3348</v>
      </c>
      <c r="T31" s="427">
        <v>0.68869999999999998</v>
      </c>
      <c r="U31" s="427">
        <v>0.7</v>
      </c>
      <c r="V31" s="421">
        <v>3454</v>
      </c>
      <c r="W31" s="421">
        <v>2940</v>
      </c>
      <c r="X31" s="422">
        <v>0.85119999999999996</v>
      </c>
      <c r="Y31" s="209" t="s">
        <v>47</v>
      </c>
      <c r="Z31" s="197">
        <v>4244</v>
      </c>
      <c r="AA31" s="198">
        <v>4549</v>
      </c>
      <c r="AB31" s="199">
        <v>1.0719000000000001</v>
      </c>
      <c r="AC31" s="197">
        <v>5985</v>
      </c>
      <c r="AD31" s="198">
        <v>5214</v>
      </c>
      <c r="AE31" s="199">
        <v>0.87119999999999997</v>
      </c>
      <c r="AF31" s="200">
        <v>13958043.609999999</v>
      </c>
      <c r="AG31" s="201">
        <v>10104344.050000001</v>
      </c>
      <c r="AH31" s="199">
        <v>0.72389999999999999</v>
      </c>
      <c r="AI31" s="197">
        <v>5160</v>
      </c>
      <c r="AJ31" s="198">
        <v>3716</v>
      </c>
      <c r="AK31" s="199">
        <v>0.72019999999999995</v>
      </c>
      <c r="AL31" s="12" t="s">
        <v>333</v>
      </c>
    </row>
    <row r="32" spans="1:38" s="3" customFormat="1" ht="13.9">
      <c r="A32" s="235" t="s">
        <v>161</v>
      </c>
      <c r="B32" s="235" t="s">
        <v>48</v>
      </c>
      <c r="C32" s="420">
        <v>1734443.71</v>
      </c>
      <c r="D32" s="420">
        <v>2314098.4978</v>
      </c>
      <c r="E32" s="415">
        <v>0.74951161830359703</v>
      </c>
      <c r="F32" s="421">
        <v>799</v>
      </c>
      <c r="G32" s="421">
        <v>810</v>
      </c>
      <c r="H32" s="422">
        <v>1.0138</v>
      </c>
      <c r="I32" s="413">
        <v>1</v>
      </c>
      <c r="J32" s="423">
        <v>1247</v>
      </c>
      <c r="K32" s="423">
        <v>1087</v>
      </c>
      <c r="L32" s="424">
        <v>0.87170000000000003</v>
      </c>
      <c r="M32" s="415">
        <v>0.84699999999999998</v>
      </c>
      <c r="N32" s="425">
        <v>1975949.99</v>
      </c>
      <c r="O32" s="425">
        <v>1367772.91</v>
      </c>
      <c r="P32" s="422">
        <v>0.69220000000000004</v>
      </c>
      <c r="Q32" s="422">
        <v>0.68</v>
      </c>
      <c r="R32" s="426">
        <v>930</v>
      </c>
      <c r="S32" s="426">
        <v>611</v>
      </c>
      <c r="T32" s="427">
        <v>0.65700000000000003</v>
      </c>
      <c r="U32" s="427">
        <v>0.67789999999999995</v>
      </c>
      <c r="V32" s="421">
        <v>831</v>
      </c>
      <c r="W32" s="421">
        <v>645</v>
      </c>
      <c r="X32" s="422">
        <v>0.7762</v>
      </c>
      <c r="Y32" s="209" t="s">
        <v>48</v>
      </c>
      <c r="Z32" s="197">
        <v>834</v>
      </c>
      <c r="AA32" s="198">
        <v>860</v>
      </c>
      <c r="AB32" s="199">
        <v>1.0311999999999999</v>
      </c>
      <c r="AC32" s="197">
        <v>1234</v>
      </c>
      <c r="AD32" s="198">
        <v>1039</v>
      </c>
      <c r="AE32" s="199">
        <v>0.84199999999999997</v>
      </c>
      <c r="AF32" s="200">
        <v>2629292.1800000002</v>
      </c>
      <c r="AG32" s="201">
        <v>1788035.59</v>
      </c>
      <c r="AH32" s="199">
        <v>0.68</v>
      </c>
      <c r="AI32" s="197">
        <v>981</v>
      </c>
      <c r="AJ32" s="198">
        <v>665</v>
      </c>
      <c r="AK32" s="199">
        <v>0.67789999999999995</v>
      </c>
      <c r="AL32" s="12" t="s">
        <v>333</v>
      </c>
    </row>
    <row r="33" spans="1:38" s="3" customFormat="1" ht="13.9">
      <c r="A33" s="235" t="s">
        <v>166</v>
      </c>
      <c r="B33" s="235" t="s">
        <v>49</v>
      </c>
      <c r="C33" s="420">
        <v>4548746.63</v>
      </c>
      <c r="D33" s="420">
        <v>6316593.25</v>
      </c>
      <c r="E33" s="415">
        <v>0.72012656980881296</v>
      </c>
      <c r="F33" s="421">
        <v>2165</v>
      </c>
      <c r="G33" s="421">
        <v>2086</v>
      </c>
      <c r="H33" s="422">
        <v>0.96350000000000002</v>
      </c>
      <c r="I33" s="413">
        <v>0.9829</v>
      </c>
      <c r="J33" s="423">
        <v>2791</v>
      </c>
      <c r="K33" s="423">
        <v>2599</v>
      </c>
      <c r="L33" s="424">
        <v>0.93120000000000003</v>
      </c>
      <c r="M33" s="415">
        <v>0.9</v>
      </c>
      <c r="N33" s="425">
        <v>5072980.1399999997</v>
      </c>
      <c r="O33" s="425">
        <v>3369282.03</v>
      </c>
      <c r="P33" s="422">
        <v>0.66420000000000001</v>
      </c>
      <c r="Q33" s="422">
        <v>0.67130000000000001</v>
      </c>
      <c r="R33" s="426">
        <v>2345</v>
      </c>
      <c r="S33" s="426">
        <v>1628</v>
      </c>
      <c r="T33" s="427">
        <v>0.69420000000000004</v>
      </c>
      <c r="U33" s="427">
        <v>0.7</v>
      </c>
      <c r="V33" s="421">
        <v>1909</v>
      </c>
      <c r="W33" s="421">
        <v>1603</v>
      </c>
      <c r="X33" s="422">
        <v>0.8397</v>
      </c>
      <c r="Y33" s="209" t="s">
        <v>49</v>
      </c>
      <c r="Z33" s="197">
        <v>2221</v>
      </c>
      <c r="AA33" s="198">
        <v>2172</v>
      </c>
      <c r="AB33" s="199">
        <v>0.97789999999999999</v>
      </c>
      <c r="AC33" s="197">
        <v>2962</v>
      </c>
      <c r="AD33" s="198">
        <v>2708</v>
      </c>
      <c r="AE33" s="199">
        <v>0.91420000000000001</v>
      </c>
      <c r="AF33" s="200">
        <v>6912578.6600000001</v>
      </c>
      <c r="AG33" s="201">
        <v>4640563.4000000004</v>
      </c>
      <c r="AH33" s="199">
        <v>0.67130000000000001</v>
      </c>
      <c r="AI33" s="197">
        <v>2478</v>
      </c>
      <c r="AJ33" s="198">
        <v>1802</v>
      </c>
      <c r="AK33" s="199">
        <v>0.72719999999999996</v>
      </c>
      <c r="AL33" s="12" t="s">
        <v>333</v>
      </c>
    </row>
    <row r="34" spans="1:38" s="3" customFormat="1" ht="13.9">
      <c r="A34" s="235" t="s">
        <v>160</v>
      </c>
      <c r="B34" s="235" t="s">
        <v>50</v>
      </c>
      <c r="C34" s="420">
        <v>12546661.439999999</v>
      </c>
      <c r="D34" s="420">
        <v>17330560.82</v>
      </c>
      <c r="E34" s="415">
        <v>0.72396165192304496</v>
      </c>
      <c r="F34" s="421">
        <v>8002</v>
      </c>
      <c r="G34" s="421">
        <v>8006</v>
      </c>
      <c r="H34" s="422">
        <v>1.0004999999999999</v>
      </c>
      <c r="I34" s="413">
        <v>1</v>
      </c>
      <c r="J34" s="423">
        <v>10298</v>
      </c>
      <c r="K34" s="423">
        <v>8639</v>
      </c>
      <c r="L34" s="424">
        <v>0.83889999999999998</v>
      </c>
      <c r="M34" s="415">
        <v>0.88519999999999999</v>
      </c>
      <c r="N34" s="425">
        <v>13070150.619999999</v>
      </c>
      <c r="O34" s="425">
        <v>9304930.4399999995</v>
      </c>
      <c r="P34" s="422">
        <v>0.71189999999999998</v>
      </c>
      <c r="Q34" s="422">
        <v>0.7</v>
      </c>
      <c r="R34" s="426">
        <v>7148</v>
      </c>
      <c r="S34" s="426">
        <v>4722</v>
      </c>
      <c r="T34" s="427">
        <v>0.66059999999999997</v>
      </c>
      <c r="U34" s="427">
        <v>0.7</v>
      </c>
      <c r="V34" s="421">
        <v>6039</v>
      </c>
      <c r="W34" s="421">
        <v>4839</v>
      </c>
      <c r="X34" s="422">
        <v>0.80130000000000001</v>
      </c>
      <c r="Y34" s="209" t="s">
        <v>50</v>
      </c>
      <c r="Z34" s="197">
        <v>8273</v>
      </c>
      <c r="AA34" s="198">
        <v>8290</v>
      </c>
      <c r="AB34" s="199">
        <v>1.0021</v>
      </c>
      <c r="AC34" s="197">
        <v>9910</v>
      </c>
      <c r="AD34" s="198">
        <v>8772</v>
      </c>
      <c r="AE34" s="199">
        <v>0.88519999999999999</v>
      </c>
      <c r="AF34" s="200">
        <v>17704322.739999998</v>
      </c>
      <c r="AG34" s="201">
        <v>12777651.18</v>
      </c>
      <c r="AH34" s="199">
        <v>0.72170000000000001</v>
      </c>
      <c r="AI34" s="197">
        <v>7393</v>
      </c>
      <c r="AJ34" s="198">
        <v>5232</v>
      </c>
      <c r="AK34" s="199">
        <v>0.7077</v>
      </c>
      <c r="AL34" s="12" t="s">
        <v>333</v>
      </c>
    </row>
    <row r="35" spans="1:38" s="3" customFormat="1" ht="13.9">
      <c r="A35" s="235" t="s">
        <v>168</v>
      </c>
      <c r="B35" s="235" t="s">
        <v>334</v>
      </c>
      <c r="C35" s="420">
        <v>2138182.46</v>
      </c>
      <c r="D35" s="420">
        <v>2977448.7980999998</v>
      </c>
      <c r="E35" s="415">
        <v>0.71812568577650704</v>
      </c>
      <c r="F35" s="421">
        <v>1858</v>
      </c>
      <c r="G35" s="421">
        <v>1451</v>
      </c>
      <c r="H35" s="422">
        <v>0.78090000000000004</v>
      </c>
      <c r="I35" s="413">
        <v>0.9</v>
      </c>
      <c r="J35" s="423">
        <v>2292</v>
      </c>
      <c r="K35" s="423">
        <v>1854</v>
      </c>
      <c r="L35" s="424">
        <v>0.80889999999999995</v>
      </c>
      <c r="M35" s="415">
        <v>0.79569999999999996</v>
      </c>
      <c r="N35" s="425">
        <v>2140320.64</v>
      </c>
      <c r="O35" s="425">
        <v>1395681.41</v>
      </c>
      <c r="P35" s="422">
        <v>0.65210000000000001</v>
      </c>
      <c r="Q35" s="422">
        <v>0.63939999999999997</v>
      </c>
      <c r="R35" s="426">
        <v>1746</v>
      </c>
      <c r="S35" s="426">
        <v>1093</v>
      </c>
      <c r="T35" s="427">
        <v>0.626</v>
      </c>
      <c r="U35" s="427">
        <v>0.63529999999999998</v>
      </c>
      <c r="V35" s="421">
        <v>1083</v>
      </c>
      <c r="W35" s="421">
        <v>870</v>
      </c>
      <c r="X35" s="422">
        <v>0.80330000000000001</v>
      </c>
      <c r="Y35" s="209" t="s">
        <v>334</v>
      </c>
      <c r="Z35" s="197">
        <v>2071</v>
      </c>
      <c r="AA35" s="198">
        <v>1632</v>
      </c>
      <c r="AB35" s="199">
        <v>0.78800000000000003</v>
      </c>
      <c r="AC35" s="197">
        <v>2450</v>
      </c>
      <c r="AD35" s="198">
        <v>1925</v>
      </c>
      <c r="AE35" s="199">
        <v>0.78569999999999995</v>
      </c>
      <c r="AF35" s="200">
        <v>3014070.75</v>
      </c>
      <c r="AG35" s="201">
        <v>1912141.41</v>
      </c>
      <c r="AH35" s="199">
        <v>0.63439999999999996</v>
      </c>
      <c r="AI35" s="197">
        <v>1861</v>
      </c>
      <c r="AJ35" s="198">
        <v>1173</v>
      </c>
      <c r="AK35" s="199">
        <v>0.63029999999999997</v>
      </c>
      <c r="AL35" s="12" t="s">
        <v>333</v>
      </c>
    </row>
    <row r="36" spans="1:38" s="3" customFormat="1" ht="13.9">
      <c r="A36" s="235" t="s">
        <v>168</v>
      </c>
      <c r="B36" s="235" t="s">
        <v>335</v>
      </c>
      <c r="C36" s="420">
        <v>2319449.81</v>
      </c>
      <c r="D36" s="420">
        <v>3129432.37</v>
      </c>
      <c r="E36" s="415">
        <v>0.74117269068831204</v>
      </c>
      <c r="F36" s="421">
        <v>1575</v>
      </c>
      <c r="G36" s="421">
        <v>1518</v>
      </c>
      <c r="H36" s="422">
        <v>0.96379999999999999</v>
      </c>
      <c r="I36" s="413">
        <v>0.95099999999999996</v>
      </c>
      <c r="J36" s="423">
        <v>2348</v>
      </c>
      <c r="K36" s="423">
        <v>2029</v>
      </c>
      <c r="L36" s="424">
        <v>0.86409999999999998</v>
      </c>
      <c r="M36" s="415">
        <v>0.9</v>
      </c>
      <c r="N36" s="425">
        <v>2648550.98</v>
      </c>
      <c r="O36" s="425">
        <v>1682268.07</v>
      </c>
      <c r="P36" s="422">
        <v>0.63519999999999999</v>
      </c>
      <c r="Q36" s="422">
        <v>0.63290000000000002</v>
      </c>
      <c r="R36" s="426">
        <v>1777</v>
      </c>
      <c r="S36" s="426">
        <v>1005</v>
      </c>
      <c r="T36" s="427">
        <v>0.56559999999999999</v>
      </c>
      <c r="U36" s="427">
        <v>0.60540000000000005</v>
      </c>
      <c r="V36" s="421">
        <v>1303</v>
      </c>
      <c r="W36" s="421">
        <v>1060</v>
      </c>
      <c r="X36" s="422">
        <v>0.8135</v>
      </c>
      <c r="Y36" s="209" t="s">
        <v>335</v>
      </c>
      <c r="Z36" s="197">
        <v>1661</v>
      </c>
      <c r="AA36" s="198">
        <v>1563</v>
      </c>
      <c r="AB36" s="199">
        <v>0.94099999999999995</v>
      </c>
      <c r="AC36" s="197">
        <v>2230</v>
      </c>
      <c r="AD36" s="198">
        <v>2018</v>
      </c>
      <c r="AE36" s="199">
        <v>0.90490000000000004</v>
      </c>
      <c r="AF36" s="200">
        <v>3571770.62</v>
      </c>
      <c r="AG36" s="201">
        <v>2242614.73</v>
      </c>
      <c r="AH36" s="199">
        <v>0.62790000000000001</v>
      </c>
      <c r="AI36" s="197">
        <v>1802</v>
      </c>
      <c r="AJ36" s="198">
        <v>1073</v>
      </c>
      <c r="AK36" s="199">
        <v>0.59540000000000004</v>
      </c>
      <c r="AL36" s="12" t="s">
        <v>333</v>
      </c>
    </row>
    <row r="37" spans="1:38" s="3" customFormat="1" ht="13.9">
      <c r="A37" s="235" t="s">
        <v>162</v>
      </c>
      <c r="B37" s="235" t="s">
        <v>52</v>
      </c>
      <c r="C37" s="420">
        <v>17777151.16</v>
      </c>
      <c r="D37" s="420">
        <v>24570374.449999999</v>
      </c>
      <c r="E37" s="415">
        <v>0.72351974920756701</v>
      </c>
      <c r="F37" s="421">
        <v>11979</v>
      </c>
      <c r="G37" s="421">
        <v>11900</v>
      </c>
      <c r="H37" s="422">
        <v>0.99339999999999995</v>
      </c>
      <c r="I37" s="413">
        <v>1</v>
      </c>
      <c r="J37" s="423">
        <v>14525</v>
      </c>
      <c r="K37" s="423">
        <v>12840</v>
      </c>
      <c r="L37" s="424">
        <v>0.88400000000000001</v>
      </c>
      <c r="M37" s="415">
        <v>0.89070000000000005</v>
      </c>
      <c r="N37" s="425">
        <v>20588972.300000001</v>
      </c>
      <c r="O37" s="425">
        <v>13561260.59</v>
      </c>
      <c r="P37" s="422">
        <v>0.65869999999999995</v>
      </c>
      <c r="Q37" s="422">
        <v>0.66930000000000001</v>
      </c>
      <c r="R37" s="426">
        <v>10862</v>
      </c>
      <c r="S37" s="426">
        <v>6676</v>
      </c>
      <c r="T37" s="427">
        <v>0.61460000000000004</v>
      </c>
      <c r="U37" s="427">
        <v>0.65939999999999999</v>
      </c>
      <c r="V37" s="421">
        <v>9606</v>
      </c>
      <c r="W37" s="421">
        <v>7486</v>
      </c>
      <c r="X37" s="422">
        <v>0.77929999999999999</v>
      </c>
      <c r="Y37" s="209" t="s">
        <v>52</v>
      </c>
      <c r="Z37" s="197">
        <v>12135</v>
      </c>
      <c r="AA37" s="198">
        <v>12377</v>
      </c>
      <c r="AB37" s="199">
        <v>1.0199</v>
      </c>
      <c r="AC37" s="197">
        <v>14524</v>
      </c>
      <c r="AD37" s="198">
        <v>12937</v>
      </c>
      <c r="AE37" s="199">
        <v>0.89070000000000005</v>
      </c>
      <c r="AF37" s="200">
        <v>27749250.690000001</v>
      </c>
      <c r="AG37" s="201">
        <v>18433419</v>
      </c>
      <c r="AH37" s="199">
        <v>0.6643</v>
      </c>
      <c r="AI37" s="197">
        <v>11490</v>
      </c>
      <c r="AJ37" s="198">
        <v>7519</v>
      </c>
      <c r="AK37" s="199">
        <v>0.65439999999999998</v>
      </c>
      <c r="AL37" s="12" t="s">
        <v>333</v>
      </c>
    </row>
    <row r="38" spans="1:38" s="3" customFormat="1" ht="13.9">
      <c r="A38" s="235" t="s">
        <v>160</v>
      </c>
      <c r="B38" s="235" t="s">
        <v>53</v>
      </c>
      <c r="C38" s="420">
        <v>4083244.64</v>
      </c>
      <c r="D38" s="420">
        <v>5506581.5</v>
      </c>
      <c r="E38" s="415">
        <v>0.74152078562716295</v>
      </c>
      <c r="F38" s="421">
        <v>2069</v>
      </c>
      <c r="G38" s="421">
        <v>2099</v>
      </c>
      <c r="H38" s="422">
        <v>1.0145</v>
      </c>
      <c r="I38" s="413">
        <v>1</v>
      </c>
      <c r="J38" s="423">
        <v>3114</v>
      </c>
      <c r="K38" s="423">
        <v>2682</v>
      </c>
      <c r="L38" s="424">
        <v>0.86129999999999995</v>
      </c>
      <c r="M38" s="415">
        <v>0.9</v>
      </c>
      <c r="N38" s="425">
        <v>4443424.96</v>
      </c>
      <c r="O38" s="425">
        <v>2966447.59</v>
      </c>
      <c r="P38" s="422">
        <v>0.66759999999999997</v>
      </c>
      <c r="Q38" s="422">
        <v>0.67090000000000005</v>
      </c>
      <c r="R38" s="426">
        <v>2262</v>
      </c>
      <c r="S38" s="426">
        <v>1413</v>
      </c>
      <c r="T38" s="427">
        <v>0.62470000000000003</v>
      </c>
      <c r="U38" s="427">
        <v>0.67700000000000005</v>
      </c>
      <c r="V38" s="421">
        <v>1692</v>
      </c>
      <c r="W38" s="421">
        <v>1444</v>
      </c>
      <c r="X38" s="422">
        <v>0.85340000000000005</v>
      </c>
      <c r="Y38" s="209" t="s">
        <v>53</v>
      </c>
      <c r="Z38" s="197">
        <v>2082</v>
      </c>
      <c r="AA38" s="198">
        <v>2172</v>
      </c>
      <c r="AB38" s="199">
        <v>1.0431999999999999</v>
      </c>
      <c r="AC38" s="197">
        <v>3014</v>
      </c>
      <c r="AD38" s="198">
        <v>2732</v>
      </c>
      <c r="AE38" s="199">
        <v>0.90639999999999998</v>
      </c>
      <c r="AF38" s="200">
        <v>6020116.0899999999</v>
      </c>
      <c r="AG38" s="201">
        <v>4009091.16</v>
      </c>
      <c r="AH38" s="199">
        <v>0.66590000000000005</v>
      </c>
      <c r="AI38" s="197">
        <v>2396</v>
      </c>
      <c r="AJ38" s="198">
        <v>1622</v>
      </c>
      <c r="AK38" s="199">
        <v>0.67700000000000005</v>
      </c>
      <c r="AL38" s="12" t="s">
        <v>333</v>
      </c>
    </row>
    <row r="39" spans="1:38" s="3" customFormat="1" ht="13.9">
      <c r="A39" s="235" t="s">
        <v>163</v>
      </c>
      <c r="B39" s="235" t="s">
        <v>54</v>
      </c>
      <c r="C39" s="420">
        <v>11421463.43</v>
      </c>
      <c r="D39" s="420">
        <v>15347805.439999999</v>
      </c>
      <c r="E39" s="415">
        <v>0.74417567219304004</v>
      </c>
      <c r="F39" s="421">
        <v>7266</v>
      </c>
      <c r="G39" s="421">
        <v>7477</v>
      </c>
      <c r="H39" s="422">
        <v>1.0289999999999999</v>
      </c>
      <c r="I39" s="413">
        <v>1</v>
      </c>
      <c r="J39" s="423">
        <v>9537</v>
      </c>
      <c r="K39" s="423">
        <v>7774</v>
      </c>
      <c r="L39" s="424">
        <v>0.81510000000000005</v>
      </c>
      <c r="M39" s="415">
        <v>0.8387</v>
      </c>
      <c r="N39" s="425">
        <v>12287513.33</v>
      </c>
      <c r="O39" s="425">
        <v>8597807.1300000008</v>
      </c>
      <c r="P39" s="422">
        <v>0.69969999999999999</v>
      </c>
      <c r="Q39" s="422">
        <v>0.68120000000000003</v>
      </c>
      <c r="R39" s="426">
        <v>7032</v>
      </c>
      <c r="S39" s="426">
        <v>4462</v>
      </c>
      <c r="T39" s="427">
        <v>0.63449999999999995</v>
      </c>
      <c r="U39" s="427">
        <v>0.67179999999999995</v>
      </c>
      <c r="V39" s="421">
        <v>5516</v>
      </c>
      <c r="W39" s="421">
        <v>4452</v>
      </c>
      <c r="X39" s="422">
        <v>0.80710000000000004</v>
      </c>
      <c r="Y39" s="209" t="s">
        <v>54</v>
      </c>
      <c r="Z39" s="197">
        <v>7386</v>
      </c>
      <c r="AA39" s="198">
        <v>8041</v>
      </c>
      <c r="AB39" s="199">
        <v>1.0887</v>
      </c>
      <c r="AC39" s="197">
        <v>9896</v>
      </c>
      <c r="AD39" s="198">
        <v>8250</v>
      </c>
      <c r="AE39" s="199">
        <v>0.8337</v>
      </c>
      <c r="AF39" s="200">
        <v>16783229.829999998</v>
      </c>
      <c r="AG39" s="201">
        <v>11432784.390000001</v>
      </c>
      <c r="AH39" s="199">
        <v>0.68120000000000003</v>
      </c>
      <c r="AI39" s="197">
        <v>7545</v>
      </c>
      <c r="AJ39" s="198">
        <v>5031</v>
      </c>
      <c r="AK39" s="199">
        <v>0.66679999999999995</v>
      </c>
      <c r="AL39" s="12" t="s">
        <v>333</v>
      </c>
    </row>
    <row r="40" spans="1:38" s="3" customFormat="1" ht="13.9">
      <c r="A40" s="235" t="s">
        <v>164</v>
      </c>
      <c r="B40" s="235" t="s">
        <v>55</v>
      </c>
      <c r="C40" s="420">
        <v>904032.52</v>
      </c>
      <c r="D40" s="420">
        <v>1266127.8500000001</v>
      </c>
      <c r="E40" s="415">
        <v>0.71401361244837902</v>
      </c>
      <c r="F40" s="421">
        <v>397</v>
      </c>
      <c r="G40" s="421">
        <v>405</v>
      </c>
      <c r="H40" s="422">
        <v>1.0202</v>
      </c>
      <c r="I40" s="413">
        <v>1</v>
      </c>
      <c r="J40" s="423">
        <v>549</v>
      </c>
      <c r="K40" s="423">
        <v>500</v>
      </c>
      <c r="L40" s="424">
        <v>0.91069999999999995</v>
      </c>
      <c r="M40" s="415">
        <v>0.9</v>
      </c>
      <c r="N40" s="425">
        <v>1028318.84</v>
      </c>
      <c r="O40" s="425">
        <v>708174.1</v>
      </c>
      <c r="P40" s="422">
        <v>0.68869999999999998</v>
      </c>
      <c r="Q40" s="422">
        <v>0.68830000000000002</v>
      </c>
      <c r="R40" s="426">
        <v>455</v>
      </c>
      <c r="S40" s="426">
        <v>305</v>
      </c>
      <c r="T40" s="427">
        <v>0.67030000000000001</v>
      </c>
      <c r="U40" s="427">
        <v>0.67349999999999999</v>
      </c>
      <c r="V40" s="421">
        <v>338</v>
      </c>
      <c r="W40" s="421">
        <v>244</v>
      </c>
      <c r="X40" s="422">
        <v>0.72189999999999999</v>
      </c>
      <c r="Y40" s="209" t="s">
        <v>55</v>
      </c>
      <c r="Z40" s="197">
        <v>427</v>
      </c>
      <c r="AA40" s="198">
        <v>432</v>
      </c>
      <c r="AB40" s="199">
        <v>1.0117</v>
      </c>
      <c r="AC40" s="197">
        <v>562</v>
      </c>
      <c r="AD40" s="198">
        <v>515</v>
      </c>
      <c r="AE40" s="199">
        <v>0.91639999999999999</v>
      </c>
      <c r="AF40" s="200">
        <v>1438643.35</v>
      </c>
      <c r="AG40" s="201">
        <v>990159.52</v>
      </c>
      <c r="AH40" s="199">
        <v>0.68830000000000002</v>
      </c>
      <c r="AI40" s="197">
        <v>487</v>
      </c>
      <c r="AJ40" s="198">
        <v>328</v>
      </c>
      <c r="AK40" s="199">
        <v>0.67349999999999999</v>
      </c>
      <c r="AL40" s="12" t="s">
        <v>333</v>
      </c>
    </row>
    <row r="41" spans="1:38" s="3" customFormat="1" ht="13.9">
      <c r="A41" s="235" t="s">
        <v>167</v>
      </c>
      <c r="B41" s="235" t="s">
        <v>56</v>
      </c>
      <c r="C41" s="420">
        <v>468597.35</v>
      </c>
      <c r="D41" s="420">
        <v>573253.07999999996</v>
      </c>
      <c r="E41" s="415">
        <v>0.81743538124557502</v>
      </c>
      <c r="F41" s="421">
        <v>132</v>
      </c>
      <c r="G41" s="421">
        <v>147</v>
      </c>
      <c r="H41" s="422">
        <v>1.1135999999999999</v>
      </c>
      <c r="I41" s="413">
        <v>1</v>
      </c>
      <c r="J41" s="423">
        <v>251</v>
      </c>
      <c r="K41" s="423">
        <v>226</v>
      </c>
      <c r="L41" s="424">
        <v>0.90039999999999998</v>
      </c>
      <c r="M41" s="415">
        <v>0.88260000000000005</v>
      </c>
      <c r="N41" s="425">
        <v>497732.15</v>
      </c>
      <c r="O41" s="425">
        <v>345300.67</v>
      </c>
      <c r="P41" s="422">
        <v>0.69369999999999998</v>
      </c>
      <c r="Q41" s="422">
        <v>0.67369999999999997</v>
      </c>
      <c r="R41" s="426">
        <v>216</v>
      </c>
      <c r="S41" s="426">
        <v>148</v>
      </c>
      <c r="T41" s="427">
        <v>0.68520000000000003</v>
      </c>
      <c r="U41" s="427">
        <v>0.7</v>
      </c>
      <c r="V41" s="421">
        <v>171</v>
      </c>
      <c r="W41" s="421">
        <v>130</v>
      </c>
      <c r="X41" s="422">
        <v>0.76019999999999999</v>
      </c>
      <c r="Y41" s="209" t="s">
        <v>56</v>
      </c>
      <c r="Z41" s="197">
        <v>127</v>
      </c>
      <c r="AA41" s="198">
        <v>142</v>
      </c>
      <c r="AB41" s="199">
        <v>1.1181000000000001</v>
      </c>
      <c r="AC41" s="197">
        <v>247</v>
      </c>
      <c r="AD41" s="198">
        <v>218</v>
      </c>
      <c r="AE41" s="199">
        <v>0.88260000000000005</v>
      </c>
      <c r="AF41" s="200">
        <v>645042.30000000005</v>
      </c>
      <c r="AG41" s="201">
        <v>431340.81</v>
      </c>
      <c r="AH41" s="199">
        <v>0.66869999999999996</v>
      </c>
      <c r="AI41" s="197">
        <v>216</v>
      </c>
      <c r="AJ41" s="198">
        <v>155</v>
      </c>
      <c r="AK41" s="199">
        <v>0.71760000000000002</v>
      </c>
      <c r="AL41" s="12" t="s">
        <v>333</v>
      </c>
    </row>
    <row r="42" spans="1:38" s="3" customFormat="1" ht="13.9">
      <c r="A42" s="235" t="s">
        <v>168</v>
      </c>
      <c r="B42" s="235" t="s">
        <v>57</v>
      </c>
      <c r="C42" s="420">
        <v>3351016.29</v>
      </c>
      <c r="D42" s="420">
        <v>4375269.9000000004</v>
      </c>
      <c r="E42" s="415">
        <v>0.76589933114754805</v>
      </c>
      <c r="F42" s="421">
        <v>1848</v>
      </c>
      <c r="G42" s="421">
        <v>1857</v>
      </c>
      <c r="H42" s="422">
        <v>1.0048999999999999</v>
      </c>
      <c r="I42" s="413">
        <v>1</v>
      </c>
      <c r="J42" s="423">
        <v>2632</v>
      </c>
      <c r="K42" s="423">
        <v>2320</v>
      </c>
      <c r="L42" s="424">
        <v>0.88149999999999995</v>
      </c>
      <c r="M42" s="415">
        <v>0.88519999999999999</v>
      </c>
      <c r="N42" s="425">
        <v>3614732.54</v>
      </c>
      <c r="O42" s="425">
        <v>2605946.6</v>
      </c>
      <c r="P42" s="422">
        <v>0.72089999999999999</v>
      </c>
      <c r="Q42" s="422">
        <v>0.7</v>
      </c>
      <c r="R42" s="426">
        <v>1950</v>
      </c>
      <c r="S42" s="426">
        <v>1206</v>
      </c>
      <c r="T42" s="427">
        <v>0.61850000000000005</v>
      </c>
      <c r="U42" s="427">
        <v>0.65239999999999998</v>
      </c>
      <c r="V42" s="421">
        <v>1439</v>
      </c>
      <c r="W42" s="421">
        <v>1196</v>
      </c>
      <c r="X42" s="422">
        <v>0.83109999999999995</v>
      </c>
      <c r="Y42" s="209" t="s">
        <v>57</v>
      </c>
      <c r="Z42" s="197">
        <v>1840</v>
      </c>
      <c r="AA42" s="198">
        <v>1911</v>
      </c>
      <c r="AB42" s="199">
        <v>1.0386</v>
      </c>
      <c r="AC42" s="197">
        <v>2674</v>
      </c>
      <c r="AD42" s="198">
        <v>2367</v>
      </c>
      <c r="AE42" s="199">
        <v>0.88519999999999999</v>
      </c>
      <c r="AF42" s="200">
        <v>4803088.0599999996</v>
      </c>
      <c r="AG42" s="201">
        <v>3395055.27</v>
      </c>
      <c r="AH42" s="199">
        <v>0.70679999999999998</v>
      </c>
      <c r="AI42" s="197">
        <v>2079</v>
      </c>
      <c r="AJ42" s="198">
        <v>1346</v>
      </c>
      <c r="AK42" s="199">
        <v>0.64739999999999998</v>
      </c>
      <c r="AL42" s="12" t="s">
        <v>333</v>
      </c>
    </row>
    <row r="43" spans="1:38" s="3" customFormat="1" ht="13.9">
      <c r="A43" s="235" t="s">
        <v>160</v>
      </c>
      <c r="B43" s="235" t="s">
        <v>58</v>
      </c>
      <c r="C43" s="420">
        <v>1364727.96</v>
      </c>
      <c r="D43" s="420">
        <v>1998902.39</v>
      </c>
      <c r="E43" s="415">
        <v>0.682738670396007</v>
      </c>
      <c r="F43" s="421">
        <v>971</v>
      </c>
      <c r="G43" s="421">
        <v>972</v>
      </c>
      <c r="H43" s="422">
        <v>1.0009999999999999</v>
      </c>
      <c r="I43" s="413">
        <v>1</v>
      </c>
      <c r="J43" s="423">
        <v>1230</v>
      </c>
      <c r="K43" s="423">
        <v>1169</v>
      </c>
      <c r="L43" s="424">
        <v>0.95040000000000002</v>
      </c>
      <c r="M43" s="415">
        <v>0.9</v>
      </c>
      <c r="N43" s="425">
        <v>1640697.09</v>
      </c>
      <c r="O43" s="425">
        <v>1054860.96</v>
      </c>
      <c r="P43" s="422">
        <v>0.64290000000000003</v>
      </c>
      <c r="Q43" s="422">
        <v>0.66720000000000002</v>
      </c>
      <c r="R43" s="426">
        <v>1042</v>
      </c>
      <c r="S43" s="426">
        <v>666</v>
      </c>
      <c r="T43" s="427">
        <v>0.63919999999999999</v>
      </c>
      <c r="U43" s="427">
        <v>0.69710000000000005</v>
      </c>
      <c r="V43" s="421">
        <v>823</v>
      </c>
      <c r="W43" s="421">
        <v>713</v>
      </c>
      <c r="X43" s="422">
        <v>0.86629999999999996</v>
      </c>
      <c r="Y43" s="209" t="s">
        <v>58</v>
      </c>
      <c r="Z43" s="197">
        <v>978</v>
      </c>
      <c r="AA43" s="198">
        <v>1011</v>
      </c>
      <c r="AB43" s="199">
        <v>1.0337000000000001</v>
      </c>
      <c r="AC43" s="197">
        <v>1256</v>
      </c>
      <c r="AD43" s="198">
        <v>1182</v>
      </c>
      <c r="AE43" s="199">
        <v>0.94110000000000005</v>
      </c>
      <c r="AF43" s="200">
        <v>2248640.37</v>
      </c>
      <c r="AG43" s="201">
        <v>1489040.44</v>
      </c>
      <c r="AH43" s="199">
        <v>0.66220000000000001</v>
      </c>
      <c r="AI43" s="197">
        <v>1073</v>
      </c>
      <c r="AJ43" s="198">
        <v>748</v>
      </c>
      <c r="AK43" s="199">
        <v>0.69710000000000005</v>
      </c>
      <c r="AL43" s="12" t="s">
        <v>333</v>
      </c>
    </row>
    <row r="44" spans="1:38" s="3" customFormat="1" ht="13.9">
      <c r="A44" s="235" t="s">
        <v>161</v>
      </c>
      <c r="B44" s="235" t="s">
        <v>336</v>
      </c>
      <c r="C44" s="420">
        <v>18531740.25</v>
      </c>
      <c r="D44" s="420">
        <v>25161299.25</v>
      </c>
      <c r="E44" s="415">
        <v>0.73651762040865199</v>
      </c>
      <c r="F44" s="421">
        <v>11541</v>
      </c>
      <c r="G44" s="421">
        <v>11474</v>
      </c>
      <c r="H44" s="422">
        <v>0.99419999999999997</v>
      </c>
      <c r="I44" s="413">
        <v>1</v>
      </c>
      <c r="J44" s="423">
        <v>15018</v>
      </c>
      <c r="K44" s="423">
        <v>11899</v>
      </c>
      <c r="L44" s="424">
        <v>0.7923</v>
      </c>
      <c r="M44" s="415">
        <v>0.80859999999999999</v>
      </c>
      <c r="N44" s="425">
        <v>19271789.07</v>
      </c>
      <c r="O44" s="425">
        <v>14469153.91</v>
      </c>
      <c r="P44" s="422">
        <v>0.75080000000000002</v>
      </c>
      <c r="Q44" s="422">
        <v>0.7</v>
      </c>
      <c r="R44" s="426">
        <v>10574</v>
      </c>
      <c r="S44" s="426">
        <v>7139</v>
      </c>
      <c r="T44" s="427">
        <v>0.67510000000000003</v>
      </c>
      <c r="U44" s="427">
        <v>0.7</v>
      </c>
      <c r="V44" s="421">
        <v>8240</v>
      </c>
      <c r="W44" s="421">
        <v>6817</v>
      </c>
      <c r="X44" s="422">
        <v>0.82730000000000004</v>
      </c>
      <c r="Y44" s="209" t="s">
        <v>336</v>
      </c>
      <c r="Z44" s="197">
        <v>11255</v>
      </c>
      <c r="AA44" s="198">
        <v>11733</v>
      </c>
      <c r="AB44" s="199">
        <v>1.0425</v>
      </c>
      <c r="AC44" s="197">
        <v>15098</v>
      </c>
      <c r="AD44" s="198">
        <v>12057</v>
      </c>
      <c r="AE44" s="199">
        <v>0.79859999999999998</v>
      </c>
      <c r="AF44" s="200">
        <v>25829201.149999999</v>
      </c>
      <c r="AG44" s="201">
        <v>19383910.690000001</v>
      </c>
      <c r="AH44" s="199">
        <v>0.75049999999999994</v>
      </c>
      <c r="AI44" s="197">
        <v>11011</v>
      </c>
      <c r="AJ44" s="198">
        <v>7762</v>
      </c>
      <c r="AK44" s="199">
        <v>0.70489999999999997</v>
      </c>
      <c r="AL44" s="12" t="s">
        <v>333</v>
      </c>
    </row>
    <row r="45" spans="1:38" s="3" customFormat="1" ht="13.9">
      <c r="A45" s="235" t="s">
        <v>161</v>
      </c>
      <c r="B45" s="235" t="s">
        <v>337</v>
      </c>
      <c r="C45" s="420">
        <v>6517109.2699999996</v>
      </c>
      <c r="D45" s="420">
        <v>9019545.5999999996</v>
      </c>
      <c r="E45" s="415">
        <v>0.722554057490435</v>
      </c>
      <c r="F45" s="421">
        <v>4339</v>
      </c>
      <c r="G45" s="421">
        <v>4244</v>
      </c>
      <c r="H45" s="422">
        <v>0.97809999999999997</v>
      </c>
      <c r="I45" s="413">
        <v>1</v>
      </c>
      <c r="J45" s="423">
        <v>5971</v>
      </c>
      <c r="K45" s="423">
        <v>4927</v>
      </c>
      <c r="L45" s="424">
        <v>0.82520000000000004</v>
      </c>
      <c r="M45" s="415">
        <v>0.87019999999999997</v>
      </c>
      <c r="N45" s="425">
        <v>6902096.1200000001</v>
      </c>
      <c r="O45" s="425">
        <v>5047526.82</v>
      </c>
      <c r="P45" s="422">
        <v>0.73129999999999995</v>
      </c>
      <c r="Q45" s="422">
        <v>0.7</v>
      </c>
      <c r="R45" s="426">
        <v>4427</v>
      </c>
      <c r="S45" s="426">
        <v>2866</v>
      </c>
      <c r="T45" s="427">
        <v>0.64739999999999998</v>
      </c>
      <c r="U45" s="427">
        <v>0.67789999999999995</v>
      </c>
      <c r="V45" s="421">
        <v>3377</v>
      </c>
      <c r="W45" s="421">
        <v>2806</v>
      </c>
      <c r="X45" s="422">
        <v>0.83089999999999997</v>
      </c>
      <c r="Y45" s="209" t="s">
        <v>337</v>
      </c>
      <c r="Z45" s="197">
        <v>4370</v>
      </c>
      <c r="AA45" s="198">
        <v>4448</v>
      </c>
      <c r="AB45" s="199">
        <v>1.0178</v>
      </c>
      <c r="AC45" s="197">
        <v>5808</v>
      </c>
      <c r="AD45" s="198">
        <v>5025</v>
      </c>
      <c r="AE45" s="199">
        <v>0.86519999999999997</v>
      </c>
      <c r="AF45" s="200">
        <v>9468270.1199999992</v>
      </c>
      <c r="AG45" s="201">
        <v>7040756.6600000001</v>
      </c>
      <c r="AH45" s="199">
        <v>0.74360000000000004</v>
      </c>
      <c r="AI45" s="197">
        <v>4706</v>
      </c>
      <c r="AJ45" s="198">
        <v>3190</v>
      </c>
      <c r="AK45" s="199">
        <v>0.67789999999999995</v>
      </c>
      <c r="AL45" s="12" t="s">
        <v>333</v>
      </c>
    </row>
    <row r="46" spans="1:38" s="3" customFormat="1" ht="13.9">
      <c r="A46" s="235" t="s">
        <v>168</v>
      </c>
      <c r="B46" s="235" t="s">
        <v>60</v>
      </c>
      <c r="C46" s="420">
        <v>4826169.34</v>
      </c>
      <c r="D46" s="420">
        <v>6751552.6500000004</v>
      </c>
      <c r="E46" s="415">
        <v>0.71482362505163899</v>
      </c>
      <c r="F46" s="421">
        <v>3273</v>
      </c>
      <c r="G46" s="421">
        <v>3236</v>
      </c>
      <c r="H46" s="422">
        <v>0.98870000000000002</v>
      </c>
      <c r="I46" s="413">
        <v>1</v>
      </c>
      <c r="J46" s="423">
        <v>4047</v>
      </c>
      <c r="K46" s="423">
        <v>3679</v>
      </c>
      <c r="L46" s="424">
        <v>0.90910000000000002</v>
      </c>
      <c r="M46" s="415">
        <v>0.9</v>
      </c>
      <c r="N46" s="425">
        <v>5344259</v>
      </c>
      <c r="O46" s="425">
        <v>3692497.95</v>
      </c>
      <c r="P46" s="422">
        <v>0.69089999999999996</v>
      </c>
      <c r="Q46" s="422">
        <v>0.69389999999999996</v>
      </c>
      <c r="R46" s="426">
        <v>3155</v>
      </c>
      <c r="S46" s="426">
        <v>1985</v>
      </c>
      <c r="T46" s="427">
        <v>0.62919999999999998</v>
      </c>
      <c r="U46" s="427">
        <v>0.69110000000000005</v>
      </c>
      <c r="V46" s="421">
        <v>2551</v>
      </c>
      <c r="W46" s="421">
        <v>2109</v>
      </c>
      <c r="X46" s="422">
        <v>0.82669999999999999</v>
      </c>
      <c r="Y46" s="209" t="s">
        <v>60</v>
      </c>
      <c r="Z46" s="197">
        <v>3327</v>
      </c>
      <c r="AA46" s="198">
        <v>3365</v>
      </c>
      <c r="AB46" s="199">
        <v>1.0114000000000001</v>
      </c>
      <c r="AC46" s="197">
        <v>4204</v>
      </c>
      <c r="AD46" s="198">
        <v>3795</v>
      </c>
      <c r="AE46" s="199">
        <v>0.90269999999999995</v>
      </c>
      <c r="AF46" s="200">
        <v>7343860.6799999997</v>
      </c>
      <c r="AG46" s="201">
        <v>5095623.7699999996</v>
      </c>
      <c r="AH46" s="199">
        <v>0.69389999999999996</v>
      </c>
      <c r="AI46" s="197">
        <v>3286</v>
      </c>
      <c r="AJ46" s="198">
        <v>2271</v>
      </c>
      <c r="AK46" s="199">
        <v>0.69110000000000005</v>
      </c>
      <c r="AL46" s="12" t="s">
        <v>333</v>
      </c>
    </row>
    <row r="47" spans="1:38" s="3" customFormat="1" ht="13.9">
      <c r="A47" s="235" t="s">
        <v>165</v>
      </c>
      <c r="B47" s="235" t="s">
        <v>61</v>
      </c>
      <c r="C47" s="420">
        <v>7094205.8300000001</v>
      </c>
      <c r="D47" s="420">
        <v>9427434.4700000007</v>
      </c>
      <c r="E47" s="415">
        <v>0.75250651198639396</v>
      </c>
      <c r="F47" s="421">
        <v>3341</v>
      </c>
      <c r="G47" s="421">
        <v>3384</v>
      </c>
      <c r="H47" s="422">
        <v>1.0128999999999999</v>
      </c>
      <c r="I47" s="413">
        <v>1</v>
      </c>
      <c r="J47" s="423">
        <v>4607</v>
      </c>
      <c r="K47" s="423">
        <v>3972</v>
      </c>
      <c r="L47" s="424">
        <v>0.86219999999999997</v>
      </c>
      <c r="M47" s="415">
        <v>0.9</v>
      </c>
      <c r="N47" s="425">
        <v>7884374.1699999999</v>
      </c>
      <c r="O47" s="425">
        <v>5588794.7300000004</v>
      </c>
      <c r="P47" s="422">
        <v>0.70879999999999999</v>
      </c>
      <c r="Q47" s="422">
        <v>0.69320000000000004</v>
      </c>
      <c r="R47" s="426">
        <v>3506</v>
      </c>
      <c r="S47" s="426">
        <v>2301</v>
      </c>
      <c r="T47" s="427">
        <v>0.65629999999999999</v>
      </c>
      <c r="U47" s="427">
        <v>0.68879999999999997</v>
      </c>
      <c r="V47" s="421">
        <v>2740</v>
      </c>
      <c r="W47" s="421">
        <v>2257</v>
      </c>
      <c r="X47" s="422">
        <v>0.82369999999999999</v>
      </c>
      <c r="Y47" s="209" t="s">
        <v>61</v>
      </c>
      <c r="Z47" s="197">
        <v>3289</v>
      </c>
      <c r="AA47" s="198">
        <v>3605</v>
      </c>
      <c r="AB47" s="199">
        <v>1.0961000000000001</v>
      </c>
      <c r="AC47" s="197">
        <v>4462</v>
      </c>
      <c r="AD47" s="198">
        <v>4027</v>
      </c>
      <c r="AE47" s="199">
        <v>0.90249999999999997</v>
      </c>
      <c r="AF47" s="200">
        <v>10602758.33</v>
      </c>
      <c r="AG47" s="201">
        <v>7349482.2400000002</v>
      </c>
      <c r="AH47" s="199">
        <v>0.69320000000000004</v>
      </c>
      <c r="AI47" s="197">
        <v>3743</v>
      </c>
      <c r="AJ47" s="198">
        <v>2578</v>
      </c>
      <c r="AK47" s="199">
        <v>0.68879999999999997</v>
      </c>
      <c r="AL47" s="12" t="s">
        <v>333</v>
      </c>
    </row>
    <row r="48" spans="1:38" s="3" customFormat="1" ht="13.9">
      <c r="A48" s="235" t="s">
        <v>167</v>
      </c>
      <c r="B48" s="235" t="s">
        <v>62</v>
      </c>
      <c r="C48" s="420">
        <v>2690974.05</v>
      </c>
      <c r="D48" s="420">
        <v>3598133.91</v>
      </c>
      <c r="E48" s="415">
        <v>0.74788046173634504</v>
      </c>
      <c r="F48" s="421">
        <v>1035</v>
      </c>
      <c r="G48" s="421">
        <v>1109</v>
      </c>
      <c r="H48" s="422">
        <v>1.0714999999999999</v>
      </c>
      <c r="I48" s="413">
        <v>1</v>
      </c>
      <c r="J48" s="423">
        <v>1555</v>
      </c>
      <c r="K48" s="423">
        <v>1389</v>
      </c>
      <c r="L48" s="424">
        <v>0.89319999999999999</v>
      </c>
      <c r="M48" s="415">
        <v>0.9</v>
      </c>
      <c r="N48" s="425">
        <v>2898050.18</v>
      </c>
      <c r="O48" s="425">
        <v>2169847.79</v>
      </c>
      <c r="P48" s="422">
        <v>0.74870000000000003</v>
      </c>
      <c r="Q48" s="422">
        <v>0.7</v>
      </c>
      <c r="R48" s="426">
        <v>1170</v>
      </c>
      <c r="S48" s="426">
        <v>799</v>
      </c>
      <c r="T48" s="427">
        <v>0.68289999999999995</v>
      </c>
      <c r="U48" s="427">
        <v>0.7</v>
      </c>
      <c r="V48" s="421">
        <v>1214</v>
      </c>
      <c r="W48" s="421">
        <v>982</v>
      </c>
      <c r="X48" s="422">
        <v>0.80889999999999995</v>
      </c>
      <c r="Y48" s="209" t="s">
        <v>62</v>
      </c>
      <c r="Z48" s="197">
        <v>1066</v>
      </c>
      <c r="AA48" s="198">
        <v>1151</v>
      </c>
      <c r="AB48" s="199">
        <v>1.0797000000000001</v>
      </c>
      <c r="AC48" s="197">
        <v>1556</v>
      </c>
      <c r="AD48" s="198">
        <v>1405</v>
      </c>
      <c r="AE48" s="199">
        <v>0.90300000000000002</v>
      </c>
      <c r="AF48" s="200">
        <v>3891837.41</v>
      </c>
      <c r="AG48" s="201">
        <v>2918225.78</v>
      </c>
      <c r="AH48" s="199">
        <v>0.74980000000000002</v>
      </c>
      <c r="AI48" s="197">
        <v>1281</v>
      </c>
      <c r="AJ48" s="198">
        <v>934</v>
      </c>
      <c r="AK48" s="199">
        <v>0.72909999999999997</v>
      </c>
      <c r="AL48" s="12" t="s">
        <v>333</v>
      </c>
    </row>
    <row r="49" spans="1:38" s="3" customFormat="1" ht="13.9">
      <c r="A49" s="235" t="s">
        <v>167</v>
      </c>
      <c r="B49" s="235" t="s">
        <v>63</v>
      </c>
      <c r="C49" s="420">
        <v>3017481.54</v>
      </c>
      <c r="D49" s="420">
        <v>4142450.18</v>
      </c>
      <c r="E49" s="415">
        <v>0.72842916845894301</v>
      </c>
      <c r="F49" s="421">
        <v>1591</v>
      </c>
      <c r="G49" s="421">
        <v>1681</v>
      </c>
      <c r="H49" s="422">
        <v>1.0566</v>
      </c>
      <c r="I49" s="413">
        <v>1</v>
      </c>
      <c r="J49" s="423">
        <v>2489</v>
      </c>
      <c r="K49" s="423">
        <v>2058</v>
      </c>
      <c r="L49" s="424">
        <v>0.82679999999999998</v>
      </c>
      <c r="M49" s="415">
        <v>0.87370000000000003</v>
      </c>
      <c r="N49" s="425">
        <v>3158082.23</v>
      </c>
      <c r="O49" s="425">
        <v>2389799.56</v>
      </c>
      <c r="P49" s="422">
        <v>0.75670000000000004</v>
      </c>
      <c r="Q49" s="422">
        <v>0.7</v>
      </c>
      <c r="R49" s="426">
        <v>1632</v>
      </c>
      <c r="S49" s="426">
        <v>1084</v>
      </c>
      <c r="T49" s="427">
        <v>0.66420000000000001</v>
      </c>
      <c r="U49" s="427">
        <v>0.68210000000000004</v>
      </c>
      <c r="V49" s="421">
        <v>1406</v>
      </c>
      <c r="W49" s="421">
        <v>1110</v>
      </c>
      <c r="X49" s="422">
        <v>0.78949999999999998</v>
      </c>
      <c r="Y49" s="209" t="s">
        <v>63</v>
      </c>
      <c r="Z49" s="197">
        <v>1695</v>
      </c>
      <c r="AA49" s="198">
        <v>1750</v>
      </c>
      <c r="AB49" s="199">
        <v>1.0324</v>
      </c>
      <c r="AC49" s="197">
        <v>2407</v>
      </c>
      <c r="AD49" s="198">
        <v>2103</v>
      </c>
      <c r="AE49" s="199">
        <v>0.87370000000000003</v>
      </c>
      <c r="AF49" s="200">
        <v>4202934.4000000004</v>
      </c>
      <c r="AG49" s="201">
        <v>3194315.94</v>
      </c>
      <c r="AH49" s="199">
        <v>0.76</v>
      </c>
      <c r="AI49" s="197">
        <v>1815</v>
      </c>
      <c r="AJ49" s="198">
        <v>1238</v>
      </c>
      <c r="AK49" s="199">
        <v>0.68210000000000004</v>
      </c>
      <c r="AL49" s="12" t="s">
        <v>333</v>
      </c>
    </row>
    <row r="50" spans="1:38" s="3" customFormat="1" ht="13.9">
      <c r="A50" s="235" t="s">
        <v>164</v>
      </c>
      <c r="B50" s="235" t="s">
        <v>64</v>
      </c>
      <c r="C50" s="420">
        <v>2123642.83</v>
      </c>
      <c r="D50" s="420">
        <v>2900282.85</v>
      </c>
      <c r="E50" s="415">
        <v>0.732219214412139</v>
      </c>
      <c r="F50" s="421">
        <v>1705</v>
      </c>
      <c r="G50" s="421">
        <v>1660</v>
      </c>
      <c r="H50" s="422">
        <v>0.97360000000000002</v>
      </c>
      <c r="I50" s="413">
        <v>1</v>
      </c>
      <c r="J50" s="423">
        <v>1817</v>
      </c>
      <c r="K50" s="423">
        <v>1678</v>
      </c>
      <c r="L50" s="424">
        <v>0.92349999999999999</v>
      </c>
      <c r="M50" s="415">
        <v>0.87839999999999996</v>
      </c>
      <c r="N50" s="425">
        <v>2317078.89</v>
      </c>
      <c r="O50" s="425">
        <v>1687224.86</v>
      </c>
      <c r="P50" s="422">
        <v>0.72819999999999996</v>
      </c>
      <c r="Q50" s="422">
        <v>0.7</v>
      </c>
      <c r="R50" s="426">
        <v>1359</v>
      </c>
      <c r="S50" s="426">
        <v>952</v>
      </c>
      <c r="T50" s="427">
        <v>0.70050000000000001</v>
      </c>
      <c r="U50" s="427">
        <v>0.7</v>
      </c>
      <c r="V50" s="421">
        <v>1247</v>
      </c>
      <c r="W50" s="421">
        <v>1067</v>
      </c>
      <c r="X50" s="422">
        <v>0.85570000000000002</v>
      </c>
      <c r="Y50" s="209" t="s">
        <v>64</v>
      </c>
      <c r="Z50" s="197">
        <v>1643</v>
      </c>
      <c r="AA50" s="198">
        <v>1645</v>
      </c>
      <c r="AB50" s="199">
        <v>1.0012000000000001</v>
      </c>
      <c r="AC50" s="197">
        <v>1899</v>
      </c>
      <c r="AD50" s="198">
        <v>1668</v>
      </c>
      <c r="AE50" s="199">
        <v>0.87839999999999996</v>
      </c>
      <c r="AF50" s="200">
        <v>3062225.19</v>
      </c>
      <c r="AG50" s="201">
        <v>2180011.81</v>
      </c>
      <c r="AH50" s="199">
        <v>0.71189999999999998</v>
      </c>
      <c r="AI50" s="197">
        <v>1403</v>
      </c>
      <c r="AJ50" s="198">
        <v>1022</v>
      </c>
      <c r="AK50" s="199">
        <v>0.72840000000000005</v>
      </c>
      <c r="AL50" s="12" t="s">
        <v>333</v>
      </c>
    </row>
    <row r="51" spans="1:38" s="3" customFormat="1" ht="13.9">
      <c r="A51" s="235" t="s">
        <v>165</v>
      </c>
      <c r="B51" s="235" t="s">
        <v>65</v>
      </c>
      <c r="C51" s="420">
        <v>3267584.23</v>
      </c>
      <c r="D51" s="420">
        <v>4452558.37</v>
      </c>
      <c r="E51" s="415">
        <v>0.73386668033730895</v>
      </c>
      <c r="F51" s="421">
        <v>2010</v>
      </c>
      <c r="G51" s="421">
        <v>1851</v>
      </c>
      <c r="H51" s="422">
        <v>0.92090000000000005</v>
      </c>
      <c r="I51" s="413">
        <v>0.95189999999999997</v>
      </c>
      <c r="J51" s="423">
        <v>2748</v>
      </c>
      <c r="K51" s="423">
        <v>2200</v>
      </c>
      <c r="L51" s="424">
        <v>0.80059999999999998</v>
      </c>
      <c r="M51" s="415">
        <v>0.8347</v>
      </c>
      <c r="N51" s="425">
        <v>3786741.62</v>
      </c>
      <c r="O51" s="425">
        <v>2432844.29</v>
      </c>
      <c r="P51" s="422">
        <v>0.64249999999999996</v>
      </c>
      <c r="Q51" s="422">
        <v>0.65100000000000002</v>
      </c>
      <c r="R51" s="426">
        <v>2095</v>
      </c>
      <c r="S51" s="426">
        <v>1258</v>
      </c>
      <c r="T51" s="427">
        <v>0.60050000000000003</v>
      </c>
      <c r="U51" s="427">
        <v>0.64359999999999995</v>
      </c>
      <c r="V51" s="421">
        <v>1508</v>
      </c>
      <c r="W51" s="421">
        <v>1149</v>
      </c>
      <c r="X51" s="422">
        <v>0.76190000000000002</v>
      </c>
      <c r="Y51" s="209" t="s">
        <v>65</v>
      </c>
      <c r="Z51" s="197">
        <v>2013</v>
      </c>
      <c r="AA51" s="198">
        <v>1896</v>
      </c>
      <c r="AB51" s="199">
        <v>0.94189999999999996</v>
      </c>
      <c r="AC51" s="197">
        <v>2696</v>
      </c>
      <c r="AD51" s="198">
        <v>2237</v>
      </c>
      <c r="AE51" s="199">
        <v>0.82969999999999999</v>
      </c>
      <c r="AF51" s="200">
        <v>5208294.24</v>
      </c>
      <c r="AG51" s="201">
        <v>3364505.19</v>
      </c>
      <c r="AH51" s="199">
        <v>0.64600000000000002</v>
      </c>
      <c r="AI51" s="197">
        <v>2150</v>
      </c>
      <c r="AJ51" s="198">
        <v>1373</v>
      </c>
      <c r="AK51" s="199">
        <v>0.63859999999999995</v>
      </c>
      <c r="AL51" s="12" t="s">
        <v>333</v>
      </c>
    </row>
    <row r="52" spans="1:38" s="3" customFormat="1" ht="13.9">
      <c r="A52" s="235" t="s">
        <v>164</v>
      </c>
      <c r="B52" s="235" t="s">
        <v>66</v>
      </c>
      <c r="C52" s="420">
        <v>203567.09</v>
      </c>
      <c r="D52" s="420">
        <v>265860.37</v>
      </c>
      <c r="E52" s="415">
        <v>0.76569174262414497</v>
      </c>
      <c r="F52" s="421">
        <v>134</v>
      </c>
      <c r="G52" s="421">
        <v>132</v>
      </c>
      <c r="H52" s="422">
        <v>0.98509999999999998</v>
      </c>
      <c r="I52" s="413">
        <v>1</v>
      </c>
      <c r="J52" s="423">
        <v>178</v>
      </c>
      <c r="K52" s="423">
        <v>164</v>
      </c>
      <c r="L52" s="424">
        <v>0.92130000000000001</v>
      </c>
      <c r="M52" s="415">
        <v>0.9</v>
      </c>
      <c r="N52" s="425">
        <v>254218.1</v>
      </c>
      <c r="O52" s="425">
        <v>138897.60000000001</v>
      </c>
      <c r="P52" s="422">
        <v>0.5464</v>
      </c>
      <c r="Q52" s="422">
        <v>0.56579999999999997</v>
      </c>
      <c r="R52" s="426">
        <v>142</v>
      </c>
      <c r="S52" s="426">
        <v>86</v>
      </c>
      <c r="T52" s="427">
        <v>0.60560000000000003</v>
      </c>
      <c r="U52" s="427">
        <v>0.56999999999999995</v>
      </c>
      <c r="V52" s="421">
        <v>112</v>
      </c>
      <c r="W52" s="421">
        <v>94</v>
      </c>
      <c r="X52" s="422">
        <v>0.83930000000000005</v>
      </c>
      <c r="Y52" s="209" t="s">
        <v>66</v>
      </c>
      <c r="Z52" s="197">
        <v>126</v>
      </c>
      <c r="AA52" s="198">
        <v>132</v>
      </c>
      <c r="AB52" s="199">
        <v>1.0476000000000001</v>
      </c>
      <c r="AC52" s="197">
        <v>181</v>
      </c>
      <c r="AD52" s="198">
        <v>167</v>
      </c>
      <c r="AE52" s="199">
        <v>0.92269999999999996</v>
      </c>
      <c r="AF52" s="200">
        <v>341067</v>
      </c>
      <c r="AG52" s="201">
        <v>189559.99</v>
      </c>
      <c r="AH52" s="199">
        <v>0.55579999999999996</v>
      </c>
      <c r="AI52" s="197">
        <v>150</v>
      </c>
      <c r="AJ52" s="198">
        <v>84</v>
      </c>
      <c r="AK52" s="199">
        <v>0.56000000000000005</v>
      </c>
      <c r="AL52" s="12" t="s">
        <v>333</v>
      </c>
    </row>
    <row r="53" spans="1:38" s="3" customFormat="1" ht="13.9">
      <c r="A53" s="235" t="s">
        <v>161</v>
      </c>
      <c r="B53" s="235" t="s">
        <v>67</v>
      </c>
      <c r="C53" s="420">
        <v>7941480.1699999999</v>
      </c>
      <c r="D53" s="420">
        <v>10649986.470000001</v>
      </c>
      <c r="E53" s="415">
        <v>0.74567983653034597</v>
      </c>
      <c r="F53" s="421">
        <v>4468</v>
      </c>
      <c r="G53" s="421">
        <v>4355</v>
      </c>
      <c r="H53" s="422">
        <v>0.97470000000000001</v>
      </c>
      <c r="I53" s="413">
        <v>0.99329999999999996</v>
      </c>
      <c r="J53" s="423">
        <v>6266</v>
      </c>
      <c r="K53" s="423">
        <v>5349</v>
      </c>
      <c r="L53" s="424">
        <v>0.85370000000000001</v>
      </c>
      <c r="M53" s="415">
        <v>0.87039999999999995</v>
      </c>
      <c r="N53" s="425">
        <v>8916790.0999999996</v>
      </c>
      <c r="O53" s="425">
        <v>5895983.3099999996</v>
      </c>
      <c r="P53" s="422">
        <v>0.66120000000000001</v>
      </c>
      <c r="Q53" s="422">
        <v>0.65810000000000002</v>
      </c>
      <c r="R53" s="426">
        <v>4725</v>
      </c>
      <c r="S53" s="426">
        <v>2995</v>
      </c>
      <c r="T53" s="427">
        <v>0.63390000000000002</v>
      </c>
      <c r="U53" s="427">
        <v>0.6542</v>
      </c>
      <c r="V53" s="421">
        <v>3785</v>
      </c>
      <c r="W53" s="421">
        <v>2929</v>
      </c>
      <c r="X53" s="422">
        <v>0.77380000000000004</v>
      </c>
      <c r="Y53" s="209" t="s">
        <v>67</v>
      </c>
      <c r="Z53" s="197">
        <v>4457</v>
      </c>
      <c r="AA53" s="198">
        <v>4427</v>
      </c>
      <c r="AB53" s="199">
        <v>0.99329999999999996</v>
      </c>
      <c r="AC53" s="197">
        <v>6345</v>
      </c>
      <c r="AD53" s="198">
        <v>5491</v>
      </c>
      <c r="AE53" s="199">
        <v>0.86539999999999995</v>
      </c>
      <c r="AF53" s="200">
        <v>12065622.43</v>
      </c>
      <c r="AG53" s="201">
        <v>7879558.1200000001</v>
      </c>
      <c r="AH53" s="199">
        <v>0.65310000000000001</v>
      </c>
      <c r="AI53" s="197">
        <v>4972</v>
      </c>
      <c r="AJ53" s="198">
        <v>3228</v>
      </c>
      <c r="AK53" s="199">
        <v>0.6492</v>
      </c>
      <c r="AL53" s="12" t="s">
        <v>333</v>
      </c>
    </row>
    <row r="54" spans="1:38" s="3" customFormat="1" ht="13.9">
      <c r="A54" s="235" t="s">
        <v>167</v>
      </c>
      <c r="B54" s="235" t="s">
        <v>68</v>
      </c>
      <c r="C54" s="420">
        <v>1617162.26</v>
      </c>
      <c r="D54" s="420">
        <v>2298156.33</v>
      </c>
      <c r="E54" s="415">
        <v>0.70367809138554105</v>
      </c>
      <c r="F54" s="421">
        <v>520</v>
      </c>
      <c r="G54" s="421">
        <v>530</v>
      </c>
      <c r="H54" s="422">
        <v>1.0192000000000001</v>
      </c>
      <c r="I54" s="413">
        <v>1</v>
      </c>
      <c r="J54" s="423">
        <v>867</v>
      </c>
      <c r="K54" s="423">
        <v>786</v>
      </c>
      <c r="L54" s="424">
        <v>0.90659999999999996</v>
      </c>
      <c r="M54" s="415">
        <v>0.88219999999999998</v>
      </c>
      <c r="N54" s="425">
        <v>1795602.96</v>
      </c>
      <c r="O54" s="425">
        <v>1277204.3999999999</v>
      </c>
      <c r="P54" s="422">
        <v>0.71130000000000004</v>
      </c>
      <c r="Q54" s="422">
        <v>0.7</v>
      </c>
      <c r="R54" s="426">
        <v>685</v>
      </c>
      <c r="S54" s="426">
        <v>451</v>
      </c>
      <c r="T54" s="427">
        <v>0.65839999999999999</v>
      </c>
      <c r="U54" s="427">
        <v>0.7</v>
      </c>
      <c r="V54" s="421">
        <v>559</v>
      </c>
      <c r="W54" s="421">
        <v>374</v>
      </c>
      <c r="X54" s="422">
        <v>0.66910000000000003</v>
      </c>
      <c r="Y54" s="209" t="s">
        <v>68</v>
      </c>
      <c r="Z54" s="197">
        <v>499</v>
      </c>
      <c r="AA54" s="198">
        <v>530</v>
      </c>
      <c r="AB54" s="199">
        <v>1.0621</v>
      </c>
      <c r="AC54" s="197">
        <v>900</v>
      </c>
      <c r="AD54" s="198">
        <v>794</v>
      </c>
      <c r="AE54" s="199">
        <v>0.88219999999999998</v>
      </c>
      <c r="AF54" s="200">
        <v>2532080.21</v>
      </c>
      <c r="AG54" s="201">
        <v>1830421.76</v>
      </c>
      <c r="AH54" s="199">
        <v>0.72289999999999999</v>
      </c>
      <c r="AI54" s="197">
        <v>722</v>
      </c>
      <c r="AJ54" s="198">
        <v>514</v>
      </c>
      <c r="AK54" s="199">
        <v>0.71189999999999998</v>
      </c>
      <c r="AL54" s="12" t="s">
        <v>333</v>
      </c>
    </row>
    <row r="55" spans="1:38" s="3" customFormat="1" ht="13.9">
      <c r="A55" s="235" t="s">
        <v>160</v>
      </c>
      <c r="B55" s="235" t="s">
        <v>69</v>
      </c>
      <c r="C55" s="420">
        <v>11328135.25</v>
      </c>
      <c r="D55" s="420">
        <v>15255560.939999999</v>
      </c>
      <c r="E55" s="415">
        <v>0.74255776595521195</v>
      </c>
      <c r="F55" s="421">
        <v>4767</v>
      </c>
      <c r="G55" s="421">
        <v>4875</v>
      </c>
      <c r="H55" s="422">
        <v>1.0226999999999999</v>
      </c>
      <c r="I55" s="413">
        <v>1</v>
      </c>
      <c r="J55" s="423">
        <v>6467</v>
      </c>
      <c r="K55" s="423">
        <v>5620</v>
      </c>
      <c r="L55" s="424">
        <v>0.86899999999999999</v>
      </c>
      <c r="M55" s="415">
        <v>0.87250000000000005</v>
      </c>
      <c r="N55" s="425">
        <v>12624953.720000001</v>
      </c>
      <c r="O55" s="425">
        <v>9257724.0700000003</v>
      </c>
      <c r="P55" s="422">
        <v>0.73329999999999995</v>
      </c>
      <c r="Q55" s="422">
        <v>0.7</v>
      </c>
      <c r="R55" s="426">
        <v>4958</v>
      </c>
      <c r="S55" s="426">
        <v>3479</v>
      </c>
      <c r="T55" s="427">
        <v>0.70169999999999999</v>
      </c>
      <c r="U55" s="427">
        <v>0.7</v>
      </c>
      <c r="V55" s="421">
        <v>4148</v>
      </c>
      <c r="W55" s="421">
        <v>3558</v>
      </c>
      <c r="X55" s="422">
        <v>0.85780000000000001</v>
      </c>
      <c r="Y55" s="209" t="s">
        <v>69</v>
      </c>
      <c r="Z55" s="197">
        <v>4734</v>
      </c>
      <c r="AA55" s="198">
        <v>5191</v>
      </c>
      <c r="AB55" s="199">
        <v>1.0965</v>
      </c>
      <c r="AC55" s="197">
        <v>6517</v>
      </c>
      <c r="AD55" s="198">
        <v>5686</v>
      </c>
      <c r="AE55" s="199">
        <v>0.87250000000000005</v>
      </c>
      <c r="AF55" s="200">
        <v>16587024.470000001</v>
      </c>
      <c r="AG55" s="201">
        <v>12195134.83</v>
      </c>
      <c r="AH55" s="199">
        <v>0.73519999999999996</v>
      </c>
      <c r="AI55" s="197">
        <v>5250</v>
      </c>
      <c r="AJ55" s="198">
        <v>3810</v>
      </c>
      <c r="AK55" s="199">
        <v>0.72570000000000001</v>
      </c>
      <c r="AL55" s="12" t="s">
        <v>333</v>
      </c>
    </row>
    <row r="56" spans="1:38" s="3" customFormat="1" ht="13.9">
      <c r="A56" s="235" t="s">
        <v>166</v>
      </c>
      <c r="B56" s="235" t="s">
        <v>70</v>
      </c>
      <c r="C56" s="420">
        <v>781729.74</v>
      </c>
      <c r="D56" s="420">
        <v>1054106.1299999999</v>
      </c>
      <c r="E56" s="415">
        <v>0.74160439613419205</v>
      </c>
      <c r="F56" s="421">
        <v>337</v>
      </c>
      <c r="G56" s="421">
        <v>328</v>
      </c>
      <c r="H56" s="422">
        <v>0.97330000000000005</v>
      </c>
      <c r="I56" s="413">
        <v>0.97309999999999997</v>
      </c>
      <c r="J56" s="423">
        <v>489</v>
      </c>
      <c r="K56" s="423">
        <v>463</v>
      </c>
      <c r="L56" s="424">
        <v>0.94679999999999997</v>
      </c>
      <c r="M56" s="415">
        <v>0.9</v>
      </c>
      <c r="N56" s="425">
        <v>816407.34</v>
      </c>
      <c r="O56" s="425">
        <v>604594.71</v>
      </c>
      <c r="P56" s="422">
        <v>0.74060000000000004</v>
      </c>
      <c r="Q56" s="422">
        <v>0.7</v>
      </c>
      <c r="R56" s="426">
        <v>421</v>
      </c>
      <c r="S56" s="426">
        <v>280</v>
      </c>
      <c r="T56" s="427">
        <v>0.66510000000000002</v>
      </c>
      <c r="U56" s="427">
        <v>0.7</v>
      </c>
      <c r="V56" s="421">
        <v>283</v>
      </c>
      <c r="W56" s="421">
        <v>232</v>
      </c>
      <c r="X56" s="422">
        <v>0.81979999999999997</v>
      </c>
      <c r="Y56" s="209" t="s">
        <v>70</v>
      </c>
      <c r="Z56" s="197">
        <v>376</v>
      </c>
      <c r="AA56" s="198">
        <v>364</v>
      </c>
      <c r="AB56" s="199">
        <v>0.96809999999999996</v>
      </c>
      <c r="AC56" s="197">
        <v>531</v>
      </c>
      <c r="AD56" s="198">
        <v>480</v>
      </c>
      <c r="AE56" s="199">
        <v>0.90400000000000003</v>
      </c>
      <c r="AF56" s="200">
        <v>1023023.57</v>
      </c>
      <c r="AG56" s="201">
        <v>758014.59</v>
      </c>
      <c r="AH56" s="199">
        <v>0.74099999999999999</v>
      </c>
      <c r="AI56" s="197">
        <v>459</v>
      </c>
      <c r="AJ56" s="198">
        <v>323</v>
      </c>
      <c r="AK56" s="199">
        <v>0.70369999999999999</v>
      </c>
      <c r="AL56" s="12" t="s">
        <v>333</v>
      </c>
    </row>
    <row r="57" spans="1:38" s="3" customFormat="1" ht="13.9">
      <c r="A57" s="235" t="s">
        <v>165</v>
      </c>
      <c r="B57" s="235" t="s">
        <v>71</v>
      </c>
      <c r="C57" s="420">
        <v>3107132.41</v>
      </c>
      <c r="D57" s="420">
        <v>4360293.3114999998</v>
      </c>
      <c r="E57" s="415">
        <v>0.712597109420399</v>
      </c>
      <c r="F57" s="421">
        <v>1915</v>
      </c>
      <c r="G57" s="421">
        <v>1863</v>
      </c>
      <c r="H57" s="422">
        <v>0.9728</v>
      </c>
      <c r="I57" s="413">
        <v>1</v>
      </c>
      <c r="J57" s="423">
        <v>2505</v>
      </c>
      <c r="K57" s="423">
        <v>2196</v>
      </c>
      <c r="L57" s="424">
        <v>0.87660000000000005</v>
      </c>
      <c r="M57" s="415">
        <v>0.88349999999999995</v>
      </c>
      <c r="N57" s="425">
        <v>3574000.11</v>
      </c>
      <c r="O57" s="425">
        <v>2386883.92</v>
      </c>
      <c r="P57" s="422">
        <v>0.66779999999999995</v>
      </c>
      <c r="Q57" s="422">
        <v>0.68149999999999999</v>
      </c>
      <c r="R57" s="426">
        <v>1887</v>
      </c>
      <c r="S57" s="426">
        <v>1237</v>
      </c>
      <c r="T57" s="427">
        <v>0.65549999999999997</v>
      </c>
      <c r="U57" s="427">
        <v>0.7</v>
      </c>
      <c r="V57" s="421">
        <v>1593</v>
      </c>
      <c r="W57" s="421">
        <v>1321</v>
      </c>
      <c r="X57" s="422">
        <v>0.82930000000000004</v>
      </c>
      <c r="Y57" s="209" t="s">
        <v>71</v>
      </c>
      <c r="Z57" s="197">
        <v>1934</v>
      </c>
      <c r="AA57" s="198">
        <v>1980</v>
      </c>
      <c r="AB57" s="199">
        <v>1.0238</v>
      </c>
      <c r="AC57" s="197">
        <v>2490</v>
      </c>
      <c r="AD57" s="198">
        <v>2200</v>
      </c>
      <c r="AE57" s="199">
        <v>0.88349999999999995</v>
      </c>
      <c r="AF57" s="200">
        <v>4897655.45</v>
      </c>
      <c r="AG57" s="201">
        <v>3337577.13</v>
      </c>
      <c r="AH57" s="199">
        <v>0.68149999999999999</v>
      </c>
      <c r="AI57" s="197">
        <v>1973</v>
      </c>
      <c r="AJ57" s="198">
        <v>1410</v>
      </c>
      <c r="AK57" s="199">
        <v>0.71460000000000001</v>
      </c>
      <c r="AL57" s="12" t="s">
        <v>333</v>
      </c>
    </row>
    <row r="58" spans="1:38" s="3" customFormat="1" ht="13.9">
      <c r="A58" s="235" t="s">
        <v>166</v>
      </c>
      <c r="B58" s="235" t="s">
        <v>72</v>
      </c>
      <c r="C58" s="420">
        <v>5299020.42</v>
      </c>
      <c r="D58" s="420">
        <v>7371875.5700000003</v>
      </c>
      <c r="E58" s="415">
        <v>0.71881577078762304</v>
      </c>
      <c r="F58" s="421">
        <v>4084</v>
      </c>
      <c r="G58" s="421">
        <v>3737</v>
      </c>
      <c r="H58" s="422">
        <v>0.91500000000000004</v>
      </c>
      <c r="I58" s="413">
        <v>0.92969999999999997</v>
      </c>
      <c r="J58" s="423">
        <v>5422</v>
      </c>
      <c r="K58" s="423">
        <v>4692</v>
      </c>
      <c r="L58" s="424">
        <v>0.86539999999999995</v>
      </c>
      <c r="M58" s="415">
        <v>0.87690000000000001</v>
      </c>
      <c r="N58" s="425">
        <v>6167178.9800000004</v>
      </c>
      <c r="O58" s="425">
        <v>3839558.41</v>
      </c>
      <c r="P58" s="422">
        <v>0.62260000000000004</v>
      </c>
      <c r="Q58" s="422">
        <v>0.63200000000000001</v>
      </c>
      <c r="R58" s="426">
        <v>4045</v>
      </c>
      <c r="S58" s="426">
        <v>2280</v>
      </c>
      <c r="T58" s="427">
        <v>0.56369999999999998</v>
      </c>
      <c r="U58" s="427">
        <v>0.62250000000000005</v>
      </c>
      <c r="V58" s="421">
        <v>3094</v>
      </c>
      <c r="W58" s="421">
        <v>2585</v>
      </c>
      <c r="X58" s="422">
        <v>0.83550000000000002</v>
      </c>
      <c r="Y58" s="209" t="s">
        <v>72</v>
      </c>
      <c r="Z58" s="197">
        <v>4282</v>
      </c>
      <c r="AA58" s="198">
        <v>3938</v>
      </c>
      <c r="AB58" s="199">
        <v>0.91969999999999996</v>
      </c>
      <c r="AC58" s="197">
        <v>5443</v>
      </c>
      <c r="AD58" s="198">
        <v>4773</v>
      </c>
      <c r="AE58" s="199">
        <v>0.87690000000000001</v>
      </c>
      <c r="AF58" s="200">
        <v>8516880.1699999999</v>
      </c>
      <c r="AG58" s="201">
        <v>5340306.5</v>
      </c>
      <c r="AH58" s="199">
        <v>0.627</v>
      </c>
      <c r="AI58" s="197">
        <v>4312</v>
      </c>
      <c r="AJ58" s="198">
        <v>2641</v>
      </c>
      <c r="AK58" s="199">
        <v>0.61250000000000004</v>
      </c>
      <c r="AL58" s="12" t="s">
        <v>333</v>
      </c>
    </row>
    <row r="59" spans="1:38" s="3" customFormat="1" ht="13.9">
      <c r="A59" s="235" t="s">
        <v>163</v>
      </c>
      <c r="B59" s="235" t="s">
        <v>73</v>
      </c>
      <c r="C59" s="420">
        <v>3881657.56</v>
      </c>
      <c r="D59" s="420">
        <v>5347886.51</v>
      </c>
      <c r="E59" s="415">
        <v>0.725830204650323</v>
      </c>
      <c r="F59" s="421">
        <v>1619</v>
      </c>
      <c r="G59" s="421">
        <v>1647</v>
      </c>
      <c r="H59" s="422">
        <v>1.0173000000000001</v>
      </c>
      <c r="I59" s="413">
        <v>1</v>
      </c>
      <c r="J59" s="423">
        <v>2643</v>
      </c>
      <c r="K59" s="423">
        <v>2266</v>
      </c>
      <c r="L59" s="424">
        <v>0.85740000000000005</v>
      </c>
      <c r="M59" s="415">
        <v>0.87849999999999995</v>
      </c>
      <c r="N59" s="425">
        <v>4155710.24</v>
      </c>
      <c r="O59" s="425">
        <v>2952820.09</v>
      </c>
      <c r="P59" s="422">
        <v>0.71050000000000002</v>
      </c>
      <c r="Q59" s="422">
        <v>0.7</v>
      </c>
      <c r="R59" s="426">
        <v>2114</v>
      </c>
      <c r="S59" s="426">
        <v>1404</v>
      </c>
      <c r="T59" s="427">
        <v>0.66410000000000002</v>
      </c>
      <c r="U59" s="427">
        <v>0.7</v>
      </c>
      <c r="V59" s="421">
        <v>1484</v>
      </c>
      <c r="W59" s="421">
        <v>1294</v>
      </c>
      <c r="X59" s="422">
        <v>0.872</v>
      </c>
      <c r="Y59" s="209" t="s">
        <v>73</v>
      </c>
      <c r="Z59" s="197">
        <v>1654</v>
      </c>
      <c r="AA59" s="198">
        <v>1729</v>
      </c>
      <c r="AB59" s="199">
        <v>1.0452999999999999</v>
      </c>
      <c r="AC59" s="197">
        <v>2592</v>
      </c>
      <c r="AD59" s="198">
        <v>2277</v>
      </c>
      <c r="AE59" s="199">
        <v>0.87849999999999995</v>
      </c>
      <c r="AF59" s="200">
        <v>5659927.9699999997</v>
      </c>
      <c r="AG59" s="201">
        <v>4054367.67</v>
      </c>
      <c r="AH59" s="199">
        <v>0.71630000000000005</v>
      </c>
      <c r="AI59" s="197">
        <v>2171</v>
      </c>
      <c r="AJ59" s="198">
        <v>1552</v>
      </c>
      <c r="AK59" s="199">
        <v>0.71489999999999998</v>
      </c>
      <c r="AL59" s="12" t="s">
        <v>333</v>
      </c>
    </row>
    <row r="60" spans="1:38" s="3" customFormat="1" ht="13.9">
      <c r="A60" s="235" t="s">
        <v>167</v>
      </c>
      <c r="B60" s="235" t="s">
        <v>74</v>
      </c>
      <c r="C60" s="420">
        <v>1394548.41</v>
      </c>
      <c r="D60" s="420">
        <v>1855219.12</v>
      </c>
      <c r="E60" s="415">
        <v>0.75168932605653604</v>
      </c>
      <c r="F60" s="421">
        <v>490</v>
      </c>
      <c r="G60" s="421">
        <v>581</v>
      </c>
      <c r="H60" s="422">
        <v>1.1857</v>
      </c>
      <c r="I60" s="413">
        <v>1</v>
      </c>
      <c r="J60" s="423">
        <v>932</v>
      </c>
      <c r="K60" s="423">
        <v>846</v>
      </c>
      <c r="L60" s="424">
        <v>0.90769999999999995</v>
      </c>
      <c r="M60" s="415">
        <v>0.8992</v>
      </c>
      <c r="N60" s="425">
        <v>1693301.86</v>
      </c>
      <c r="O60" s="425">
        <v>1101969.45</v>
      </c>
      <c r="P60" s="422">
        <v>0.65080000000000005</v>
      </c>
      <c r="Q60" s="422">
        <v>0.6744</v>
      </c>
      <c r="R60" s="426">
        <v>782</v>
      </c>
      <c r="S60" s="426">
        <v>489</v>
      </c>
      <c r="T60" s="427">
        <v>0.62529999999999997</v>
      </c>
      <c r="U60" s="427">
        <v>0.67330000000000001</v>
      </c>
      <c r="V60" s="421">
        <v>695</v>
      </c>
      <c r="W60" s="421">
        <v>561</v>
      </c>
      <c r="X60" s="422">
        <v>0.80720000000000003</v>
      </c>
      <c r="Y60" s="209" t="s">
        <v>74</v>
      </c>
      <c r="Z60" s="197">
        <v>466</v>
      </c>
      <c r="AA60" s="198">
        <v>555</v>
      </c>
      <c r="AB60" s="199">
        <v>1.1910000000000001</v>
      </c>
      <c r="AC60" s="197">
        <v>903</v>
      </c>
      <c r="AD60" s="198">
        <v>812</v>
      </c>
      <c r="AE60" s="199">
        <v>0.8992</v>
      </c>
      <c r="AF60" s="200">
        <v>2188585.67</v>
      </c>
      <c r="AG60" s="201">
        <v>1465123.29</v>
      </c>
      <c r="AH60" s="199">
        <v>0.6694</v>
      </c>
      <c r="AI60" s="197">
        <v>799</v>
      </c>
      <c r="AJ60" s="198">
        <v>538</v>
      </c>
      <c r="AK60" s="199">
        <v>0.67330000000000001</v>
      </c>
      <c r="AL60" s="12" t="s">
        <v>333</v>
      </c>
    </row>
    <row r="61" spans="1:38" s="3" customFormat="1" ht="13.9">
      <c r="A61" s="235" t="s">
        <v>167</v>
      </c>
      <c r="B61" s="235" t="s">
        <v>75</v>
      </c>
      <c r="C61" s="420">
        <v>719028.25</v>
      </c>
      <c r="D61" s="420">
        <v>893459.98</v>
      </c>
      <c r="E61" s="415">
        <v>0.80476827848517596</v>
      </c>
      <c r="F61" s="421">
        <v>374</v>
      </c>
      <c r="G61" s="421">
        <v>391</v>
      </c>
      <c r="H61" s="422">
        <v>1.0455000000000001</v>
      </c>
      <c r="I61" s="413">
        <v>1</v>
      </c>
      <c r="J61" s="423">
        <v>681</v>
      </c>
      <c r="K61" s="423">
        <v>635</v>
      </c>
      <c r="L61" s="424">
        <v>0.9325</v>
      </c>
      <c r="M61" s="415">
        <v>0.9</v>
      </c>
      <c r="N61" s="425">
        <v>801519.29</v>
      </c>
      <c r="O61" s="425">
        <v>524163.38</v>
      </c>
      <c r="P61" s="422">
        <v>0.65400000000000003</v>
      </c>
      <c r="Q61" s="422">
        <v>0.65649999999999997</v>
      </c>
      <c r="R61" s="426">
        <v>411</v>
      </c>
      <c r="S61" s="426">
        <v>254</v>
      </c>
      <c r="T61" s="427">
        <v>0.61799999999999999</v>
      </c>
      <c r="U61" s="427">
        <v>0.59750000000000003</v>
      </c>
      <c r="V61" s="421">
        <v>469</v>
      </c>
      <c r="W61" s="421">
        <v>375</v>
      </c>
      <c r="X61" s="422">
        <v>0.79959999999999998</v>
      </c>
      <c r="Y61" s="209" t="s">
        <v>75</v>
      </c>
      <c r="Z61" s="197">
        <v>391</v>
      </c>
      <c r="AA61" s="198">
        <v>392</v>
      </c>
      <c r="AB61" s="199">
        <v>1.0025999999999999</v>
      </c>
      <c r="AC61" s="197">
        <v>684</v>
      </c>
      <c r="AD61" s="198">
        <v>616</v>
      </c>
      <c r="AE61" s="199">
        <v>0.90059999999999996</v>
      </c>
      <c r="AF61" s="200">
        <v>1033779.3</v>
      </c>
      <c r="AG61" s="201">
        <v>673483.94</v>
      </c>
      <c r="AH61" s="199">
        <v>0.65149999999999997</v>
      </c>
      <c r="AI61" s="197">
        <v>417</v>
      </c>
      <c r="AJ61" s="198">
        <v>245</v>
      </c>
      <c r="AK61" s="199">
        <v>0.58750000000000002</v>
      </c>
      <c r="AL61" s="12" t="s">
        <v>333</v>
      </c>
    </row>
    <row r="62" spans="1:38" s="3" customFormat="1" ht="13.9">
      <c r="A62" s="235" t="s">
        <v>168</v>
      </c>
      <c r="B62" s="235" t="s">
        <v>76</v>
      </c>
      <c r="C62" s="420">
        <v>2013493.26</v>
      </c>
      <c r="D62" s="420">
        <v>2911781.81</v>
      </c>
      <c r="E62" s="415">
        <v>0.69149867379657803</v>
      </c>
      <c r="F62" s="421">
        <v>1568</v>
      </c>
      <c r="G62" s="421">
        <v>1483</v>
      </c>
      <c r="H62" s="422">
        <v>0.94579999999999997</v>
      </c>
      <c r="I62" s="413">
        <v>0.9617</v>
      </c>
      <c r="J62" s="423">
        <v>2310</v>
      </c>
      <c r="K62" s="423">
        <v>2045</v>
      </c>
      <c r="L62" s="424">
        <v>0.88529999999999998</v>
      </c>
      <c r="M62" s="415">
        <v>0.9</v>
      </c>
      <c r="N62" s="425">
        <v>2361404.59</v>
      </c>
      <c r="O62" s="425">
        <v>1441425.39</v>
      </c>
      <c r="P62" s="422">
        <v>0.61040000000000005</v>
      </c>
      <c r="Q62" s="422">
        <v>0.6179</v>
      </c>
      <c r="R62" s="426">
        <v>1755</v>
      </c>
      <c r="S62" s="426">
        <v>931</v>
      </c>
      <c r="T62" s="427">
        <v>0.53049999999999997</v>
      </c>
      <c r="U62" s="427">
        <v>0.61399999999999999</v>
      </c>
      <c r="V62" s="421">
        <v>1236</v>
      </c>
      <c r="W62" s="421">
        <v>1038</v>
      </c>
      <c r="X62" s="422">
        <v>0.83979999999999999</v>
      </c>
      <c r="Y62" s="209" t="s">
        <v>76</v>
      </c>
      <c r="Z62" s="197">
        <v>1615</v>
      </c>
      <c r="AA62" s="198">
        <v>1545</v>
      </c>
      <c r="AB62" s="199">
        <v>0.95669999999999999</v>
      </c>
      <c r="AC62" s="197">
        <v>2354</v>
      </c>
      <c r="AD62" s="198">
        <v>2121</v>
      </c>
      <c r="AE62" s="199">
        <v>0.90100000000000002</v>
      </c>
      <c r="AF62" s="200">
        <v>3274541.67</v>
      </c>
      <c r="AG62" s="201">
        <v>2006900.51</v>
      </c>
      <c r="AH62" s="199">
        <v>0.6129</v>
      </c>
      <c r="AI62" s="197">
        <v>1879</v>
      </c>
      <c r="AJ62" s="198">
        <v>1135</v>
      </c>
      <c r="AK62" s="199">
        <v>0.60399999999999998</v>
      </c>
      <c r="AL62" s="12" t="s">
        <v>333</v>
      </c>
    </row>
    <row r="63" spans="1:38" s="3" customFormat="1" ht="13.9">
      <c r="A63" s="235" t="s">
        <v>163</v>
      </c>
      <c r="B63" s="235" t="s">
        <v>77</v>
      </c>
      <c r="C63" s="420">
        <v>2280456.4500000002</v>
      </c>
      <c r="D63" s="420">
        <v>3330651.14</v>
      </c>
      <c r="E63" s="415">
        <v>0.68468787457577995</v>
      </c>
      <c r="F63" s="421">
        <v>1289</v>
      </c>
      <c r="G63" s="421">
        <v>1289</v>
      </c>
      <c r="H63" s="422">
        <v>1</v>
      </c>
      <c r="I63" s="413">
        <v>1</v>
      </c>
      <c r="J63" s="423">
        <v>2072</v>
      </c>
      <c r="K63" s="423">
        <v>1822</v>
      </c>
      <c r="L63" s="424">
        <v>0.87929999999999997</v>
      </c>
      <c r="M63" s="415">
        <v>0.89059999999999995</v>
      </c>
      <c r="N63" s="425">
        <v>2808265.78</v>
      </c>
      <c r="O63" s="425">
        <v>1789790.31</v>
      </c>
      <c r="P63" s="422">
        <v>0.63729999999999998</v>
      </c>
      <c r="Q63" s="422">
        <v>0.65090000000000003</v>
      </c>
      <c r="R63" s="426">
        <v>1580</v>
      </c>
      <c r="S63" s="426">
        <v>838</v>
      </c>
      <c r="T63" s="427">
        <v>0.53039999999999998</v>
      </c>
      <c r="U63" s="427">
        <v>0.60460000000000003</v>
      </c>
      <c r="V63" s="421">
        <v>1193</v>
      </c>
      <c r="W63" s="421">
        <v>1044</v>
      </c>
      <c r="X63" s="422">
        <v>0.87509999999999999</v>
      </c>
      <c r="Y63" s="209" t="s">
        <v>77</v>
      </c>
      <c r="Z63" s="197">
        <v>1284</v>
      </c>
      <c r="AA63" s="198">
        <v>1327</v>
      </c>
      <c r="AB63" s="199">
        <v>1.0335000000000001</v>
      </c>
      <c r="AC63" s="197">
        <v>2184</v>
      </c>
      <c r="AD63" s="198">
        <v>1945</v>
      </c>
      <c r="AE63" s="199">
        <v>0.89059999999999995</v>
      </c>
      <c r="AF63" s="200">
        <v>3943336.75</v>
      </c>
      <c r="AG63" s="201">
        <v>2547023.56</v>
      </c>
      <c r="AH63" s="199">
        <v>0.64590000000000003</v>
      </c>
      <c r="AI63" s="197">
        <v>1702</v>
      </c>
      <c r="AJ63" s="198">
        <v>1012</v>
      </c>
      <c r="AK63" s="199">
        <v>0.59460000000000002</v>
      </c>
      <c r="AL63" s="12" t="s">
        <v>333</v>
      </c>
    </row>
    <row r="64" spans="1:38" s="3" customFormat="1" ht="13.9">
      <c r="A64" s="235" t="s">
        <v>162</v>
      </c>
      <c r="B64" s="235" t="s">
        <v>78</v>
      </c>
      <c r="C64" s="420">
        <v>38686354.799999997</v>
      </c>
      <c r="D64" s="420">
        <v>51958742.899999999</v>
      </c>
      <c r="E64" s="415">
        <v>0.74455909902315998</v>
      </c>
      <c r="F64" s="421">
        <v>28606</v>
      </c>
      <c r="G64" s="421">
        <v>26986</v>
      </c>
      <c r="H64" s="422">
        <v>0.94340000000000002</v>
      </c>
      <c r="I64" s="413">
        <v>0.9859</v>
      </c>
      <c r="J64" s="423">
        <v>33393</v>
      </c>
      <c r="K64" s="423">
        <v>24195</v>
      </c>
      <c r="L64" s="424">
        <v>0.72460000000000002</v>
      </c>
      <c r="M64" s="415">
        <v>0.74150000000000005</v>
      </c>
      <c r="N64" s="425">
        <v>46410790.590000004</v>
      </c>
      <c r="O64" s="425">
        <v>29127710.260000002</v>
      </c>
      <c r="P64" s="422">
        <v>0.62760000000000005</v>
      </c>
      <c r="Q64" s="422">
        <v>0.63349999999999995</v>
      </c>
      <c r="R64" s="426">
        <v>21119</v>
      </c>
      <c r="S64" s="426">
        <v>12887</v>
      </c>
      <c r="T64" s="427">
        <v>0.61019999999999996</v>
      </c>
      <c r="U64" s="427">
        <v>0.65269999999999995</v>
      </c>
      <c r="V64" s="421">
        <v>16215</v>
      </c>
      <c r="W64" s="421">
        <v>11535</v>
      </c>
      <c r="X64" s="422">
        <v>0.71140000000000003</v>
      </c>
      <c r="Y64" s="209" t="s">
        <v>78</v>
      </c>
      <c r="Z64" s="197">
        <v>28503</v>
      </c>
      <c r="AA64" s="198">
        <v>28101</v>
      </c>
      <c r="AB64" s="199">
        <v>0.9859</v>
      </c>
      <c r="AC64" s="197">
        <v>34329</v>
      </c>
      <c r="AD64" s="198">
        <v>24767</v>
      </c>
      <c r="AE64" s="199">
        <v>0.72150000000000003</v>
      </c>
      <c r="AF64" s="200">
        <v>61709807.859999999</v>
      </c>
      <c r="AG64" s="201">
        <v>38784484.490000002</v>
      </c>
      <c r="AH64" s="199">
        <v>0.62849999999999995</v>
      </c>
      <c r="AI64" s="197">
        <v>21907</v>
      </c>
      <c r="AJ64" s="198">
        <v>14189</v>
      </c>
      <c r="AK64" s="199">
        <v>0.64770000000000005</v>
      </c>
      <c r="AL64" s="12" t="s">
        <v>333</v>
      </c>
    </row>
    <row r="65" spans="1:38" s="3" customFormat="1" ht="13.9">
      <c r="A65" s="235" t="s">
        <v>163</v>
      </c>
      <c r="B65" s="235" t="s">
        <v>79</v>
      </c>
      <c r="C65" s="420">
        <v>574569.02</v>
      </c>
      <c r="D65" s="420">
        <v>779924.89</v>
      </c>
      <c r="E65" s="415">
        <v>0.73669788894671595</v>
      </c>
      <c r="F65" s="421">
        <v>213</v>
      </c>
      <c r="G65" s="421">
        <v>234</v>
      </c>
      <c r="H65" s="422">
        <v>1.0986</v>
      </c>
      <c r="I65" s="413">
        <v>1</v>
      </c>
      <c r="J65" s="423">
        <v>376</v>
      </c>
      <c r="K65" s="423">
        <v>338</v>
      </c>
      <c r="L65" s="424">
        <v>0.89890000000000003</v>
      </c>
      <c r="M65" s="415">
        <v>0.87890000000000001</v>
      </c>
      <c r="N65" s="425">
        <v>598357.93999999994</v>
      </c>
      <c r="O65" s="425">
        <v>465813.32</v>
      </c>
      <c r="P65" s="422">
        <v>0.77849999999999997</v>
      </c>
      <c r="Q65" s="422">
        <v>0.7</v>
      </c>
      <c r="R65" s="426">
        <v>271</v>
      </c>
      <c r="S65" s="426">
        <v>192</v>
      </c>
      <c r="T65" s="427">
        <v>0.70850000000000002</v>
      </c>
      <c r="U65" s="427">
        <v>0.7</v>
      </c>
      <c r="V65" s="421">
        <v>268</v>
      </c>
      <c r="W65" s="421">
        <v>217</v>
      </c>
      <c r="X65" s="422">
        <v>0.80969999999999998</v>
      </c>
      <c r="Y65" s="209" t="s">
        <v>79</v>
      </c>
      <c r="Z65" s="197">
        <v>217</v>
      </c>
      <c r="AA65" s="198">
        <v>233</v>
      </c>
      <c r="AB65" s="199">
        <v>1.0737000000000001</v>
      </c>
      <c r="AC65" s="197">
        <v>380</v>
      </c>
      <c r="AD65" s="198">
        <v>334</v>
      </c>
      <c r="AE65" s="199">
        <v>0.87890000000000001</v>
      </c>
      <c r="AF65" s="200">
        <v>812967.16</v>
      </c>
      <c r="AG65" s="201">
        <v>615801.39</v>
      </c>
      <c r="AH65" s="199">
        <v>0.75749999999999995</v>
      </c>
      <c r="AI65" s="197">
        <v>274</v>
      </c>
      <c r="AJ65" s="198">
        <v>211</v>
      </c>
      <c r="AK65" s="199">
        <v>0.77010000000000001</v>
      </c>
      <c r="AL65" s="12" t="s">
        <v>333</v>
      </c>
    </row>
    <row r="66" spans="1:38" s="3" customFormat="1" ht="13.9">
      <c r="A66" s="235" t="s">
        <v>162</v>
      </c>
      <c r="B66" s="235" t="s">
        <v>80</v>
      </c>
      <c r="C66" s="420">
        <v>1867033.38</v>
      </c>
      <c r="D66" s="420">
        <v>2625287.87</v>
      </c>
      <c r="E66" s="415">
        <v>0.71117282083050204</v>
      </c>
      <c r="F66" s="421">
        <v>1110</v>
      </c>
      <c r="G66" s="421">
        <v>1117</v>
      </c>
      <c r="H66" s="422">
        <v>1.0063</v>
      </c>
      <c r="I66" s="413">
        <v>0.99739999999999995</v>
      </c>
      <c r="J66" s="423">
        <v>1477</v>
      </c>
      <c r="K66" s="423">
        <v>1419</v>
      </c>
      <c r="L66" s="424">
        <v>0.9607</v>
      </c>
      <c r="M66" s="415">
        <v>0.9</v>
      </c>
      <c r="N66" s="425">
        <v>2014104.12</v>
      </c>
      <c r="O66" s="425">
        <v>1424983.1</v>
      </c>
      <c r="P66" s="422">
        <v>0.70750000000000002</v>
      </c>
      <c r="Q66" s="422">
        <v>0.7</v>
      </c>
      <c r="R66" s="426">
        <v>1114</v>
      </c>
      <c r="S66" s="426">
        <v>751</v>
      </c>
      <c r="T66" s="427">
        <v>0.67410000000000003</v>
      </c>
      <c r="U66" s="427">
        <v>0.7</v>
      </c>
      <c r="V66" s="421">
        <v>1044</v>
      </c>
      <c r="W66" s="421">
        <v>949</v>
      </c>
      <c r="X66" s="422">
        <v>0.90900000000000003</v>
      </c>
      <c r="Y66" s="209" t="s">
        <v>80</v>
      </c>
      <c r="Z66" s="197">
        <v>1150</v>
      </c>
      <c r="AA66" s="198">
        <v>1147</v>
      </c>
      <c r="AB66" s="199">
        <v>0.99739999999999995</v>
      </c>
      <c r="AC66" s="197">
        <v>1469</v>
      </c>
      <c r="AD66" s="198">
        <v>1427</v>
      </c>
      <c r="AE66" s="199">
        <v>0.97140000000000004</v>
      </c>
      <c r="AF66" s="200">
        <v>2710368.21</v>
      </c>
      <c r="AG66" s="201">
        <v>1989740.38</v>
      </c>
      <c r="AH66" s="199">
        <v>0.73409999999999997</v>
      </c>
      <c r="AI66" s="197">
        <v>1191</v>
      </c>
      <c r="AJ66" s="198">
        <v>885</v>
      </c>
      <c r="AK66" s="199">
        <v>0.74309999999999998</v>
      </c>
      <c r="AL66" s="12" t="s">
        <v>333</v>
      </c>
    </row>
    <row r="67" spans="1:38" s="3" customFormat="1" ht="13.9">
      <c r="A67" s="235" t="s">
        <v>165</v>
      </c>
      <c r="B67" s="235" t="s">
        <v>81</v>
      </c>
      <c r="C67" s="420">
        <v>4207237.43</v>
      </c>
      <c r="D67" s="420">
        <v>5598906.1299999999</v>
      </c>
      <c r="E67" s="415">
        <v>0.75143917978135499</v>
      </c>
      <c r="F67" s="421">
        <v>1863</v>
      </c>
      <c r="G67" s="421">
        <v>1961</v>
      </c>
      <c r="H67" s="422">
        <v>1.0526</v>
      </c>
      <c r="I67" s="413">
        <v>1</v>
      </c>
      <c r="J67" s="423">
        <v>2537</v>
      </c>
      <c r="K67" s="423">
        <v>2259</v>
      </c>
      <c r="L67" s="424">
        <v>0.89039999999999997</v>
      </c>
      <c r="M67" s="415">
        <v>0.9</v>
      </c>
      <c r="N67" s="425">
        <v>4634147.8899999997</v>
      </c>
      <c r="O67" s="425">
        <v>3264474.2</v>
      </c>
      <c r="P67" s="422">
        <v>0.70440000000000003</v>
      </c>
      <c r="Q67" s="422">
        <v>0.69930000000000003</v>
      </c>
      <c r="R67" s="426">
        <v>1972</v>
      </c>
      <c r="S67" s="426">
        <v>1281</v>
      </c>
      <c r="T67" s="427">
        <v>0.64959999999999996</v>
      </c>
      <c r="U67" s="427">
        <v>0.69489999999999996</v>
      </c>
      <c r="V67" s="421">
        <v>1551</v>
      </c>
      <c r="W67" s="421">
        <v>1194</v>
      </c>
      <c r="X67" s="422">
        <v>0.76980000000000004</v>
      </c>
      <c r="Y67" s="209" t="s">
        <v>81</v>
      </c>
      <c r="Z67" s="197">
        <v>1895</v>
      </c>
      <c r="AA67" s="198">
        <v>1966</v>
      </c>
      <c r="AB67" s="199">
        <v>1.0375000000000001</v>
      </c>
      <c r="AC67" s="197">
        <v>2490</v>
      </c>
      <c r="AD67" s="198">
        <v>2283</v>
      </c>
      <c r="AE67" s="199">
        <v>0.91690000000000005</v>
      </c>
      <c r="AF67" s="200">
        <v>6207975.1399999997</v>
      </c>
      <c r="AG67" s="201">
        <v>4341488.7</v>
      </c>
      <c r="AH67" s="199">
        <v>0.69930000000000003</v>
      </c>
      <c r="AI67" s="197">
        <v>2114</v>
      </c>
      <c r="AJ67" s="198">
        <v>1469</v>
      </c>
      <c r="AK67" s="199">
        <v>0.69489999999999996</v>
      </c>
      <c r="AL67" s="12" t="s">
        <v>333</v>
      </c>
    </row>
    <row r="68" spans="1:38" s="3" customFormat="1" ht="13.9">
      <c r="A68" s="235" t="s">
        <v>168</v>
      </c>
      <c r="B68" s="235" t="s">
        <v>82</v>
      </c>
      <c r="C68" s="420">
        <v>6677022.04</v>
      </c>
      <c r="D68" s="420">
        <v>9145681.2699999996</v>
      </c>
      <c r="E68" s="415">
        <v>0.730073773935487</v>
      </c>
      <c r="F68" s="421">
        <v>4135</v>
      </c>
      <c r="G68" s="421">
        <v>3941</v>
      </c>
      <c r="H68" s="422">
        <v>0.95309999999999995</v>
      </c>
      <c r="I68" s="413">
        <v>1</v>
      </c>
      <c r="J68" s="423">
        <v>5159</v>
      </c>
      <c r="K68" s="423">
        <v>4475</v>
      </c>
      <c r="L68" s="415">
        <v>0.86739999999999995</v>
      </c>
      <c r="M68" s="424">
        <v>0.86880000000000002</v>
      </c>
      <c r="N68" s="425">
        <v>7186748.75</v>
      </c>
      <c r="O68" s="425">
        <v>5100069.95</v>
      </c>
      <c r="P68" s="422">
        <v>0.70960000000000001</v>
      </c>
      <c r="Q68" s="422">
        <v>0.69450000000000001</v>
      </c>
      <c r="R68" s="426">
        <v>3716</v>
      </c>
      <c r="S68" s="426">
        <v>2551</v>
      </c>
      <c r="T68" s="427">
        <v>0.6865</v>
      </c>
      <c r="U68" s="418">
        <v>0.7</v>
      </c>
      <c r="V68" s="421">
        <v>3110</v>
      </c>
      <c r="W68" s="421">
        <v>2631</v>
      </c>
      <c r="X68" s="422">
        <v>0.84599999999999997</v>
      </c>
      <c r="Y68" s="209" t="s">
        <v>82</v>
      </c>
      <c r="Z68" s="197">
        <v>4021</v>
      </c>
      <c r="AA68" s="198">
        <v>4035</v>
      </c>
      <c r="AB68" s="199">
        <v>1.0035000000000001</v>
      </c>
      <c r="AC68" s="197">
        <v>5338</v>
      </c>
      <c r="AD68" s="198">
        <v>4611</v>
      </c>
      <c r="AE68" s="199">
        <v>0.86380000000000001</v>
      </c>
      <c r="AF68" s="200">
        <v>10046502.310000001</v>
      </c>
      <c r="AG68" s="201">
        <v>6977264.0800000001</v>
      </c>
      <c r="AH68" s="199">
        <v>0.69450000000000001</v>
      </c>
      <c r="AI68" s="197">
        <v>3936</v>
      </c>
      <c r="AJ68" s="198">
        <v>2790</v>
      </c>
      <c r="AK68" s="199">
        <v>0.70879999999999999</v>
      </c>
      <c r="AL68" s="12" t="s">
        <v>333</v>
      </c>
    </row>
    <row r="69" spans="1:38" s="3" customFormat="1" ht="13.9">
      <c r="A69" s="235" t="s">
        <v>166</v>
      </c>
      <c r="B69" s="235" t="s">
        <v>83</v>
      </c>
      <c r="C69" s="420">
        <v>8932817.2300000004</v>
      </c>
      <c r="D69" s="420">
        <v>12465057</v>
      </c>
      <c r="E69" s="415">
        <v>0.71662867085164605</v>
      </c>
      <c r="F69" s="421">
        <v>4731</v>
      </c>
      <c r="G69" s="421">
        <v>4551</v>
      </c>
      <c r="H69" s="422">
        <v>0.96199999999999997</v>
      </c>
      <c r="I69" s="413">
        <v>0.99809999999999999</v>
      </c>
      <c r="J69" s="423">
        <v>6871</v>
      </c>
      <c r="K69" s="423">
        <v>5704</v>
      </c>
      <c r="L69" s="424">
        <v>0.83020000000000005</v>
      </c>
      <c r="M69" s="415">
        <v>0.84460000000000002</v>
      </c>
      <c r="N69" s="425">
        <v>9493920.0500000007</v>
      </c>
      <c r="O69" s="425">
        <v>6589951.6699999999</v>
      </c>
      <c r="P69" s="422">
        <v>0.69410000000000005</v>
      </c>
      <c r="Q69" s="422">
        <v>0.69850000000000001</v>
      </c>
      <c r="R69" s="426">
        <v>4606</v>
      </c>
      <c r="S69" s="426">
        <v>2880</v>
      </c>
      <c r="T69" s="427">
        <v>0.62529999999999997</v>
      </c>
      <c r="U69" s="427">
        <v>0.67669999999999997</v>
      </c>
      <c r="V69" s="421">
        <v>3578</v>
      </c>
      <c r="W69" s="421">
        <v>2977</v>
      </c>
      <c r="X69" s="422">
        <v>0.83199999999999996</v>
      </c>
      <c r="Y69" s="209" t="s">
        <v>83</v>
      </c>
      <c r="Z69" s="197">
        <v>4626</v>
      </c>
      <c r="AA69" s="198">
        <v>4617</v>
      </c>
      <c r="AB69" s="199">
        <v>0.99809999999999999</v>
      </c>
      <c r="AC69" s="197">
        <v>7014</v>
      </c>
      <c r="AD69" s="198">
        <v>5889</v>
      </c>
      <c r="AE69" s="199">
        <v>0.83960000000000001</v>
      </c>
      <c r="AF69" s="200">
        <v>13007354.640000001</v>
      </c>
      <c r="AG69" s="201">
        <v>9086066.7899999991</v>
      </c>
      <c r="AH69" s="199">
        <v>0.69850000000000001</v>
      </c>
      <c r="AI69" s="197">
        <v>4933</v>
      </c>
      <c r="AJ69" s="198">
        <v>3338</v>
      </c>
      <c r="AK69" s="199">
        <v>0.67669999999999997</v>
      </c>
      <c r="AL69" s="12" t="s">
        <v>333</v>
      </c>
    </row>
    <row r="70" spans="1:38" s="3" customFormat="1" ht="13.9">
      <c r="A70" s="235" t="s">
        <v>169</v>
      </c>
      <c r="B70" s="235" t="s">
        <v>252</v>
      </c>
      <c r="C70" s="420"/>
      <c r="D70" s="420">
        <v>0</v>
      </c>
      <c r="E70" s="415"/>
      <c r="F70" s="421">
        <v>8</v>
      </c>
      <c r="G70" s="421">
        <v>9</v>
      </c>
      <c r="H70" s="422">
        <v>1.125</v>
      </c>
      <c r="I70" s="413">
        <v>1</v>
      </c>
      <c r="J70" s="423">
        <v>8</v>
      </c>
      <c r="K70" s="423">
        <v>2</v>
      </c>
      <c r="L70" s="424">
        <v>0.25</v>
      </c>
      <c r="M70" s="415">
        <v>0.12</v>
      </c>
      <c r="N70" s="425"/>
      <c r="O70" s="425"/>
      <c r="P70" s="422"/>
      <c r="Q70" s="422"/>
      <c r="R70" s="426"/>
      <c r="S70" s="426"/>
      <c r="T70" s="427"/>
      <c r="U70" s="427"/>
      <c r="V70" s="421"/>
      <c r="W70" s="421"/>
      <c r="X70" s="422"/>
      <c r="Y70" s="209" t="s">
        <v>252</v>
      </c>
      <c r="Z70" s="197">
        <v>5</v>
      </c>
      <c r="AA70" s="198">
        <v>16</v>
      </c>
      <c r="AB70" s="199">
        <v>3.2</v>
      </c>
      <c r="AC70" s="197">
        <v>10</v>
      </c>
      <c r="AD70" s="198">
        <v>1</v>
      </c>
      <c r="AE70" s="199">
        <v>0.1</v>
      </c>
      <c r="AF70" s="200"/>
      <c r="AG70" s="201"/>
      <c r="AH70" s="199"/>
      <c r="AI70" s="197">
        <v>1</v>
      </c>
      <c r="AJ70" s="198"/>
      <c r="AK70" s="199"/>
      <c r="AL70" s="12" t="s">
        <v>333</v>
      </c>
    </row>
    <row r="71" spans="1:38" s="3" customFormat="1" ht="13.9">
      <c r="A71" s="235" t="s">
        <v>168</v>
      </c>
      <c r="B71" s="235" t="s">
        <v>84</v>
      </c>
      <c r="C71" s="420">
        <v>1780595.58</v>
      </c>
      <c r="D71" s="420">
        <v>2430141.3555000001</v>
      </c>
      <c r="E71" s="415">
        <v>0.73271276009112796</v>
      </c>
      <c r="F71" s="421">
        <v>1681</v>
      </c>
      <c r="G71" s="421">
        <v>1512</v>
      </c>
      <c r="H71" s="422">
        <v>0.89949999999999997</v>
      </c>
      <c r="I71" s="413">
        <v>0.9</v>
      </c>
      <c r="J71" s="423">
        <v>2193</v>
      </c>
      <c r="K71" s="423">
        <v>1785</v>
      </c>
      <c r="L71" s="424">
        <v>0.81399999999999995</v>
      </c>
      <c r="M71" s="415">
        <v>0.82469999999999999</v>
      </c>
      <c r="N71" s="425">
        <v>2084705.71</v>
      </c>
      <c r="O71" s="425">
        <v>1300224.92</v>
      </c>
      <c r="P71" s="422">
        <v>0.62370000000000003</v>
      </c>
      <c r="Q71" s="422">
        <v>0.61709999999999998</v>
      </c>
      <c r="R71" s="426">
        <v>1527</v>
      </c>
      <c r="S71" s="426">
        <v>848</v>
      </c>
      <c r="T71" s="427">
        <v>0.55530000000000002</v>
      </c>
      <c r="U71" s="427">
        <v>0.57289999999999996</v>
      </c>
      <c r="V71" s="421">
        <v>1211</v>
      </c>
      <c r="W71" s="421">
        <v>951</v>
      </c>
      <c r="X71" s="422">
        <v>0.7853</v>
      </c>
      <c r="Y71" s="209" t="s">
        <v>84</v>
      </c>
      <c r="Z71" s="197">
        <v>1728</v>
      </c>
      <c r="AA71" s="198">
        <v>1530</v>
      </c>
      <c r="AB71" s="199">
        <v>0.88539999999999996</v>
      </c>
      <c r="AC71" s="197">
        <v>2250</v>
      </c>
      <c r="AD71" s="198">
        <v>1833</v>
      </c>
      <c r="AE71" s="199">
        <v>0.81469999999999998</v>
      </c>
      <c r="AF71" s="200">
        <v>2819381.74</v>
      </c>
      <c r="AG71" s="201">
        <v>1725634.92</v>
      </c>
      <c r="AH71" s="199">
        <v>0.61209999999999998</v>
      </c>
      <c r="AI71" s="197">
        <v>1590</v>
      </c>
      <c r="AJ71" s="198">
        <v>895</v>
      </c>
      <c r="AK71" s="199">
        <v>0.56289999999999996</v>
      </c>
      <c r="AL71" s="12" t="s">
        <v>333</v>
      </c>
    </row>
    <row r="72" spans="1:38" s="3" customFormat="1" ht="13.9">
      <c r="A72" s="235" t="s">
        <v>166</v>
      </c>
      <c r="B72" s="235" t="s">
        <v>85</v>
      </c>
      <c r="C72" s="420">
        <v>15959987.92</v>
      </c>
      <c r="D72" s="420">
        <v>22181932.449999999</v>
      </c>
      <c r="E72" s="415">
        <v>0.71950394565375198</v>
      </c>
      <c r="F72" s="421">
        <v>5508</v>
      </c>
      <c r="G72" s="421">
        <v>5446</v>
      </c>
      <c r="H72" s="422">
        <v>0.98870000000000002</v>
      </c>
      <c r="I72" s="413">
        <v>1</v>
      </c>
      <c r="J72" s="423">
        <v>8718</v>
      </c>
      <c r="K72" s="423">
        <v>7897</v>
      </c>
      <c r="L72" s="424">
        <v>0.90580000000000005</v>
      </c>
      <c r="M72" s="415">
        <v>0.9</v>
      </c>
      <c r="N72" s="425">
        <v>19042203.48</v>
      </c>
      <c r="O72" s="425">
        <v>12722622.800000001</v>
      </c>
      <c r="P72" s="422">
        <v>0.66810000000000003</v>
      </c>
      <c r="Q72" s="422">
        <v>0.67620000000000002</v>
      </c>
      <c r="R72" s="426">
        <v>6958</v>
      </c>
      <c r="S72" s="426">
        <v>4252</v>
      </c>
      <c r="T72" s="427">
        <v>0.61109999999999998</v>
      </c>
      <c r="U72" s="427">
        <v>0.65039999999999998</v>
      </c>
      <c r="V72" s="421">
        <v>5773</v>
      </c>
      <c r="W72" s="421">
        <v>4137</v>
      </c>
      <c r="X72" s="422">
        <v>0.71660000000000001</v>
      </c>
      <c r="Y72" s="209" t="s">
        <v>85</v>
      </c>
      <c r="Z72" s="197">
        <v>5264</v>
      </c>
      <c r="AA72" s="198">
        <v>5682</v>
      </c>
      <c r="AB72" s="199">
        <v>1.0793999999999999</v>
      </c>
      <c r="AC72" s="197">
        <v>8767</v>
      </c>
      <c r="AD72" s="198">
        <v>7993</v>
      </c>
      <c r="AE72" s="199">
        <v>0.91169999999999995</v>
      </c>
      <c r="AF72" s="200">
        <v>25524385.109999999</v>
      </c>
      <c r="AG72" s="201">
        <v>17259336.600000001</v>
      </c>
      <c r="AH72" s="199">
        <v>0.67620000000000002</v>
      </c>
      <c r="AI72" s="197">
        <v>7364</v>
      </c>
      <c r="AJ72" s="198">
        <v>4753</v>
      </c>
      <c r="AK72" s="199">
        <v>0.64539999999999997</v>
      </c>
      <c r="AL72" s="12" t="s">
        <v>333</v>
      </c>
    </row>
    <row r="73" spans="1:38" s="3" customFormat="1" ht="13.9">
      <c r="A73" s="428" t="s">
        <v>160</v>
      </c>
      <c r="B73" s="235" t="s">
        <v>86</v>
      </c>
      <c r="C73" s="420">
        <v>3923957.36</v>
      </c>
      <c r="D73" s="420">
        <v>5365423.83</v>
      </c>
      <c r="E73" s="415">
        <v>0.73134154622785896</v>
      </c>
      <c r="F73" s="421">
        <v>1318</v>
      </c>
      <c r="G73" s="421">
        <v>1424</v>
      </c>
      <c r="H73" s="422">
        <v>1.0804</v>
      </c>
      <c r="I73" s="413">
        <v>1</v>
      </c>
      <c r="J73" s="423">
        <v>1987</v>
      </c>
      <c r="K73" s="423">
        <v>1705</v>
      </c>
      <c r="L73" s="424">
        <v>0.85809999999999997</v>
      </c>
      <c r="M73" s="415">
        <v>0.9</v>
      </c>
      <c r="N73" s="425">
        <v>4058586.09</v>
      </c>
      <c r="O73" s="425">
        <v>2947069.5</v>
      </c>
      <c r="P73" s="422">
        <v>0.72609999999999997</v>
      </c>
      <c r="Q73" s="422">
        <v>0.7</v>
      </c>
      <c r="R73" s="426">
        <v>1649</v>
      </c>
      <c r="S73" s="426">
        <v>1133</v>
      </c>
      <c r="T73" s="427">
        <v>0.68710000000000004</v>
      </c>
      <c r="U73" s="427">
        <v>0.7</v>
      </c>
      <c r="V73" s="421">
        <v>1004</v>
      </c>
      <c r="W73" s="421">
        <v>823</v>
      </c>
      <c r="X73" s="422">
        <v>0.81969999999999998</v>
      </c>
      <c r="Y73" s="209" t="s">
        <v>86</v>
      </c>
      <c r="Z73" s="197">
        <v>1390</v>
      </c>
      <c r="AA73" s="198">
        <v>1484</v>
      </c>
      <c r="AB73" s="199">
        <v>1.0676000000000001</v>
      </c>
      <c r="AC73" s="197">
        <v>1937</v>
      </c>
      <c r="AD73" s="198">
        <v>1776</v>
      </c>
      <c r="AE73" s="199">
        <v>0.91690000000000005</v>
      </c>
      <c r="AF73" s="200">
        <v>5568950.5700000003</v>
      </c>
      <c r="AG73" s="201">
        <v>3937159.78</v>
      </c>
      <c r="AH73" s="199">
        <v>0.70699999999999996</v>
      </c>
      <c r="AI73" s="197">
        <v>1848</v>
      </c>
      <c r="AJ73" s="198">
        <v>1310</v>
      </c>
      <c r="AK73" s="199">
        <v>0.70889999999999997</v>
      </c>
      <c r="AL73" s="12" t="s">
        <v>333</v>
      </c>
    </row>
    <row r="74" spans="1:38" s="3" customFormat="1" ht="13.9">
      <c r="A74" s="235" t="s">
        <v>164</v>
      </c>
      <c r="B74" s="235" t="s">
        <v>87</v>
      </c>
      <c r="C74" s="420">
        <v>855560.1</v>
      </c>
      <c r="D74" s="420">
        <v>1145851.2626</v>
      </c>
      <c r="E74" s="415">
        <v>0.74665894948589295</v>
      </c>
      <c r="F74" s="421">
        <v>395</v>
      </c>
      <c r="G74" s="421">
        <v>388</v>
      </c>
      <c r="H74" s="422">
        <v>0.98229999999999995</v>
      </c>
      <c r="I74" s="413">
        <v>1</v>
      </c>
      <c r="J74" s="423">
        <v>586</v>
      </c>
      <c r="K74" s="423">
        <v>538</v>
      </c>
      <c r="L74" s="424">
        <v>0.91810000000000003</v>
      </c>
      <c r="M74" s="415">
        <v>0.88329999999999997</v>
      </c>
      <c r="N74" s="425">
        <v>1009187.74</v>
      </c>
      <c r="O74" s="425">
        <v>636438.44999999995</v>
      </c>
      <c r="P74" s="422">
        <v>0.63060000000000005</v>
      </c>
      <c r="Q74" s="422">
        <v>0.63990000000000002</v>
      </c>
      <c r="R74" s="426">
        <v>514</v>
      </c>
      <c r="S74" s="426">
        <v>314</v>
      </c>
      <c r="T74" s="427">
        <v>0.6109</v>
      </c>
      <c r="U74" s="427">
        <v>0.64849999999999997</v>
      </c>
      <c r="V74" s="421">
        <v>368</v>
      </c>
      <c r="W74" s="421">
        <v>297</v>
      </c>
      <c r="X74" s="422">
        <v>0.80710000000000004</v>
      </c>
      <c r="Y74" s="209" t="s">
        <v>87</v>
      </c>
      <c r="Z74" s="197">
        <v>384</v>
      </c>
      <c r="AA74" s="198">
        <v>409</v>
      </c>
      <c r="AB74" s="199">
        <v>1.0650999999999999</v>
      </c>
      <c r="AC74" s="197">
        <v>634</v>
      </c>
      <c r="AD74" s="198">
        <v>560</v>
      </c>
      <c r="AE74" s="199">
        <v>0.88329999999999997</v>
      </c>
      <c r="AF74" s="200">
        <v>1341074.3700000001</v>
      </c>
      <c r="AG74" s="201">
        <v>851439.97</v>
      </c>
      <c r="AH74" s="199">
        <v>0.63490000000000002</v>
      </c>
      <c r="AI74" s="197">
        <v>533</v>
      </c>
      <c r="AJ74" s="198">
        <v>343</v>
      </c>
      <c r="AK74" s="199">
        <v>0.64349999999999996</v>
      </c>
      <c r="AL74" s="12" t="s">
        <v>333</v>
      </c>
    </row>
    <row r="75" spans="1:38" s="3" customFormat="1" ht="13.9">
      <c r="A75" s="235" t="s">
        <v>164</v>
      </c>
      <c r="B75" s="235" t="s">
        <v>88</v>
      </c>
      <c r="C75" s="420">
        <v>3690798.69</v>
      </c>
      <c r="D75" s="420">
        <v>4894913.0199999996</v>
      </c>
      <c r="E75" s="415">
        <v>0.75400700174239299</v>
      </c>
      <c r="F75" s="421">
        <v>1964</v>
      </c>
      <c r="G75" s="421">
        <v>1906</v>
      </c>
      <c r="H75" s="422">
        <v>0.97050000000000003</v>
      </c>
      <c r="I75" s="413">
        <v>0.98809999999999998</v>
      </c>
      <c r="J75" s="423">
        <v>2734</v>
      </c>
      <c r="K75" s="423">
        <v>2468</v>
      </c>
      <c r="L75" s="415">
        <v>0.90269999999999995</v>
      </c>
      <c r="M75" s="415">
        <v>0.9</v>
      </c>
      <c r="N75" s="425">
        <v>3990159.76</v>
      </c>
      <c r="O75" s="425">
        <v>2771823.3</v>
      </c>
      <c r="P75" s="422">
        <v>0.69469999999999998</v>
      </c>
      <c r="Q75" s="422">
        <v>0.67530000000000001</v>
      </c>
      <c r="R75" s="426">
        <v>2152</v>
      </c>
      <c r="S75" s="426">
        <v>1355</v>
      </c>
      <c r="T75" s="427">
        <v>0.62960000000000005</v>
      </c>
      <c r="U75" s="427">
        <v>0.64959999999999996</v>
      </c>
      <c r="V75" s="421">
        <v>1604</v>
      </c>
      <c r="W75" s="421">
        <v>1163</v>
      </c>
      <c r="X75" s="422">
        <v>0.72509999999999997</v>
      </c>
      <c r="Y75" s="209" t="s">
        <v>88</v>
      </c>
      <c r="Z75" s="197">
        <v>2017</v>
      </c>
      <c r="AA75" s="198">
        <v>1993</v>
      </c>
      <c r="AB75" s="199">
        <v>0.98809999999999998</v>
      </c>
      <c r="AC75" s="197">
        <v>2818</v>
      </c>
      <c r="AD75" s="198">
        <v>2577</v>
      </c>
      <c r="AE75" s="199">
        <v>0.91449999999999998</v>
      </c>
      <c r="AF75" s="200">
        <v>5332976.96</v>
      </c>
      <c r="AG75" s="201">
        <v>3601553.42</v>
      </c>
      <c r="AH75" s="199">
        <v>0.67530000000000001</v>
      </c>
      <c r="AI75" s="197">
        <v>2282</v>
      </c>
      <c r="AJ75" s="198">
        <v>1471</v>
      </c>
      <c r="AK75" s="199">
        <v>0.64459999999999995</v>
      </c>
      <c r="AL75" s="12" t="s">
        <v>333</v>
      </c>
    </row>
    <row r="76" spans="1:38" s="3" customFormat="1" ht="13.9">
      <c r="A76" s="235" t="s">
        <v>166</v>
      </c>
      <c r="B76" s="235" t="s">
        <v>89</v>
      </c>
      <c r="C76" s="420">
        <v>2666758.08</v>
      </c>
      <c r="D76" s="420">
        <v>3665718.77</v>
      </c>
      <c r="E76" s="415">
        <v>0.72748572580760196</v>
      </c>
      <c r="F76" s="421">
        <v>1277</v>
      </c>
      <c r="G76" s="421">
        <v>1248</v>
      </c>
      <c r="H76" s="422">
        <v>0.97729999999999995</v>
      </c>
      <c r="I76" s="413">
        <v>1</v>
      </c>
      <c r="J76" s="423">
        <v>1774</v>
      </c>
      <c r="K76" s="423">
        <v>1592</v>
      </c>
      <c r="L76" s="424">
        <v>0.89739999999999998</v>
      </c>
      <c r="M76" s="415">
        <v>0.89229999999999998</v>
      </c>
      <c r="N76" s="425">
        <v>2960350.08</v>
      </c>
      <c r="O76" s="425">
        <v>2037832.74</v>
      </c>
      <c r="P76" s="422">
        <v>0.68840000000000001</v>
      </c>
      <c r="Q76" s="422">
        <v>0.7</v>
      </c>
      <c r="R76" s="426">
        <v>1426</v>
      </c>
      <c r="S76" s="426">
        <v>985</v>
      </c>
      <c r="T76" s="427">
        <v>0.69069999999999998</v>
      </c>
      <c r="U76" s="427">
        <v>0.7</v>
      </c>
      <c r="V76" s="421">
        <v>1194</v>
      </c>
      <c r="W76" s="421">
        <v>938</v>
      </c>
      <c r="X76" s="422">
        <v>0.78559999999999997</v>
      </c>
      <c r="Y76" s="209" t="s">
        <v>89</v>
      </c>
      <c r="Z76" s="197">
        <v>1237</v>
      </c>
      <c r="AA76" s="198">
        <v>1312</v>
      </c>
      <c r="AB76" s="199">
        <v>1.0606</v>
      </c>
      <c r="AC76" s="197">
        <v>1755</v>
      </c>
      <c r="AD76" s="198">
        <v>1566</v>
      </c>
      <c r="AE76" s="199">
        <v>0.89229999999999998</v>
      </c>
      <c r="AF76" s="200">
        <v>4011888.32</v>
      </c>
      <c r="AG76" s="201">
        <v>2809724.87</v>
      </c>
      <c r="AH76" s="199">
        <v>0.70030000000000003</v>
      </c>
      <c r="AI76" s="197">
        <v>1484</v>
      </c>
      <c r="AJ76" s="198">
        <v>1075</v>
      </c>
      <c r="AK76" s="199">
        <v>0.72440000000000004</v>
      </c>
      <c r="AL76" s="12" t="s">
        <v>333</v>
      </c>
    </row>
    <row r="77" spans="1:38" s="3" customFormat="1" ht="13.9">
      <c r="A77" s="235" t="s">
        <v>164</v>
      </c>
      <c r="B77" s="235" t="s">
        <v>90</v>
      </c>
      <c r="C77" s="420">
        <v>865374.73</v>
      </c>
      <c r="D77" s="420">
        <v>1180793.54</v>
      </c>
      <c r="E77" s="415">
        <v>0.73287556264916598</v>
      </c>
      <c r="F77" s="421">
        <v>440</v>
      </c>
      <c r="G77" s="421">
        <v>436</v>
      </c>
      <c r="H77" s="422">
        <v>0.9909</v>
      </c>
      <c r="I77" s="413">
        <v>1</v>
      </c>
      <c r="J77" s="423">
        <v>629</v>
      </c>
      <c r="K77" s="423">
        <v>568</v>
      </c>
      <c r="L77" s="424">
        <v>0.90300000000000002</v>
      </c>
      <c r="M77" s="415">
        <v>0.9</v>
      </c>
      <c r="N77" s="425">
        <v>956272.99</v>
      </c>
      <c r="O77" s="425">
        <v>651212.79</v>
      </c>
      <c r="P77" s="422">
        <v>0.68100000000000005</v>
      </c>
      <c r="Q77" s="422">
        <v>0.66559999999999997</v>
      </c>
      <c r="R77" s="426">
        <v>465</v>
      </c>
      <c r="S77" s="426">
        <v>323</v>
      </c>
      <c r="T77" s="427">
        <v>0.6946</v>
      </c>
      <c r="U77" s="427">
        <v>0.7</v>
      </c>
      <c r="V77" s="421">
        <v>381</v>
      </c>
      <c r="W77" s="421">
        <v>304</v>
      </c>
      <c r="X77" s="422">
        <v>0.79790000000000005</v>
      </c>
      <c r="Y77" s="209" t="s">
        <v>90</v>
      </c>
      <c r="Z77" s="197">
        <v>451</v>
      </c>
      <c r="AA77" s="198">
        <v>454</v>
      </c>
      <c r="AB77" s="199">
        <v>1.0066999999999999</v>
      </c>
      <c r="AC77" s="197">
        <v>618</v>
      </c>
      <c r="AD77" s="198">
        <v>570</v>
      </c>
      <c r="AE77" s="199">
        <v>0.92230000000000001</v>
      </c>
      <c r="AF77" s="200">
        <v>1299458.42</v>
      </c>
      <c r="AG77" s="201">
        <v>858379.86</v>
      </c>
      <c r="AH77" s="199">
        <v>0.66059999999999997</v>
      </c>
      <c r="AI77" s="197">
        <v>476</v>
      </c>
      <c r="AJ77" s="198">
        <v>359</v>
      </c>
      <c r="AK77" s="199">
        <v>0.75419999999999998</v>
      </c>
      <c r="AL77" s="12" t="s">
        <v>333</v>
      </c>
    </row>
    <row r="78" spans="1:38" s="3" customFormat="1" ht="13.9">
      <c r="A78" s="235" t="s">
        <v>168</v>
      </c>
      <c r="B78" s="235" t="s">
        <v>91</v>
      </c>
      <c r="C78" s="420">
        <v>2641268.3199999998</v>
      </c>
      <c r="D78" s="420">
        <v>3585222.62</v>
      </c>
      <c r="E78" s="415">
        <v>0.73670971093002902</v>
      </c>
      <c r="F78" s="421">
        <v>1525</v>
      </c>
      <c r="G78" s="421">
        <v>1529</v>
      </c>
      <c r="H78" s="422">
        <v>1.0025999999999999</v>
      </c>
      <c r="I78" s="413">
        <v>1</v>
      </c>
      <c r="J78" s="423">
        <v>2020</v>
      </c>
      <c r="K78" s="423">
        <v>1852</v>
      </c>
      <c r="L78" s="424">
        <v>0.91679999999999995</v>
      </c>
      <c r="M78" s="415">
        <v>0.9</v>
      </c>
      <c r="N78" s="425">
        <v>2923850.25</v>
      </c>
      <c r="O78" s="425">
        <v>1969767.26</v>
      </c>
      <c r="P78" s="422">
        <v>0.67369999999999997</v>
      </c>
      <c r="Q78" s="422">
        <v>0.67779999999999996</v>
      </c>
      <c r="R78" s="426">
        <v>1631</v>
      </c>
      <c r="S78" s="426">
        <v>1053</v>
      </c>
      <c r="T78" s="427">
        <v>0.64559999999999995</v>
      </c>
      <c r="U78" s="427">
        <v>0.68120000000000003</v>
      </c>
      <c r="V78" s="421">
        <v>1268</v>
      </c>
      <c r="W78" s="421">
        <v>1106</v>
      </c>
      <c r="X78" s="422">
        <v>0.87219999999999998</v>
      </c>
      <c r="Y78" s="209" t="s">
        <v>91</v>
      </c>
      <c r="Z78" s="197">
        <v>1508</v>
      </c>
      <c r="AA78" s="198">
        <v>1580</v>
      </c>
      <c r="AB78" s="199">
        <v>1.0477000000000001</v>
      </c>
      <c r="AC78" s="197">
        <v>2063</v>
      </c>
      <c r="AD78" s="198">
        <v>1893</v>
      </c>
      <c r="AE78" s="199">
        <v>0.91759999999999997</v>
      </c>
      <c r="AF78" s="200">
        <v>4043519.08</v>
      </c>
      <c r="AG78" s="201">
        <v>2740854.85</v>
      </c>
      <c r="AH78" s="199">
        <v>0.67779999999999996</v>
      </c>
      <c r="AI78" s="197">
        <v>1725</v>
      </c>
      <c r="AJ78" s="198">
        <v>1175</v>
      </c>
      <c r="AK78" s="199">
        <v>0.68120000000000003</v>
      </c>
      <c r="AL78" s="12" t="s">
        <v>333</v>
      </c>
    </row>
    <row r="79" spans="1:38" s="3" customFormat="1" ht="13.9">
      <c r="A79" s="429" t="s">
        <v>166</v>
      </c>
      <c r="B79" s="429" t="s">
        <v>92</v>
      </c>
      <c r="C79" s="420">
        <v>11746254.029999999</v>
      </c>
      <c r="D79" s="420">
        <v>15438315.48</v>
      </c>
      <c r="E79" s="415">
        <v>0.76085075766310195</v>
      </c>
      <c r="F79" s="421">
        <v>7146</v>
      </c>
      <c r="G79" s="421">
        <v>6934</v>
      </c>
      <c r="H79" s="422">
        <v>0.97030000000000005</v>
      </c>
      <c r="I79" s="413">
        <v>1</v>
      </c>
      <c r="J79" s="423">
        <v>9425</v>
      </c>
      <c r="K79" s="423">
        <v>8435</v>
      </c>
      <c r="L79" s="424">
        <v>0.89500000000000002</v>
      </c>
      <c r="M79" s="415">
        <v>0.89019999999999999</v>
      </c>
      <c r="N79" s="425">
        <v>13144377.199999999</v>
      </c>
      <c r="O79" s="425">
        <v>8709149.4600000009</v>
      </c>
      <c r="P79" s="422">
        <v>0.66259999999999997</v>
      </c>
      <c r="Q79" s="422">
        <v>0.66600000000000004</v>
      </c>
      <c r="R79" s="426">
        <v>7790</v>
      </c>
      <c r="S79" s="426">
        <v>5096</v>
      </c>
      <c r="T79" s="427">
        <v>0.6542</v>
      </c>
      <c r="U79" s="427">
        <v>0.68799999999999994</v>
      </c>
      <c r="V79" s="421">
        <v>2172</v>
      </c>
      <c r="W79" s="421">
        <v>1665</v>
      </c>
      <c r="X79" s="422">
        <v>0.76659999999999995</v>
      </c>
      <c r="Y79" s="209" t="s">
        <v>92</v>
      </c>
      <c r="Z79" s="197">
        <v>7070</v>
      </c>
      <c r="AA79" s="198">
        <v>7207</v>
      </c>
      <c r="AB79" s="199">
        <v>1.0194000000000001</v>
      </c>
      <c r="AC79" s="197">
        <v>9387</v>
      </c>
      <c r="AD79" s="198">
        <v>8356</v>
      </c>
      <c r="AE79" s="199">
        <v>0.89019999999999999</v>
      </c>
      <c r="AF79" s="200">
        <v>17335899.309999999</v>
      </c>
      <c r="AG79" s="201">
        <v>11458379.73</v>
      </c>
      <c r="AH79" s="199">
        <v>0.66100000000000003</v>
      </c>
      <c r="AI79" s="197">
        <v>7965</v>
      </c>
      <c r="AJ79" s="198">
        <v>5480</v>
      </c>
      <c r="AK79" s="199">
        <v>0.68799999999999994</v>
      </c>
      <c r="AL79" s="12" t="s">
        <v>333</v>
      </c>
    </row>
    <row r="80" spans="1:38" s="3" customFormat="1" ht="13.9">
      <c r="A80" s="235" t="s">
        <v>167</v>
      </c>
      <c r="B80" s="235" t="s">
        <v>93</v>
      </c>
      <c r="C80" s="420">
        <v>698300.69</v>
      </c>
      <c r="D80" s="420">
        <v>919605.01</v>
      </c>
      <c r="E80" s="415">
        <v>0.75934850550672806</v>
      </c>
      <c r="F80" s="421">
        <v>282</v>
      </c>
      <c r="G80" s="421">
        <v>280</v>
      </c>
      <c r="H80" s="422">
        <v>0.9929</v>
      </c>
      <c r="I80" s="413">
        <v>1</v>
      </c>
      <c r="J80" s="423">
        <v>441</v>
      </c>
      <c r="K80" s="423">
        <v>397</v>
      </c>
      <c r="L80" s="424">
        <v>0.9002</v>
      </c>
      <c r="M80" s="415">
        <v>0.9</v>
      </c>
      <c r="N80" s="425">
        <v>708413.05</v>
      </c>
      <c r="O80" s="425">
        <v>537081.75</v>
      </c>
      <c r="P80" s="422">
        <v>0.7581</v>
      </c>
      <c r="Q80" s="422">
        <v>0.7</v>
      </c>
      <c r="R80" s="426">
        <v>377</v>
      </c>
      <c r="S80" s="426">
        <v>277</v>
      </c>
      <c r="T80" s="427">
        <v>0.73470000000000002</v>
      </c>
      <c r="U80" s="427">
        <v>0.7</v>
      </c>
      <c r="V80" s="421">
        <v>158</v>
      </c>
      <c r="W80" s="421">
        <v>117</v>
      </c>
      <c r="X80" s="422">
        <v>0.74050000000000005</v>
      </c>
      <c r="Y80" s="209" t="s">
        <v>93</v>
      </c>
      <c r="Z80" s="197">
        <v>288</v>
      </c>
      <c r="AA80" s="198">
        <v>314</v>
      </c>
      <c r="AB80" s="199">
        <v>1.0903</v>
      </c>
      <c r="AC80" s="197">
        <v>458</v>
      </c>
      <c r="AD80" s="198">
        <v>414</v>
      </c>
      <c r="AE80" s="199">
        <v>0.90390000000000004</v>
      </c>
      <c r="AF80" s="200">
        <v>974081.74</v>
      </c>
      <c r="AG80" s="201">
        <v>709506.5</v>
      </c>
      <c r="AH80" s="199">
        <v>0.72840000000000005</v>
      </c>
      <c r="AI80" s="197">
        <v>393</v>
      </c>
      <c r="AJ80" s="198">
        <v>302</v>
      </c>
      <c r="AK80" s="199">
        <v>0.76839999999999997</v>
      </c>
      <c r="AL80" s="12" t="s">
        <v>333</v>
      </c>
    </row>
    <row r="81" spans="1:38" s="3" customFormat="1" ht="13.9">
      <c r="A81" s="235" t="s">
        <v>160</v>
      </c>
      <c r="B81" s="235" t="s">
        <v>94</v>
      </c>
      <c r="C81" s="420">
        <v>6745618.2400000002</v>
      </c>
      <c r="D81" s="420">
        <v>9650461.8300000001</v>
      </c>
      <c r="E81" s="415">
        <v>0.69899434439812702</v>
      </c>
      <c r="F81" s="421">
        <v>3687</v>
      </c>
      <c r="G81" s="421">
        <v>3860</v>
      </c>
      <c r="H81" s="422">
        <v>1.0468999999999999</v>
      </c>
      <c r="I81" s="413">
        <v>1</v>
      </c>
      <c r="J81" s="423">
        <v>5286</v>
      </c>
      <c r="K81" s="423">
        <v>4460</v>
      </c>
      <c r="L81" s="424">
        <v>0.84370000000000001</v>
      </c>
      <c r="M81" s="415">
        <v>0.86960000000000004</v>
      </c>
      <c r="N81" s="425">
        <v>7714676.1200000001</v>
      </c>
      <c r="O81" s="425">
        <v>5137521.67</v>
      </c>
      <c r="P81" s="422">
        <v>0.66590000000000005</v>
      </c>
      <c r="Q81" s="422">
        <v>0.67679999999999996</v>
      </c>
      <c r="R81" s="426">
        <v>3903</v>
      </c>
      <c r="S81" s="426">
        <v>2389</v>
      </c>
      <c r="T81" s="427">
        <v>0.61209999999999998</v>
      </c>
      <c r="U81" s="427">
        <v>0.67</v>
      </c>
      <c r="V81" s="421">
        <v>3351</v>
      </c>
      <c r="W81" s="421">
        <v>2800</v>
      </c>
      <c r="X81" s="422">
        <v>0.83560000000000001</v>
      </c>
      <c r="Y81" s="209" t="s">
        <v>94</v>
      </c>
      <c r="Z81" s="197">
        <v>3614</v>
      </c>
      <c r="AA81" s="198">
        <v>3814</v>
      </c>
      <c r="AB81" s="199">
        <v>1.0552999999999999</v>
      </c>
      <c r="AC81" s="197">
        <v>5088</v>
      </c>
      <c r="AD81" s="198">
        <v>4399</v>
      </c>
      <c r="AE81" s="199">
        <v>0.86460000000000004</v>
      </c>
      <c r="AF81" s="200">
        <v>10454714.66</v>
      </c>
      <c r="AG81" s="201">
        <v>7076205.9699999997</v>
      </c>
      <c r="AH81" s="199">
        <v>0.67679999999999996</v>
      </c>
      <c r="AI81" s="197">
        <v>4066</v>
      </c>
      <c r="AJ81" s="198">
        <v>2704</v>
      </c>
      <c r="AK81" s="199">
        <v>0.66500000000000004</v>
      </c>
      <c r="AL81" s="12" t="s">
        <v>333</v>
      </c>
    </row>
    <row r="82" spans="1:38" s="3" customFormat="1" ht="13.9">
      <c r="A82" s="235" t="s">
        <v>165</v>
      </c>
      <c r="B82" s="235" t="s">
        <v>95</v>
      </c>
      <c r="C82" s="420">
        <v>4700944.67</v>
      </c>
      <c r="D82" s="420">
        <v>6324018.25</v>
      </c>
      <c r="E82" s="415">
        <v>0.74334773939022103</v>
      </c>
      <c r="F82" s="421">
        <v>3241</v>
      </c>
      <c r="G82" s="421">
        <v>3194</v>
      </c>
      <c r="H82" s="422">
        <v>0.98550000000000004</v>
      </c>
      <c r="I82" s="413">
        <v>1</v>
      </c>
      <c r="J82" s="423">
        <v>4121</v>
      </c>
      <c r="K82" s="423">
        <v>3727</v>
      </c>
      <c r="L82" s="424">
        <v>0.90439999999999998</v>
      </c>
      <c r="M82" s="415">
        <v>0.9</v>
      </c>
      <c r="N82" s="425">
        <v>5112387.8</v>
      </c>
      <c r="O82" s="425">
        <v>3458719.07</v>
      </c>
      <c r="P82" s="422">
        <v>0.67649999999999999</v>
      </c>
      <c r="Q82" s="422">
        <v>0.67110000000000003</v>
      </c>
      <c r="R82" s="426">
        <v>3094</v>
      </c>
      <c r="S82" s="426">
        <v>1947</v>
      </c>
      <c r="T82" s="427">
        <v>0.62929999999999997</v>
      </c>
      <c r="U82" s="427">
        <v>0.65439999999999998</v>
      </c>
      <c r="V82" s="421">
        <v>2596</v>
      </c>
      <c r="W82" s="421">
        <v>2365</v>
      </c>
      <c r="X82" s="422">
        <v>0.91100000000000003</v>
      </c>
      <c r="Y82" s="209" t="s">
        <v>95</v>
      </c>
      <c r="Z82" s="197">
        <v>3324</v>
      </c>
      <c r="AA82" s="198">
        <v>3377</v>
      </c>
      <c r="AB82" s="199">
        <v>1.0159</v>
      </c>
      <c r="AC82" s="197">
        <v>4171</v>
      </c>
      <c r="AD82" s="198">
        <v>3785</v>
      </c>
      <c r="AE82" s="199">
        <v>0.90749999999999997</v>
      </c>
      <c r="AF82" s="200">
        <v>6844421.1100000003</v>
      </c>
      <c r="AG82" s="201">
        <v>4558816.16</v>
      </c>
      <c r="AH82" s="199">
        <v>0.66610000000000003</v>
      </c>
      <c r="AI82" s="197">
        <v>3260</v>
      </c>
      <c r="AJ82" s="198">
        <v>2117</v>
      </c>
      <c r="AK82" s="199">
        <v>0.64939999999999998</v>
      </c>
      <c r="AL82" s="12" t="s">
        <v>333</v>
      </c>
    </row>
    <row r="83" spans="1:38" s="3" customFormat="1" ht="13.9">
      <c r="A83" s="235" t="s">
        <v>165</v>
      </c>
      <c r="B83" s="235" t="s">
        <v>96</v>
      </c>
      <c r="C83" s="420">
        <v>8521158.1799999997</v>
      </c>
      <c r="D83" s="420">
        <v>12032308.82</v>
      </c>
      <c r="E83" s="415">
        <v>0.708189783646195</v>
      </c>
      <c r="F83" s="421">
        <v>8279</v>
      </c>
      <c r="G83" s="421">
        <v>7959</v>
      </c>
      <c r="H83" s="422">
        <v>0.96130000000000004</v>
      </c>
      <c r="I83" s="413">
        <v>0.97360000000000002</v>
      </c>
      <c r="J83" s="423">
        <v>10176</v>
      </c>
      <c r="K83" s="423">
        <v>8897</v>
      </c>
      <c r="L83" s="424">
        <v>0.87429999999999997</v>
      </c>
      <c r="M83" s="415">
        <v>0.88680000000000003</v>
      </c>
      <c r="N83" s="425">
        <v>9506317.8399999999</v>
      </c>
      <c r="O83" s="425">
        <v>6183899.2199999997</v>
      </c>
      <c r="P83" s="422">
        <v>0.65049999999999997</v>
      </c>
      <c r="Q83" s="422">
        <v>0.65659999999999996</v>
      </c>
      <c r="R83" s="426">
        <v>7370</v>
      </c>
      <c r="S83" s="426">
        <v>4567</v>
      </c>
      <c r="T83" s="427">
        <v>0.61970000000000003</v>
      </c>
      <c r="U83" s="427">
        <v>0.64749999999999996</v>
      </c>
      <c r="V83" s="421">
        <v>6279</v>
      </c>
      <c r="W83" s="421">
        <v>5668</v>
      </c>
      <c r="X83" s="422">
        <v>0.90269999999999995</v>
      </c>
      <c r="Y83" s="209" t="s">
        <v>96</v>
      </c>
      <c r="Z83" s="197">
        <v>8603</v>
      </c>
      <c r="AA83" s="198">
        <v>8333</v>
      </c>
      <c r="AB83" s="199">
        <v>0.96860000000000002</v>
      </c>
      <c r="AC83" s="197">
        <v>10327</v>
      </c>
      <c r="AD83" s="198">
        <v>9158</v>
      </c>
      <c r="AE83" s="199">
        <v>0.88680000000000003</v>
      </c>
      <c r="AF83" s="200">
        <v>13085066.74</v>
      </c>
      <c r="AG83" s="201">
        <v>8525647.5299999993</v>
      </c>
      <c r="AH83" s="199">
        <v>0.65159999999999996</v>
      </c>
      <c r="AI83" s="197">
        <v>7992</v>
      </c>
      <c r="AJ83" s="198">
        <v>5135</v>
      </c>
      <c r="AK83" s="199">
        <v>0.64249999999999996</v>
      </c>
      <c r="AL83" s="12" t="s">
        <v>333</v>
      </c>
    </row>
    <row r="84" spans="1:38" s="3" customFormat="1" ht="13.9">
      <c r="A84" s="235" t="s">
        <v>161</v>
      </c>
      <c r="B84" s="235" t="s">
        <v>97</v>
      </c>
      <c r="C84" s="420">
        <v>4545393.9800000004</v>
      </c>
      <c r="D84" s="420">
        <v>6340568.6900000004</v>
      </c>
      <c r="E84" s="415">
        <v>0.71687481079871396</v>
      </c>
      <c r="F84" s="421">
        <v>2670</v>
      </c>
      <c r="G84" s="421">
        <v>2589</v>
      </c>
      <c r="H84" s="422">
        <v>0.96970000000000001</v>
      </c>
      <c r="I84" s="413">
        <v>0.96530000000000005</v>
      </c>
      <c r="J84" s="423">
        <v>3684</v>
      </c>
      <c r="K84" s="423">
        <v>3217</v>
      </c>
      <c r="L84" s="424">
        <v>0.87319999999999998</v>
      </c>
      <c r="M84" s="415">
        <v>0.88229999999999997</v>
      </c>
      <c r="N84" s="425">
        <v>5122059.34</v>
      </c>
      <c r="O84" s="425">
        <v>3556097.83</v>
      </c>
      <c r="P84" s="422">
        <v>0.69430000000000003</v>
      </c>
      <c r="Q84" s="422">
        <v>0.6915</v>
      </c>
      <c r="R84" s="426">
        <v>2799</v>
      </c>
      <c r="S84" s="426">
        <v>1709</v>
      </c>
      <c r="T84" s="427">
        <v>0.61060000000000003</v>
      </c>
      <c r="U84" s="427">
        <v>0.64910000000000001</v>
      </c>
      <c r="V84" s="421">
        <v>2291</v>
      </c>
      <c r="W84" s="421">
        <v>1801</v>
      </c>
      <c r="X84" s="422">
        <v>0.78610000000000002</v>
      </c>
      <c r="Y84" s="209" t="s">
        <v>97</v>
      </c>
      <c r="Z84" s="197">
        <v>2818</v>
      </c>
      <c r="AA84" s="198">
        <v>2706</v>
      </c>
      <c r="AB84" s="199">
        <v>0.96030000000000004</v>
      </c>
      <c r="AC84" s="197">
        <v>3754</v>
      </c>
      <c r="AD84" s="198">
        <v>3312</v>
      </c>
      <c r="AE84" s="199">
        <v>0.88229999999999997</v>
      </c>
      <c r="AF84" s="200">
        <v>6897537.0599999996</v>
      </c>
      <c r="AG84" s="201">
        <v>4769676.32</v>
      </c>
      <c r="AH84" s="199">
        <v>0.6915</v>
      </c>
      <c r="AI84" s="197">
        <v>2984</v>
      </c>
      <c r="AJ84" s="198">
        <v>1922</v>
      </c>
      <c r="AK84" s="199">
        <v>0.64410000000000001</v>
      </c>
      <c r="AL84" s="12" t="s">
        <v>333</v>
      </c>
    </row>
    <row r="85" spans="1:38" s="3" customFormat="1" ht="13.9">
      <c r="A85" s="235" t="s">
        <v>162</v>
      </c>
      <c r="B85" s="235" t="s">
        <v>98</v>
      </c>
      <c r="C85" s="420">
        <v>7666253.3300000001</v>
      </c>
      <c r="D85" s="420">
        <v>10356108.68</v>
      </c>
      <c r="E85" s="415">
        <v>0.74026389321360397</v>
      </c>
      <c r="F85" s="421">
        <v>4274</v>
      </c>
      <c r="G85" s="421">
        <v>4244</v>
      </c>
      <c r="H85" s="422">
        <v>0.99299999999999999</v>
      </c>
      <c r="I85" s="413">
        <v>1</v>
      </c>
      <c r="J85" s="423">
        <v>5943</v>
      </c>
      <c r="K85" s="423">
        <v>5047</v>
      </c>
      <c r="L85" s="424">
        <v>0.84919999999999995</v>
      </c>
      <c r="M85" s="415">
        <v>0.87419999999999998</v>
      </c>
      <c r="N85" s="425">
        <v>8439589.1199999992</v>
      </c>
      <c r="O85" s="425">
        <v>5952836.71</v>
      </c>
      <c r="P85" s="422">
        <v>0.70530000000000004</v>
      </c>
      <c r="Q85" s="422">
        <v>0.69420000000000004</v>
      </c>
      <c r="R85" s="426">
        <v>4391</v>
      </c>
      <c r="S85" s="426">
        <v>2985</v>
      </c>
      <c r="T85" s="427">
        <v>0.67979999999999996</v>
      </c>
      <c r="U85" s="427">
        <v>0.7</v>
      </c>
      <c r="V85" s="421">
        <v>3650</v>
      </c>
      <c r="W85" s="421">
        <v>2994</v>
      </c>
      <c r="X85" s="422">
        <v>0.82030000000000003</v>
      </c>
      <c r="Y85" s="209" t="s">
        <v>98</v>
      </c>
      <c r="Z85" s="197">
        <v>4307</v>
      </c>
      <c r="AA85" s="198">
        <v>4330</v>
      </c>
      <c r="AB85" s="199">
        <v>1.0053000000000001</v>
      </c>
      <c r="AC85" s="197">
        <v>5812</v>
      </c>
      <c r="AD85" s="198">
        <v>5081</v>
      </c>
      <c r="AE85" s="199">
        <v>0.87419999999999998</v>
      </c>
      <c r="AF85" s="200">
        <v>11378669.15</v>
      </c>
      <c r="AG85" s="201">
        <v>7898549.21</v>
      </c>
      <c r="AH85" s="199">
        <v>0.69420000000000004</v>
      </c>
      <c r="AI85" s="197">
        <v>4655</v>
      </c>
      <c r="AJ85" s="198">
        <v>3334</v>
      </c>
      <c r="AK85" s="199">
        <v>0.71619999999999995</v>
      </c>
      <c r="AL85" s="12" t="s">
        <v>333</v>
      </c>
    </row>
    <row r="86" spans="1:38" s="3" customFormat="1" ht="13.9">
      <c r="A86" s="235" t="s">
        <v>163</v>
      </c>
      <c r="B86" s="235" t="s">
        <v>99</v>
      </c>
      <c r="C86" s="420">
        <v>3882394.56</v>
      </c>
      <c r="D86" s="420">
        <v>5158262.8099999996</v>
      </c>
      <c r="E86" s="415">
        <v>0.75265543905080701</v>
      </c>
      <c r="F86" s="421">
        <v>2495</v>
      </c>
      <c r="G86" s="421">
        <v>2567</v>
      </c>
      <c r="H86" s="422">
        <v>1.0288999999999999</v>
      </c>
      <c r="I86" s="413">
        <v>1</v>
      </c>
      <c r="J86" s="423">
        <v>3700</v>
      </c>
      <c r="K86" s="423">
        <v>3342</v>
      </c>
      <c r="L86" s="424">
        <v>0.9032</v>
      </c>
      <c r="M86" s="415">
        <v>0.89129999999999998</v>
      </c>
      <c r="N86" s="425">
        <v>4711721.13</v>
      </c>
      <c r="O86" s="425">
        <v>2975375.96</v>
      </c>
      <c r="P86" s="422">
        <v>0.63149999999999995</v>
      </c>
      <c r="Q86" s="422">
        <v>0.63500000000000001</v>
      </c>
      <c r="R86" s="426">
        <v>2808</v>
      </c>
      <c r="S86" s="426">
        <v>1575</v>
      </c>
      <c r="T86" s="427">
        <v>0.56089999999999995</v>
      </c>
      <c r="U86" s="427">
        <v>0.58240000000000003</v>
      </c>
      <c r="V86" s="421">
        <v>2326</v>
      </c>
      <c r="W86" s="421">
        <v>1995</v>
      </c>
      <c r="X86" s="422">
        <v>0.85770000000000002</v>
      </c>
      <c r="Y86" s="209" t="s">
        <v>99</v>
      </c>
      <c r="Z86" s="197">
        <v>2408</v>
      </c>
      <c r="AA86" s="198">
        <v>2635</v>
      </c>
      <c r="AB86" s="199">
        <v>1.0943000000000001</v>
      </c>
      <c r="AC86" s="197">
        <v>3727</v>
      </c>
      <c r="AD86" s="198">
        <v>3322</v>
      </c>
      <c r="AE86" s="199">
        <v>0.89129999999999998</v>
      </c>
      <c r="AF86" s="200">
        <v>6189733.4299999997</v>
      </c>
      <c r="AG86" s="201">
        <v>3899498.55</v>
      </c>
      <c r="AH86" s="199">
        <v>0.63</v>
      </c>
      <c r="AI86" s="197">
        <v>2872</v>
      </c>
      <c r="AJ86" s="198">
        <v>1644</v>
      </c>
      <c r="AK86" s="199">
        <v>0.57240000000000002</v>
      </c>
      <c r="AL86" s="12" t="s">
        <v>333</v>
      </c>
    </row>
    <row r="87" spans="1:38" s="3" customFormat="1" ht="13.9">
      <c r="A87" s="235" t="s">
        <v>165</v>
      </c>
      <c r="B87" s="235" t="s">
        <v>100</v>
      </c>
      <c r="C87" s="420">
        <v>4760996.66</v>
      </c>
      <c r="D87" s="420">
        <v>6651034.7800000003</v>
      </c>
      <c r="E87" s="415">
        <v>0.71582796023207695</v>
      </c>
      <c r="F87" s="421">
        <v>2689</v>
      </c>
      <c r="G87" s="421">
        <v>2626</v>
      </c>
      <c r="H87" s="422">
        <v>0.97660000000000002</v>
      </c>
      <c r="I87" s="413">
        <v>1</v>
      </c>
      <c r="J87" s="423">
        <v>3609</v>
      </c>
      <c r="K87" s="423">
        <v>3197</v>
      </c>
      <c r="L87" s="424">
        <v>0.88580000000000003</v>
      </c>
      <c r="M87" s="415">
        <v>0.88939999999999997</v>
      </c>
      <c r="N87" s="425">
        <v>5647364.4500000002</v>
      </c>
      <c r="O87" s="425">
        <v>3833572.24</v>
      </c>
      <c r="P87" s="422">
        <v>0.67879999999999996</v>
      </c>
      <c r="Q87" s="422">
        <v>0.6734</v>
      </c>
      <c r="R87" s="426">
        <v>2788</v>
      </c>
      <c r="S87" s="426">
        <v>1635</v>
      </c>
      <c r="T87" s="427">
        <v>0.58640000000000003</v>
      </c>
      <c r="U87" s="427">
        <v>0.64480000000000004</v>
      </c>
      <c r="V87" s="421">
        <v>2283</v>
      </c>
      <c r="W87" s="421">
        <v>1968</v>
      </c>
      <c r="X87" s="422">
        <v>0.86199999999999999</v>
      </c>
      <c r="Y87" s="209" t="s">
        <v>100</v>
      </c>
      <c r="Z87" s="197">
        <v>2764</v>
      </c>
      <c r="AA87" s="198">
        <v>2781</v>
      </c>
      <c r="AB87" s="199">
        <v>1.0062</v>
      </c>
      <c r="AC87" s="197">
        <v>3644</v>
      </c>
      <c r="AD87" s="198">
        <v>3241</v>
      </c>
      <c r="AE87" s="199">
        <v>0.88939999999999997</v>
      </c>
      <c r="AF87" s="200">
        <v>7726448.75</v>
      </c>
      <c r="AG87" s="201">
        <v>5202712.91</v>
      </c>
      <c r="AH87" s="199">
        <v>0.6734</v>
      </c>
      <c r="AI87" s="197">
        <v>2923</v>
      </c>
      <c r="AJ87" s="198">
        <v>1870</v>
      </c>
      <c r="AK87" s="199">
        <v>0.63980000000000004</v>
      </c>
      <c r="AL87" s="12" t="s">
        <v>333</v>
      </c>
    </row>
    <row r="88" spans="1:38" s="3" customFormat="1" ht="13.9">
      <c r="A88" s="235" t="s">
        <v>165</v>
      </c>
      <c r="B88" s="235" t="s">
        <v>101</v>
      </c>
      <c r="C88" s="420">
        <v>3785793.73</v>
      </c>
      <c r="D88" s="420">
        <v>5035469.08</v>
      </c>
      <c r="E88" s="415">
        <v>0.75182543470210295</v>
      </c>
      <c r="F88" s="421">
        <v>3538</v>
      </c>
      <c r="G88" s="421">
        <v>3413</v>
      </c>
      <c r="H88" s="422">
        <v>0.9647</v>
      </c>
      <c r="I88" s="413">
        <v>0.98219999999999996</v>
      </c>
      <c r="J88" s="423">
        <v>4434</v>
      </c>
      <c r="K88" s="423">
        <v>4103</v>
      </c>
      <c r="L88" s="424">
        <v>0.92530000000000001</v>
      </c>
      <c r="M88" s="415">
        <v>0.9</v>
      </c>
      <c r="N88" s="425">
        <v>4412920.22</v>
      </c>
      <c r="O88" s="425">
        <v>2634668.14</v>
      </c>
      <c r="P88" s="422">
        <v>0.59699999999999998</v>
      </c>
      <c r="Q88" s="422">
        <v>0.60009999999999997</v>
      </c>
      <c r="R88" s="426">
        <v>3672</v>
      </c>
      <c r="S88" s="426">
        <v>1958</v>
      </c>
      <c r="T88" s="427">
        <v>0.53320000000000001</v>
      </c>
      <c r="U88" s="427">
        <v>0.57699999999999996</v>
      </c>
      <c r="V88" s="421">
        <v>2636</v>
      </c>
      <c r="W88" s="421">
        <v>2298</v>
      </c>
      <c r="X88" s="422">
        <v>0.87180000000000002</v>
      </c>
      <c r="Y88" s="209" t="s">
        <v>101</v>
      </c>
      <c r="Z88" s="197">
        <v>3603</v>
      </c>
      <c r="AA88" s="198">
        <v>3539</v>
      </c>
      <c r="AB88" s="199">
        <v>0.98219999999999996</v>
      </c>
      <c r="AC88" s="197">
        <v>4437</v>
      </c>
      <c r="AD88" s="198">
        <v>4129</v>
      </c>
      <c r="AE88" s="199">
        <v>0.93059999999999998</v>
      </c>
      <c r="AF88" s="200">
        <v>5799476.5899999999</v>
      </c>
      <c r="AG88" s="201">
        <v>3422009.58</v>
      </c>
      <c r="AH88" s="199">
        <v>0.59009999999999996</v>
      </c>
      <c r="AI88" s="197">
        <v>3767</v>
      </c>
      <c r="AJ88" s="198">
        <v>2136</v>
      </c>
      <c r="AK88" s="199">
        <v>0.56699999999999995</v>
      </c>
      <c r="AL88" s="12" t="s">
        <v>333</v>
      </c>
    </row>
    <row r="89" spans="1:38" s="3" customFormat="1" ht="13.9">
      <c r="A89" s="235" t="s">
        <v>162</v>
      </c>
      <c r="B89" s="235" t="s">
        <v>102</v>
      </c>
      <c r="C89" s="420">
        <v>2932789.22</v>
      </c>
      <c r="D89" s="420">
        <v>4106744.74</v>
      </c>
      <c r="E89" s="415">
        <v>0.71413964238741601</v>
      </c>
      <c r="F89" s="421">
        <v>1877</v>
      </c>
      <c r="G89" s="421">
        <v>1868</v>
      </c>
      <c r="H89" s="422">
        <v>0.99519999999999997</v>
      </c>
      <c r="I89" s="413">
        <v>1</v>
      </c>
      <c r="J89" s="423">
        <v>2506</v>
      </c>
      <c r="K89" s="423">
        <v>2152</v>
      </c>
      <c r="L89" s="424">
        <v>0.85870000000000002</v>
      </c>
      <c r="M89" s="415">
        <v>0.88029999999999997</v>
      </c>
      <c r="N89" s="425">
        <v>3076407.28</v>
      </c>
      <c r="O89" s="425">
        <v>2213509.27</v>
      </c>
      <c r="P89" s="422">
        <v>0.71950000000000003</v>
      </c>
      <c r="Q89" s="422">
        <v>0.7</v>
      </c>
      <c r="R89" s="426">
        <v>1715</v>
      </c>
      <c r="S89" s="426">
        <v>1164</v>
      </c>
      <c r="T89" s="427">
        <v>0.67869999999999997</v>
      </c>
      <c r="U89" s="427">
        <v>0.7</v>
      </c>
      <c r="V89" s="421">
        <v>1520</v>
      </c>
      <c r="W89" s="421">
        <v>1297</v>
      </c>
      <c r="X89" s="422">
        <v>0.85329999999999995</v>
      </c>
      <c r="Y89" s="209" t="s">
        <v>102</v>
      </c>
      <c r="Z89" s="197">
        <v>1896</v>
      </c>
      <c r="AA89" s="198">
        <v>1973</v>
      </c>
      <c r="AB89" s="199">
        <v>1.0406</v>
      </c>
      <c r="AC89" s="197">
        <v>2506</v>
      </c>
      <c r="AD89" s="198">
        <v>2206</v>
      </c>
      <c r="AE89" s="199">
        <v>0.88029999999999997</v>
      </c>
      <c r="AF89" s="200">
        <v>4300406.38</v>
      </c>
      <c r="AG89" s="201">
        <v>3039801.79</v>
      </c>
      <c r="AH89" s="199">
        <v>0.70689999999999997</v>
      </c>
      <c r="AI89" s="197">
        <v>1861</v>
      </c>
      <c r="AJ89" s="198">
        <v>1340</v>
      </c>
      <c r="AK89" s="199">
        <v>0.72</v>
      </c>
      <c r="AL89" s="12" t="s">
        <v>333</v>
      </c>
    </row>
    <row r="90" spans="1:38" s="3" customFormat="1" ht="13.9">
      <c r="A90" s="235" t="s">
        <v>161</v>
      </c>
      <c r="B90" s="235" t="s">
        <v>103</v>
      </c>
      <c r="C90" s="420">
        <v>1866433.18</v>
      </c>
      <c r="D90" s="420">
        <v>2611292.09</v>
      </c>
      <c r="E90" s="415">
        <v>0.714754656190147</v>
      </c>
      <c r="F90" s="421">
        <v>778</v>
      </c>
      <c r="G90" s="421">
        <v>805</v>
      </c>
      <c r="H90" s="422">
        <v>1.0347</v>
      </c>
      <c r="I90" s="413">
        <v>1</v>
      </c>
      <c r="J90" s="423">
        <v>1396</v>
      </c>
      <c r="K90" s="423">
        <v>1237</v>
      </c>
      <c r="L90" s="424">
        <v>0.8861</v>
      </c>
      <c r="M90" s="415">
        <v>0.88419999999999999</v>
      </c>
      <c r="N90" s="425">
        <v>2102063.7599999998</v>
      </c>
      <c r="O90" s="425">
        <v>1442397.68</v>
      </c>
      <c r="P90" s="422">
        <v>0.68620000000000003</v>
      </c>
      <c r="Q90" s="422">
        <v>0.67979999999999996</v>
      </c>
      <c r="R90" s="426">
        <v>1162</v>
      </c>
      <c r="S90" s="426">
        <v>674</v>
      </c>
      <c r="T90" s="427">
        <v>0.57999999999999996</v>
      </c>
      <c r="U90" s="427">
        <v>0.61699999999999999</v>
      </c>
      <c r="V90" s="421">
        <v>703</v>
      </c>
      <c r="W90" s="421">
        <v>609</v>
      </c>
      <c r="X90" s="422">
        <v>0.86629999999999996</v>
      </c>
      <c r="Y90" s="209" t="s">
        <v>103</v>
      </c>
      <c r="Z90" s="197">
        <v>780</v>
      </c>
      <c r="AA90" s="198">
        <v>822</v>
      </c>
      <c r="AB90" s="199">
        <v>1.0538000000000001</v>
      </c>
      <c r="AC90" s="197">
        <v>1408</v>
      </c>
      <c r="AD90" s="198">
        <v>1245</v>
      </c>
      <c r="AE90" s="199">
        <v>0.88419999999999999</v>
      </c>
      <c r="AF90" s="200">
        <v>2957498.62</v>
      </c>
      <c r="AG90" s="201">
        <v>2010495.66</v>
      </c>
      <c r="AH90" s="199">
        <v>0.67979999999999996</v>
      </c>
      <c r="AI90" s="197">
        <v>1206</v>
      </c>
      <c r="AJ90" s="198">
        <v>732</v>
      </c>
      <c r="AK90" s="199">
        <v>0.60699999999999998</v>
      </c>
      <c r="AL90" s="12" t="s">
        <v>333</v>
      </c>
    </row>
    <row r="91" spans="1:38" s="3" customFormat="1" ht="13.9">
      <c r="A91" s="235" t="s">
        <v>161</v>
      </c>
      <c r="B91" s="235" t="s">
        <v>104</v>
      </c>
      <c r="C91" s="420">
        <v>2599024.9300000002</v>
      </c>
      <c r="D91" s="420">
        <v>3377403.1</v>
      </c>
      <c r="E91" s="415">
        <v>0.76953353006633995</v>
      </c>
      <c r="F91" s="421">
        <v>1419</v>
      </c>
      <c r="G91" s="421">
        <v>1524</v>
      </c>
      <c r="H91" s="422">
        <v>1.0740000000000001</v>
      </c>
      <c r="I91" s="413">
        <v>1</v>
      </c>
      <c r="J91" s="423">
        <v>2243</v>
      </c>
      <c r="K91" s="423">
        <v>1884</v>
      </c>
      <c r="L91" s="424">
        <v>0.83989999999999998</v>
      </c>
      <c r="M91" s="415">
        <v>0.88270000000000004</v>
      </c>
      <c r="N91" s="425">
        <v>3026604.32</v>
      </c>
      <c r="O91" s="425">
        <v>2018243.34</v>
      </c>
      <c r="P91" s="422">
        <v>0.66679999999999995</v>
      </c>
      <c r="Q91" s="422">
        <v>0.66600000000000004</v>
      </c>
      <c r="R91" s="426">
        <v>1557</v>
      </c>
      <c r="S91" s="426">
        <v>932</v>
      </c>
      <c r="T91" s="427">
        <v>0.59860000000000002</v>
      </c>
      <c r="U91" s="427">
        <v>0.63029999999999997</v>
      </c>
      <c r="V91" s="421">
        <v>1418</v>
      </c>
      <c r="W91" s="421">
        <v>1221</v>
      </c>
      <c r="X91" s="422">
        <v>0.86109999999999998</v>
      </c>
      <c r="Y91" s="209" t="s">
        <v>104</v>
      </c>
      <c r="Z91" s="197">
        <v>1446</v>
      </c>
      <c r="AA91" s="198">
        <v>1649</v>
      </c>
      <c r="AB91" s="199">
        <v>1.1404000000000001</v>
      </c>
      <c r="AC91" s="197">
        <v>2131</v>
      </c>
      <c r="AD91" s="198">
        <v>1881</v>
      </c>
      <c r="AE91" s="199">
        <v>0.88270000000000004</v>
      </c>
      <c r="AF91" s="200">
        <v>4012549.23</v>
      </c>
      <c r="AG91" s="201">
        <v>2652167.35</v>
      </c>
      <c r="AH91" s="199">
        <v>0.66100000000000003</v>
      </c>
      <c r="AI91" s="197">
        <v>1620</v>
      </c>
      <c r="AJ91" s="198">
        <v>1013</v>
      </c>
      <c r="AK91" s="199">
        <v>0.62529999999999997</v>
      </c>
      <c r="AL91" s="12" t="s">
        <v>333</v>
      </c>
    </row>
    <row r="92" spans="1:38" s="3" customFormat="1" ht="13.9">
      <c r="A92" s="235" t="s">
        <v>167</v>
      </c>
      <c r="B92" s="235" t="s">
        <v>105</v>
      </c>
      <c r="C92" s="420">
        <v>558168.61</v>
      </c>
      <c r="D92" s="420">
        <v>691064.07</v>
      </c>
      <c r="E92" s="415">
        <v>0.80769444430818105</v>
      </c>
      <c r="F92" s="421">
        <v>267</v>
      </c>
      <c r="G92" s="421">
        <v>256</v>
      </c>
      <c r="H92" s="422">
        <v>0.95879999999999999</v>
      </c>
      <c r="I92" s="413">
        <v>1</v>
      </c>
      <c r="J92" s="423">
        <v>479</v>
      </c>
      <c r="K92" s="423">
        <v>410</v>
      </c>
      <c r="L92" s="424">
        <v>0.85589999999999999</v>
      </c>
      <c r="M92" s="415">
        <v>0.8165</v>
      </c>
      <c r="N92" s="425">
        <v>618781.65</v>
      </c>
      <c r="O92" s="425">
        <v>405383.83</v>
      </c>
      <c r="P92" s="422">
        <v>0.65510000000000002</v>
      </c>
      <c r="Q92" s="422">
        <v>0.65190000000000003</v>
      </c>
      <c r="R92" s="426">
        <v>401</v>
      </c>
      <c r="S92" s="426">
        <v>232</v>
      </c>
      <c r="T92" s="427">
        <v>0.5786</v>
      </c>
      <c r="U92" s="427">
        <v>0.6472</v>
      </c>
      <c r="V92" s="421">
        <v>265</v>
      </c>
      <c r="W92" s="421">
        <v>197</v>
      </c>
      <c r="X92" s="422">
        <v>0.74339999999999995</v>
      </c>
      <c r="Y92" s="209" t="s">
        <v>105</v>
      </c>
      <c r="Z92" s="197">
        <v>245</v>
      </c>
      <c r="AA92" s="198">
        <v>266</v>
      </c>
      <c r="AB92" s="199">
        <v>1.0857000000000001</v>
      </c>
      <c r="AC92" s="197">
        <v>522</v>
      </c>
      <c r="AD92" s="198">
        <v>421</v>
      </c>
      <c r="AE92" s="199">
        <v>0.80649999999999999</v>
      </c>
      <c r="AF92" s="200">
        <v>837812.99</v>
      </c>
      <c r="AG92" s="201">
        <v>541939.56999999995</v>
      </c>
      <c r="AH92" s="199">
        <v>0.64690000000000003</v>
      </c>
      <c r="AI92" s="197">
        <v>408</v>
      </c>
      <c r="AJ92" s="198">
        <v>262</v>
      </c>
      <c r="AK92" s="199">
        <v>0.64219999999999999</v>
      </c>
      <c r="AL92" s="12" t="s">
        <v>333</v>
      </c>
    </row>
    <row r="93" spans="1:38" s="3" customFormat="1" ht="13.9">
      <c r="A93" s="235" t="s">
        <v>167</v>
      </c>
      <c r="B93" s="235" t="s">
        <v>106</v>
      </c>
      <c r="C93" s="420">
        <v>1196519.8</v>
      </c>
      <c r="D93" s="420">
        <v>1617916.36</v>
      </c>
      <c r="E93" s="415">
        <v>0.73954366837603402</v>
      </c>
      <c r="F93" s="421">
        <v>598</v>
      </c>
      <c r="G93" s="421">
        <v>610</v>
      </c>
      <c r="H93" s="422">
        <v>1.0201</v>
      </c>
      <c r="I93" s="413">
        <v>1</v>
      </c>
      <c r="J93" s="423">
        <v>877</v>
      </c>
      <c r="K93" s="423">
        <v>771</v>
      </c>
      <c r="L93" s="424">
        <v>0.87909999999999999</v>
      </c>
      <c r="M93" s="415">
        <v>0.88749999999999996</v>
      </c>
      <c r="N93" s="425">
        <v>1299323.83</v>
      </c>
      <c r="O93" s="425">
        <v>885298.02</v>
      </c>
      <c r="P93" s="422">
        <v>0.68140000000000001</v>
      </c>
      <c r="Q93" s="422">
        <v>0.69589999999999996</v>
      </c>
      <c r="R93" s="426">
        <v>711</v>
      </c>
      <c r="S93" s="426">
        <v>469</v>
      </c>
      <c r="T93" s="427">
        <v>0.65959999999999996</v>
      </c>
      <c r="U93" s="427">
        <v>0.7</v>
      </c>
      <c r="V93" s="421">
        <v>558</v>
      </c>
      <c r="W93" s="421">
        <v>458</v>
      </c>
      <c r="X93" s="422">
        <v>0.82079999999999997</v>
      </c>
      <c r="Y93" s="209" t="s">
        <v>106</v>
      </c>
      <c r="Z93" s="197">
        <v>604</v>
      </c>
      <c r="AA93" s="198">
        <v>674</v>
      </c>
      <c r="AB93" s="199">
        <v>1.1158999999999999</v>
      </c>
      <c r="AC93" s="197">
        <v>871</v>
      </c>
      <c r="AD93" s="198">
        <v>773</v>
      </c>
      <c r="AE93" s="199">
        <v>0.88749999999999996</v>
      </c>
      <c r="AF93" s="200">
        <v>1698273.85</v>
      </c>
      <c r="AG93" s="201">
        <v>1181751.96</v>
      </c>
      <c r="AH93" s="199">
        <v>0.69589999999999996</v>
      </c>
      <c r="AI93" s="197">
        <v>752</v>
      </c>
      <c r="AJ93" s="198">
        <v>531</v>
      </c>
      <c r="AK93" s="199">
        <v>0.70609999999999995</v>
      </c>
      <c r="AL93" s="12" t="s">
        <v>333</v>
      </c>
    </row>
    <row r="94" spans="1:38" s="3" customFormat="1" ht="13.9">
      <c r="A94" s="235" t="s">
        <v>170</v>
      </c>
      <c r="B94" s="235" t="s">
        <v>338</v>
      </c>
      <c r="C94" s="420"/>
      <c r="D94" s="420"/>
      <c r="E94" s="415"/>
      <c r="F94" s="421"/>
      <c r="G94" s="421"/>
      <c r="H94" s="422"/>
      <c r="I94" s="413"/>
      <c r="J94" s="423"/>
      <c r="K94" s="423"/>
      <c r="L94" s="424"/>
      <c r="M94" s="415"/>
      <c r="N94" s="425"/>
      <c r="O94" s="425"/>
      <c r="P94" s="422"/>
      <c r="Q94" s="422"/>
      <c r="R94" s="426"/>
      <c r="S94" s="426"/>
      <c r="T94" s="427"/>
      <c r="U94" s="427"/>
      <c r="V94" s="421"/>
      <c r="W94" s="421"/>
      <c r="X94" s="422"/>
      <c r="Y94" s="209" t="s">
        <v>338</v>
      </c>
      <c r="Z94" s="197"/>
      <c r="AA94" s="198"/>
      <c r="AB94" s="199"/>
      <c r="AC94" s="197"/>
      <c r="AD94" s="198"/>
      <c r="AE94" s="199"/>
      <c r="AF94" s="200"/>
      <c r="AG94" s="201"/>
      <c r="AH94" s="199"/>
      <c r="AI94" s="197"/>
      <c r="AJ94" s="198"/>
      <c r="AK94" s="199"/>
      <c r="AL94" s="12"/>
    </row>
    <row r="95" spans="1:38" ht="13.9">
      <c r="A95" s="430" t="s">
        <v>164</v>
      </c>
      <c r="B95" s="430" t="s">
        <v>107</v>
      </c>
      <c r="C95" s="420">
        <v>307361.77</v>
      </c>
      <c r="D95" s="420">
        <v>405859.5417</v>
      </c>
      <c r="E95" s="415">
        <v>0.75731069106462801</v>
      </c>
      <c r="F95" s="431">
        <v>195</v>
      </c>
      <c r="G95" s="431">
        <v>184</v>
      </c>
      <c r="H95" s="432">
        <v>0.94359999999999999</v>
      </c>
      <c r="I95" s="413">
        <v>1</v>
      </c>
      <c r="J95" s="423">
        <v>242</v>
      </c>
      <c r="K95" s="423">
        <v>219</v>
      </c>
      <c r="L95" s="424">
        <v>0.90500000000000003</v>
      </c>
      <c r="M95" s="415">
        <v>0.9</v>
      </c>
      <c r="N95" s="433">
        <v>363161.86</v>
      </c>
      <c r="O95" s="433">
        <v>234728.61</v>
      </c>
      <c r="P95" s="432">
        <v>0.64629999999999999</v>
      </c>
      <c r="Q95" s="432">
        <v>0.63490000000000002</v>
      </c>
      <c r="R95" s="423">
        <v>202</v>
      </c>
      <c r="S95" s="423">
        <v>136</v>
      </c>
      <c r="T95" s="424">
        <v>0.67330000000000001</v>
      </c>
      <c r="U95" s="424">
        <v>0.7</v>
      </c>
      <c r="V95" s="431">
        <v>145</v>
      </c>
      <c r="W95" s="431">
        <v>115</v>
      </c>
      <c r="X95" s="432">
        <v>0.79310000000000003</v>
      </c>
      <c r="Y95" s="261" t="s">
        <v>107</v>
      </c>
      <c r="Z95" s="262">
        <v>197</v>
      </c>
      <c r="AA95" s="263">
        <v>202</v>
      </c>
      <c r="AB95" s="264">
        <v>1.0254000000000001</v>
      </c>
      <c r="AC95" s="262">
        <v>243</v>
      </c>
      <c r="AD95" s="263">
        <v>227</v>
      </c>
      <c r="AE95" s="264">
        <v>0.93420000000000003</v>
      </c>
      <c r="AF95" s="265">
        <v>480451.5</v>
      </c>
      <c r="AG95" s="266">
        <v>302637.44</v>
      </c>
      <c r="AH95" s="264">
        <v>0.62990000000000002</v>
      </c>
      <c r="AI95" s="262">
        <v>207</v>
      </c>
      <c r="AJ95" s="263">
        <v>152</v>
      </c>
      <c r="AK95" s="264">
        <v>0.73429999999999995</v>
      </c>
      <c r="AL95" s="27" t="s">
        <v>333</v>
      </c>
    </row>
    <row r="96" spans="1:38" s="3" customFormat="1" ht="13.9">
      <c r="A96" s="235" t="s">
        <v>162</v>
      </c>
      <c r="B96" s="235" t="s">
        <v>108</v>
      </c>
      <c r="C96" s="420">
        <v>7362493.2400000002</v>
      </c>
      <c r="D96" s="420">
        <v>10133338.609999999</v>
      </c>
      <c r="E96" s="415">
        <v>0.72656145455697996</v>
      </c>
      <c r="F96" s="421">
        <v>3527</v>
      </c>
      <c r="G96" s="421">
        <v>3354</v>
      </c>
      <c r="H96" s="422">
        <v>0.95089999999999997</v>
      </c>
      <c r="I96" s="413">
        <v>0.99119999999999997</v>
      </c>
      <c r="J96" s="423">
        <v>5294</v>
      </c>
      <c r="K96" s="423">
        <v>4680</v>
      </c>
      <c r="L96" s="424">
        <v>0.88400000000000001</v>
      </c>
      <c r="M96" s="415">
        <v>0.88649999999999995</v>
      </c>
      <c r="N96" s="425">
        <v>9032843.8100000005</v>
      </c>
      <c r="O96" s="425">
        <v>5577453.4900000002</v>
      </c>
      <c r="P96" s="422">
        <v>0.61750000000000005</v>
      </c>
      <c r="Q96" s="422">
        <v>0.63419999999999999</v>
      </c>
      <c r="R96" s="426">
        <v>3940</v>
      </c>
      <c r="S96" s="426">
        <v>2338</v>
      </c>
      <c r="T96" s="427">
        <v>0.59340000000000004</v>
      </c>
      <c r="U96" s="427">
        <v>0.65410000000000001</v>
      </c>
      <c r="V96" s="421">
        <v>2975</v>
      </c>
      <c r="W96" s="421">
        <v>2233</v>
      </c>
      <c r="X96" s="422">
        <v>0.75060000000000004</v>
      </c>
      <c r="Y96" s="209" t="s">
        <v>108</v>
      </c>
      <c r="Z96" s="197">
        <v>3644</v>
      </c>
      <c r="AA96" s="198">
        <v>3612</v>
      </c>
      <c r="AB96" s="199">
        <v>0.99119999999999997</v>
      </c>
      <c r="AC96" s="197">
        <v>5313</v>
      </c>
      <c r="AD96" s="198">
        <v>4710</v>
      </c>
      <c r="AE96" s="199">
        <v>0.88649999999999995</v>
      </c>
      <c r="AF96" s="200">
        <v>12087555.23</v>
      </c>
      <c r="AG96" s="201">
        <v>7604912.2199999997</v>
      </c>
      <c r="AH96" s="199">
        <v>0.62919999999999998</v>
      </c>
      <c r="AI96" s="197">
        <v>4104</v>
      </c>
      <c r="AJ96" s="198">
        <v>2664</v>
      </c>
      <c r="AK96" s="199">
        <v>0.64910000000000001</v>
      </c>
      <c r="AL96" s="12" t="s">
        <v>333</v>
      </c>
    </row>
    <row r="97" spans="1:38" s="3" customFormat="1" ht="13.9">
      <c r="A97" s="235" t="s">
        <v>168</v>
      </c>
      <c r="B97" s="235" t="s">
        <v>109</v>
      </c>
      <c r="C97" s="420">
        <v>3567942.25</v>
      </c>
      <c r="D97" s="420">
        <v>4807824.2300000004</v>
      </c>
      <c r="E97" s="415">
        <v>0.74211162457575897</v>
      </c>
      <c r="F97" s="421">
        <v>2479</v>
      </c>
      <c r="G97" s="421">
        <v>2433</v>
      </c>
      <c r="H97" s="422">
        <v>0.98140000000000005</v>
      </c>
      <c r="I97" s="413">
        <v>0.9859</v>
      </c>
      <c r="J97" s="423">
        <v>3155</v>
      </c>
      <c r="K97" s="423">
        <v>2834</v>
      </c>
      <c r="L97" s="424">
        <v>0.89829999999999999</v>
      </c>
      <c r="M97" s="415">
        <v>0.9</v>
      </c>
      <c r="N97" s="425">
        <v>3772062.73</v>
      </c>
      <c r="O97" s="425">
        <v>2583583.7999999998</v>
      </c>
      <c r="P97" s="422">
        <v>0.68489999999999995</v>
      </c>
      <c r="Q97" s="422">
        <v>0.69</v>
      </c>
      <c r="R97" s="426">
        <v>2477</v>
      </c>
      <c r="S97" s="426">
        <v>1660</v>
      </c>
      <c r="T97" s="427">
        <v>0.67020000000000002</v>
      </c>
      <c r="U97" s="427">
        <v>0.7</v>
      </c>
      <c r="V97" s="421">
        <v>2012</v>
      </c>
      <c r="W97" s="421">
        <v>1714</v>
      </c>
      <c r="X97" s="422">
        <v>0.85189999999999999</v>
      </c>
      <c r="Y97" s="209" t="s">
        <v>109</v>
      </c>
      <c r="Z97" s="197">
        <v>2553</v>
      </c>
      <c r="AA97" s="198">
        <v>2517</v>
      </c>
      <c r="AB97" s="199">
        <v>0.9859</v>
      </c>
      <c r="AC97" s="197">
        <v>3158</v>
      </c>
      <c r="AD97" s="198">
        <v>2878</v>
      </c>
      <c r="AE97" s="199">
        <v>0.9113</v>
      </c>
      <c r="AF97" s="200">
        <v>5112097.92</v>
      </c>
      <c r="AG97" s="201">
        <v>3527423.08</v>
      </c>
      <c r="AH97" s="199">
        <v>0.69</v>
      </c>
      <c r="AI97" s="197">
        <v>2595</v>
      </c>
      <c r="AJ97" s="198">
        <v>1832</v>
      </c>
      <c r="AK97" s="199">
        <v>0.70599999999999996</v>
      </c>
      <c r="AL97" s="12" t="s">
        <v>333</v>
      </c>
    </row>
    <row r="98" spans="1:38" s="3" customFormat="1" ht="13.9">
      <c r="A98" s="235" t="s">
        <v>160</v>
      </c>
      <c r="B98" s="235" t="s">
        <v>110</v>
      </c>
      <c r="C98" s="420">
        <v>36199315.619999997</v>
      </c>
      <c r="D98" s="420">
        <v>48741724.859999999</v>
      </c>
      <c r="E98" s="415">
        <v>0.74267613064524596</v>
      </c>
      <c r="F98" s="421">
        <v>15733</v>
      </c>
      <c r="G98" s="421">
        <v>15737</v>
      </c>
      <c r="H98" s="422">
        <v>1.0003</v>
      </c>
      <c r="I98" s="413">
        <v>1</v>
      </c>
      <c r="J98" s="423">
        <v>21236</v>
      </c>
      <c r="K98" s="423">
        <v>18479</v>
      </c>
      <c r="L98" s="424">
        <v>0.87019999999999997</v>
      </c>
      <c r="M98" s="415">
        <v>0.88390000000000002</v>
      </c>
      <c r="N98" s="425">
        <v>40835712.700000003</v>
      </c>
      <c r="O98" s="425">
        <v>28318479.82</v>
      </c>
      <c r="P98" s="422">
        <v>0.69350000000000001</v>
      </c>
      <c r="Q98" s="422">
        <v>0.69279999999999997</v>
      </c>
      <c r="R98" s="426">
        <v>16224</v>
      </c>
      <c r="S98" s="426">
        <v>10641</v>
      </c>
      <c r="T98" s="427">
        <v>0.65590000000000004</v>
      </c>
      <c r="U98" s="427">
        <v>0.68879999999999997</v>
      </c>
      <c r="V98" s="421">
        <v>8376</v>
      </c>
      <c r="W98" s="421">
        <v>6342</v>
      </c>
      <c r="X98" s="422">
        <v>0.75719999999999998</v>
      </c>
      <c r="Y98" s="209" t="s">
        <v>110</v>
      </c>
      <c r="Z98" s="197">
        <v>15596</v>
      </c>
      <c r="AA98" s="198">
        <v>16276</v>
      </c>
      <c r="AB98" s="199">
        <v>1.0436000000000001</v>
      </c>
      <c r="AC98" s="197">
        <v>21036</v>
      </c>
      <c r="AD98" s="198">
        <v>18594</v>
      </c>
      <c r="AE98" s="199">
        <v>0.88390000000000002</v>
      </c>
      <c r="AF98" s="200">
        <v>55047179.939999998</v>
      </c>
      <c r="AG98" s="201">
        <v>38138672.049999997</v>
      </c>
      <c r="AH98" s="199">
        <v>0.69279999999999997</v>
      </c>
      <c r="AI98" s="197">
        <v>16974</v>
      </c>
      <c r="AJ98" s="198">
        <v>11691</v>
      </c>
      <c r="AK98" s="199">
        <v>0.68879999999999997</v>
      </c>
      <c r="AL98" s="12" t="s">
        <v>333</v>
      </c>
    </row>
    <row r="99" spans="1:38" s="3" customFormat="1" ht="13.9">
      <c r="A99" s="235" t="s">
        <v>168</v>
      </c>
      <c r="B99" s="235" t="s">
        <v>111</v>
      </c>
      <c r="C99" s="420">
        <v>1561800.12</v>
      </c>
      <c r="D99" s="420">
        <v>2218220.04</v>
      </c>
      <c r="E99" s="415">
        <v>0.70407808595940702</v>
      </c>
      <c r="F99" s="421">
        <v>945</v>
      </c>
      <c r="G99" s="421">
        <v>955</v>
      </c>
      <c r="H99" s="422">
        <v>1.0105999999999999</v>
      </c>
      <c r="I99" s="413">
        <v>1</v>
      </c>
      <c r="J99" s="423">
        <v>1156</v>
      </c>
      <c r="K99" s="423">
        <v>1088</v>
      </c>
      <c r="L99" s="424">
        <v>0.94120000000000004</v>
      </c>
      <c r="M99" s="415">
        <v>0.9</v>
      </c>
      <c r="N99" s="425">
        <v>1622895.34</v>
      </c>
      <c r="O99" s="425">
        <v>1137112.8</v>
      </c>
      <c r="P99" s="422">
        <v>0.70069999999999999</v>
      </c>
      <c r="Q99" s="422">
        <v>0.7</v>
      </c>
      <c r="R99" s="426">
        <v>958</v>
      </c>
      <c r="S99" s="426">
        <v>691</v>
      </c>
      <c r="T99" s="427">
        <v>0.72130000000000005</v>
      </c>
      <c r="U99" s="427">
        <v>0.7</v>
      </c>
      <c r="V99" s="421">
        <v>801</v>
      </c>
      <c r="W99" s="421">
        <v>668</v>
      </c>
      <c r="X99" s="422">
        <v>0.83399999999999996</v>
      </c>
      <c r="Y99" s="209" t="s">
        <v>111</v>
      </c>
      <c r="Z99" s="197">
        <v>946</v>
      </c>
      <c r="AA99" s="198">
        <v>998</v>
      </c>
      <c r="AB99" s="199">
        <v>1.0549999999999999</v>
      </c>
      <c r="AC99" s="197">
        <v>1186</v>
      </c>
      <c r="AD99" s="198">
        <v>1115</v>
      </c>
      <c r="AE99" s="199">
        <v>0.94010000000000005</v>
      </c>
      <c r="AF99" s="200">
        <v>2237496.81</v>
      </c>
      <c r="AG99" s="201">
        <v>1567576.78</v>
      </c>
      <c r="AH99" s="199">
        <v>0.7006</v>
      </c>
      <c r="AI99" s="197">
        <v>1013</v>
      </c>
      <c r="AJ99" s="198">
        <v>762</v>
      </c>
      <c r="AK99" s="199">
        <v>0.75219999999999998</v>
      </c>
      <c r="AL99" s="12" t="s">
        <v>333</v>
      </c>
    </row>
    <row r="100" spans="1:38" s="3" customFormat="1" ht="13.9">
      <c r="A100" s="235" t="s">
        <v>164</v>
      </c>
      <c r="B100" s="235" t="s">
        <v>112</v>
      </c>
      <c r="C100" s="420">
        <v>1078326.76</v>
      </c>
      <c r="D100" s="420">
        <v>1495947.1</v>
      </c>
      <c r="E100" s="415">
        <v>0.72083214707258003</v>
      </c>
      <c r="F100" s="421">
        <v>1057</v>
      </c>
      <c r="G100" s="421">
        <v>1014</v>
      </c>
      <c r="H100" s="422">
        <v>0.95930000000000004</v>
      </c>
      <c r="I100" s="413">
        <v>1</v>
      </c>
      <c r="J100" s="423">
        <v>1243</v>
      </c>
      <c r="K100" s="423">
        <v>1162</v>
      </c>
      <c r="L100" s="424">
        <v>0.93479999999999996</v>
      </c>
      <c r="M100" s="415">
        <v>0.9</v>
      </c>
      <c r="N100" s="425">
        <v>1164789.8600000001</v>
      </c>
      <c r="O100" s="425">
        <v>780130.27</v>
      </c>
      <c r="P100" s="422">
        <v>0.66979999999999995</v>
      </c>
      <c r="Q100" s="422">
        <v>0.67449999999999999</v>
      </c>
      <c r="R100" s="426">
        <v>955</v>
      </c>
      <c r="S100" s="426">
        <v>600</v>
      </c>
      <c r="T100" s="427">
        <v>0.62829999999999997</v>
      </c>
      <c r="U100" s="427">
        <v>0.65700000000000003</v>
      </c>
      <c r="V100" s="421">
        <v>780</v>
      </c>
      <c r="W100" s="421">
        <v>680</v>
      </c>
      <c r="X100" s="422">
        <v>0.87180000000000002</v>
      </c>
      <c r="Y100" s="209" t="s">
        <v>112</v>
      </c>
      <c r="Z100" s="197">
        <v>1093</v>
      </c>
      <c r="AA100" s="198">
        <v>1097</v>
      </c>
      <c r="AB100" s="199">
        <v>1.0037</v>
      </c>
      <c r="AC100" s="197">
        <v>1300</v>
      </c>
      <c r="AD100" s="198">
        <v>1199</v>
      </c>
      <c r="AE100" s="199">
        <v>0.92230000000000001</v>
      </c>
      <c r="AF100" s="200">
        <v>1630868</v>
      </c>
      <c r="AG100" s="201">
        <v>1091809.29</v>
      </c>
      <c r="AH100" s="199">
        <v>0.66949999999999998</v>
      </c>
      <c r="AI100" s="197">
        <v>977</v>
      </c>
      <c r="AJ100" s="198">
        <v>637</v>
      </c>
      <c r="AK100" s="199">
        <v>0.65200000000000002</v>
      </c>
      <c r="AL100" s="12" t="s">
        <v>333</v>
      </c>
    </row>
    <row r="101" spans="1:38" s="3" customFormat="1" ht="13.9">
      <c r="A101" s="235" t="s">
        <v>161</v>
      </c>
      <c r="B101" s="235" t="s">
        <v>113</v>
      </c>
      <c r="C101" s="420">
        <v>1347858.32</v>
      </c>
      <c r="D101" s="420">
        <v>1759527.18</v>
      </c>
      <c r="E101" s="415">
        <v>0.76603438430544701</v>
      </c>
      <c r="F101" s="421">
        <v>391</v>
      </c>
      <c r="G101" s="421">
        <v>435</v>
      </c>
      <c r="H101" s="422">
        <v>1.1125</v>
      </c>
      <c r="I101" s="413">
        <v>1</v>
      </c>
      <c r="J101" s="423">
        <v>737</v>
      </c>
      <c r="K101" s="423">
        <v>637</v>
      </c>
      <c r="L101" s="424">
        <v>0.86429999999999996</v>
      </c>
      <c r="M101" s="415">
        <v>0.9</v>
      </c>
      <c r="N101" s="425">
        <v>1429971.56</v>
      </c>
      <c r="O101" s="425">
        <v>1041223.71</v>
      </c>
      <c r="P101" s="422">
        <v>0.72809999999999997</v>
      </c>
      <c r="Q101" s="422">
        <v>0.7</v>
      </c>
      <c r="R101" s="426">
        <v>585</v>
      </c>
      <c r="S101" s="426">
        <v>389</v>
      </c>
      <c r="T101" s="427">
        <v>0.66500000000000004</v>
      </c>
      <c r="U101" s="427">
        <v>0.67330000000000001</v>
      </c>
      <c r="V101" s="421">
        <v>450</v>
      </c>
      <c r="W101" s="421">
        <v>318</v>
      </c>
      <c r="X101" s="422">
        <v>0.70669999999999999</v>
      </c>
      <c r="Y101" s="209" t="s">
        <v>113</v>
      </c>
      <c r="Z101" s="197">
        <v>393</v>
      </c>
      <c r="AA101" s="198">
        <v>431</v>
      </c>
      <c r="AB101" s="199">
        <v>1.0967</v>
      </c>
      <c r="AC101" s="197">
        <v>662</v>
      </c>
      <c r="AD101" s="198">
        <v>609</v>
      </c>
      <c r="AE101" s="199">
        <v>0.91990000000000005</v>
      </c>
      <c r="AF101" s="200">
        <v>1809985.46</v>
      </c>
      <c r="AG101" s="201">
        <v>1358520.61</v>
      </c>
      <c r="AH101" s="199">
        <v>0.75060000000000004</v>
      </c>
      <c r="AI101" s="197">
        <v>621</v>
      </c>
      <c r="AJ101" s="198">
        <v>415</v>
      </c>
      <c r="AK101" s="199">
        <v>0.66830000000000001</v>
      </c>
      <c r="AL101" s="12" t="s">
        <v>333</v>
      </c>
    </row>
    <row r="102" spans="1:38" s="3" customFormat="1" ht="13.9">
      <c r="A102" s="235" t="s">
        <v>160</v>
      </c>
      <c r="B102" s="235" t="s">
        <v>114</v>
      </c>
      <c r="C102" s="420">
        <v>9484026.2300000004</v>
      </c>
      <c r="D102" s="420">
        <v>12317331.109999999</v>
      </c>
      <c r="E102" s="415">
        <v>0.76997412388307596</v>
      </c>
      <c r="F102" s="421">
        <v>6232</v>
      </c>
      <c r="G102" s="421">
        <v>5925</v>
      </c>
      <c r="H102" s="422">
        <v>0.95069999999999999</v>
      </c>
      <c r="I102" s="413">
        <v>0.95540000000000003</v>
      </c>
      <c r="J102" s="423">
        <v>9173</v>
      </c>
      <c r="K102" s="423">
        <v>7429</v>
      </c>
      <c r="L102" s="424">
        <v>0.80989999999999995</v>
      </c>
      <c r="M102" s="415">
        <v>0.8165</v>
      </c>
      <c r="N102" s="425">
        <v>10646116.140000001</v>
      </c>
      <c r="O102" s="425">
        <v>7069137.0599999996</v>
      </c>
      <c r="P102" s="422">
        <v>0.66400000000000003</v>
      </c>
      <c r="Q102" s="422">
        <v>0.65559999999999996</v>
      </c>
      <c r="R102" s="426">
        <v>6219</v>
      </c>
      <c r="S102" s="426">
        <v>3638</v>
      </c>
      <c r="T102" s="427">
        <v>0.58499999999999996</v>
      </c>
      <c r="U102" s="427">
        <v>0.60650000000000004</v>
      </c>
      <c r="V102" s="421">
        <v>4748</v>
      </c>
      <c r="W102" s="421">
        <v>4062</v>
      </c>
      <c r="X102" s="422">
        <v>0.85550000000000004</v>
      </c>
      <c r="Y102" s="209" t="s">
        <v>114</v>
      </c>
      <c r="Z102" s="197">
        <v>6196</v>
      </c>
      <c r="AA102" s="198">
        <v>5858</v>
      </c>
      <c r="AB102" s="199">
        <v>0.94540000000000002</v>
      </c>
      <c r="AC102" s="197">
        <v>9073</v>
      </c>
      <c r="AD102" s="198">
        <v>7317</v>
      </c>
      <c r="AE102" s="199">
        <v>0.80649999999999999</v>
      </c>
      <c r="AF102" s="200">
        <v>13993823.99</v>
      </c>
      <c r="AG102" s="201">
        <v>9104511.4299999997</v>
      </c>
      <c r="AH102" s="199">
        <v>0.65059999999999996</v>
      </c>
      <c r="AI102" s="197">
        <v>6307</v>
      </c>
      <c r="AJ102" s="198">
        <v>3762</v>
      </c>
      <c r="AK102" s="199">
        <v>0.59650000000000003</v>
      </c>
      <c r="AL102" s="12" t="s">
        <v>333</v>
      </c>
    </row>
    <row r="103" spans="1:38" s="3" customFormat="1" ht="13.9">
      <c r="A103" s="235" t="s">
        <v>161</v>
      </c>
      <c r="B103" s="235" t="s">
        <v>115</v>
      </c>
      <c r="C103" s="420">
        <v>2471383.04</v>
      </c>
      <c r="D103" s="420">
        <v>3527049.97</v>
      </c>
      <c r="E103" s="415">
        <v>0.70069408174560099</v>
      </c>
      <c r="F103" s="421">
        <v>1685</v>
      </c>
      <c r="G103" s="421">
        <v>1553</v>
      </c>
      <c r="H103" s="422">
        <v>0.92169999999999996</v>
      </c>
      <c r="I103" s="413">
        <v>0.92520000000000002</v>
      </c>
      <c r="J103" s="423">
        <v>3176</v>
      </c>
      <c r="K103" s="423">
        <v>2550</v>
      </c>
      <c r="L103" s="424">
        <v>0.80289999999999995</v>
      </c>
      <c r="M103" s="415">
        <v>0.78610000000000002</v>
      </c>
      <c r="N103" s="425">
        <v>3282001.09</v>
      </c>
      <c r="O103" s="425">
        <v>1849222.16</v>
      </c>
      <c r="P103" s="422">
        <v>0.56340000000000001</v>
      </c>
      <c r="Q103" s="422">
        <v>0.56779999999999997</v>
      </c>
      <c r="R103" s="426">
        <v>2240</v>
      </c>
      <c r="S103" s="426">
        <v>1095</v>
      </c>
      <c r="T103" s="427">
        <v>0.48880000000000001</v>
      </c>
      <c r="U103" s="427">
        <v>0.53839999999999999</v>
      </c>
      <c r="V103" s="421">
        <v>1530</v>
      </c>
      <c r="W103" s="421">
        <v>1245</v>
      </c>
      <c r="X103" s="422">
        <v>0.81369999999999998</v>
      </c>
      <c r="Y103" s="209" t="s">
        <v>115</v>
      </c>
      <c r="Z103" s="197">
        <v>1793</v>
      </c>
      <c r="AA103" s="198">
        <v>1641</v>
      </c>
      <c r="AB103" s="199">
        <v>0.91520000000000001</v>
      </c>
      <c r="AC103" s="197">
        <v>3243</v>
      </c>
      <c r="AD103" s="198">
        <v>2517</v>
      </c>
      <c r="AE103" s="199">
        <v>0.77610000000000001</v>
      </c>
      <c r="AF103" s="200">
        <v>4484412.3</v>
      </c>
      <c r="AG103" s="201">
        <v>2501626.66</v>
      </c>
      <c r="AH103" s="199">
        <v>0.55779999999999996</v>
      </c>
      <c r="AI103" s="197">
        <v>2273</v>
      </c>
      <c r="AJ103" s="198">
        <v>1201</v>
      </c>
      <c r="AK103" s="199">
        <v>0.52839999999999998</v>
      </c>
      <c r="AL103" s="12" t="s">
        <v>333</v>
      </c>
    </row>
    <row r="104" spans="1:38" s="3" customFormat="1" ht="13.9">
      <c r="A104" s="235" t="s">
        <v>168</v>
      </c>
      <c r="B104" s="235" t="s">
        <v>116</v>
      </c>
      <c r="C104" s="420">
        <v>6489012.8499999996</v>
      </c>
      <c r="D104" s="420">
        <v>8531048.1799999997</v>
      </c>
      <c r="E104" s="415">
        <v>0.76063488484482999</v>
      </c>
      <c r="F104" s="421">
        <v>4106</v>
      </c>
      <c r="G104" s="421">
        <v>4033</v>
      </c>
      <c r="H104" s="422">
        <v>0.98219999999999996</v>
      </c>
      <c r="I104" s="413">
        <v>1</v>
      </c>
      <c r="J104" s="423">
        <v>5301</v>
      </c>
      <c r="K104" s="423">
        <v>4817</v>
      </c>
      <c r="L104" s="424">
        <v>0.90869999999999995</v>
      </c>
      <c r="M104" s="415">
        <v>0.9</v>
      </c>
      <c r="N104" s="425">
        <v>7223730.3099999996</v>
      </c>
      <c r="O104" s="425">
        <v>4866171.7</v>
      </c>
      <c r="P104" s="422">
        <v>0.67359999999999998</v>
      </c>
      <c r="Q104" s="422">
        <v>0.67510000000000003</v>
      </c>
      <c r="R104" s="426">
        <v>4420</v>
      </c>
      <c r="S104" s="426">
        <v>2739</v>
      </c>
      <c r="T104" s="427">
        <v>0.61970000000000003</v>
      </c>
      <c r="U104" s="427">
        <v>0.66510000000000002</v>
      </c>
      <c r="V104" s="421">
        <v>3150</v>
      </c>
      <c r="W104" s="421">
        <v>2588</v>
      </c>
      <c r="X104" s="422">
        <v>0.8216</v>
      </c>
      <c r="Y104" s="209" t="s">
        <v>116</v>
      </c>
      <c r="Z104" s="197">
        <v>4059</v>
      </c>
      <c r="AA104" s="198">
        <v>4309</v>
      </c>
      <c r="AB104" s="199">
        <v>1.0616000000000001</v>
      </c>
      <c r="AC104" s="197">
        <v>5292</v>
      </c>
      <c r="AD104" s="198">
        <v>4854</v>
      </c>
      <c r="AE104" s="199">
        <v>0.91720000000000002</v>
      </c>
      <c r="AF104" s="200">
        <v>9370185.0899999999</v>
      </c>
      <c r="AG104" s="201">
        <v>6326053.4100000001</v>
      </c>
      <c r="AH104" s="199">
        <v>0.67510000000000003</v>
      </c>
      <c r="AI104" s="197">
        <v>4610</v>
      </c>
      <c r="AJ104" s="198">
        <v>3043</v>
      </c>
      <c r="AK104" s="199">
        <v>0.66010000000000002</v>
      </c>
      <c r="AL104" s="12" t="s">
        <v>333</v>
      </c>
    </row>
    <row r="105" spans="1:38" s="3" customFormat="1" ht="13.9">
      <c r="A105" s="235" t="s">
        <v>161</v>
      </c>
      <c r="B105" s="235" t="s">
        <v>117</v>
      </c>
      <c r="C105" s="420">
        <v>1637300.98</v>
      </c>
      <c r="D105" s="420">
        <v>2302394.8306</v>
      </c>
      <c r="E105" s="415">
        <v>0.71112954139726003</v>
      </c>
      <c r="F105" s="421">
        <v>835</v>
      </c>
      <c r="G105" s="421">
        <v>836</v>
      </c>
      <c r="H105" s="422">
        <v>1.0012000000000001</v>
      </c>
      <c r="I105" s="413">
        <v>1</v>
      </c>
      <c r="J105" s="423">
        <v>1294</v>
      </c>
      <c r="K105" s="423">
        <v>1167</v>
      </c>
      <c r="L105" s="424">
        <v>0.90190000000000003</v>
      </c>
      <c r="M105" s="415">
        <v>0.9</v>
      </c>
      <c r="N105" s="425">
        <v>1985344.01</v>
      </c>
      <c r="O105" s="425">
        <v>1229572.71</v>
      </c>
      <c r="P105" s="422">
        <v>0.61929999999999996</v>
      </c>
      <c r="Q105" s="422">
        <v>0.61750000000000005</v>
      </c>
      <c r="R105" s="426">
        <v>1138</v>
      </c>
      <c r="S105" s="426">
        <v>643</v>
      </c>
      <c r="T105" s="427">
        <v>0.56499999999999995</v>
      </c>
      <c r="U105" s="427">
        <v>0.64400000000000002</v>
      </c>
      <c r="V105" s="421">
        <v>794</v>
      </c>
      <c r="W105" s="421">
        <v>649</v>
      </c>
      <c r="X105" s="422">
        <v>0.81740000000000002</v>
      </c>
      <c r="Y105" s="209" t="s">
        <v>117</v>
      </c>
      <c r="Z105" s="197">
        <v>820</v>
      </c>
      <c r="AA105" s="198">
        <v>867</v>
      </c>
      <c r="AB105" s="199">
        <v>1.0572999999999999</v>
      </c>
      <c r="AC105" s="197">
        <v>1319</v>
      </c>
      <c r="AD105" s="198">
        <v>1190</v>
      </c>
      <c r="AE105" s="199">
        <v>0.9022</v>
      </c>
      <c r="AF105" s="200">
        <v>2666569.13</v>
      </c>
      <c r="AG105" s="201">
        <v>1633172.15</v>
      </c>
      <c r="AH105" s="199">
        <v>0.61250000000000004</v>
      </c>
      <c r="AI105" s="197">
        <v>1169</v>
      </c>
      <c r="AJ105" s="198">
        <v>747</v>
      </c>
      <c r="AK105" s="199">
        <v>0.63900000000000001</v>
      </c>
      <c r="AL105" s="12" t="s">
        <v>333</v>
      </c>
    </row>
    <row r="106" spans="1:38" s="3" customFormat="1" ht="13.9">
      <c r="A106" s="235" t="s">
        <v>163</v>
      </c>
      <c r="B106" s="235" t="s">
        <v>118</v>
      </c>
      <c r="C106" s="420">
        <v>491155.21</v>
      </c>
      <c r="D106" s="420">
        <v>675287.93</v>
      </c>
      <c r="E106" s="415">
        <v>0.72732709734646095</v>
      </c>
      <c r="F106" s="421">
        <v>194</v>
      </c>
      <c r="G106" s="421">
        <v>194</v>
      </c>
      <c r="H106" s="422">
        <v>1</v>
      </c>
      <c r="I106" s="413">
        <v>1</v>
      </c>
      <c r="J106" s="423">
        <v>367</v>
      </c>
      <c r="K106" s="423">
        <v>290</v>
      </c>
      <c r="L106" s="424">
        <v>0.79020000000000001</v>
      </c>
      <c r="M106" s="415">
        <v>0.77829999999999999</v>
      </c>
      <c r="N106" s="425">
        <v>523439.44</v>
      </c>
      <c r="O106" s="425">
        <v>393551.55</v>
      </c>
      <c r="P106" s="422">
        <v>0.75190000000000001</v>
      </c>
      <c r="Q106" s="422">
        <v>0.7</v>
      </c>
      <c r="R106" s="426">
        <v>244</v>
      </c>
      <c r="S106" s="426">
        <v>150</v>
      </c>
      <c r="T106" s="427">
        <v>0.61480000000000001</v>
      </c>
      <c r="U106" s="427">
        <v>0.62639999999999996</v>
      </c>
      <c r="V106" s="421">
        <v>204</v>
      </c>
      <c r="W106" s="421">
        <v>153</v>
      </c>
      <c r="X106" s="422">
        <v>0.75</v>
      </c>
      <c r="Y106" s="209" t="s">
        <v>118</v>
      </c>
      <c r="Z106" s="197">
        <v>227</v>
      </c>
      <c r="AA106" s="198">
        <v>229</v>
      </c>
      <c r="AB106" s="199">
        <v>1.0087999999999999</v>
      </c>
      <c r="AC106" s="197">
        <v>397</v>
      </c>
      <c r="AD106" s="198">
        <v>305</v>
      </c>
      <c r="AE106" s="199">
        <v>0.76829999999999998</v>
      </c>
      <c r="AF106" s="200">
        <v>695372.28</v>
      </c>
      <c r="AG106" s="201">
        <v>511077.61</v>
      </c>
      <c r="AH106" s="199">
        <v>0.73499999999999999</v>
      </c>
      <c r="AI106" s="197">
        <v>280</v>
      </c>
      <c r="AJ106" s="198">
        <v>174</v>
      </c>
      <c r="AK106" s="199">
        <v>0.62139999999999995</v>
      </c>
      <c r="AL106" s="12" t="s">
        <v>333</v>
      </c>
    </row>
    <row r="107" spans="1:38" s="3" customFormat="1" ht="14.25" customHeight="1" thickBot="1">
      <c r="A107" s="14"/>
      <c r="B107" s="14"/>
      <c r="C107" s="50">
        <v>700435452.26000011</v>
      </c>
      <c r="D107" s="51">
        <v>704353648.16000032</v>
      </c>
      <c r="E107" s="15">
        <v>0.99443717525956488</v>
      </c>
      <c r="F107" s="16">
        <v>296609</v>
      </c>
      <c r="G107" s="17">
        <v>301754</v>
      </c>
      <c r="H107" s="18">
        <v>0.98294968749378631</v>
      </c>
      <c r="I107" s="15">
        <v>102.0551</v>
      </c>
      <c r="J107" s="16">
        <v>401750</v>
      </c>
      <c r="K107" s="17">
        <v>345391</v>
      </c>
      <c r="L107" s="18">
        <v>90.020099999999971</v>
      </c>
      <c r="M107" s="19">
        <v>90.525999999999996</v>
      </c>
      <c r="N107" s="20">
        <v>777356795.78999996</v>
      </c>
      <c r="O107" s="21">
        <v>528420817.09000033</v>
      </c>
      <c r="P107" s="18">
        <v>69.225300000000004</v>
      </c>
      <c r="Q107" s="18">
        <v>69.599999999999994</v>
      </c>
      <c r="R107" s="16">
        <v>311364</v>
      </c>
      <c r="S107" s="17">
        <v>208259</v>
      </c>
      <c r="T107" s="18">
        <v>68.598399999999984</v>
      </c>
      <c r="U107" s="18">
        <v>69.010600000000025</v>
      </c>
      <c r="V107" s="16">
        <v>231491</v>
      </c>
      <c r="W107" s="17">
        <v>189363</v>
      </c>
      <c r="X107" s="22">
        <v>83.564499999999995</v>
      </c>
      <c r="Y107" s="14"/>
      <c r="Z107" s="14"/>
      <c r="AA107" s="50">
        <v>700435452.26000011</v>
      </c>
      <c r="AB107" s="51">
        <v>704353648.16000032</v>
      </c>
      <c r="AC107" s="15">
        <v>0.99443717525956488</v>
      </c>
      <c r="AD107" s="16">
        <v>296609</v>
      </c>
      <c r="AE107" s="17">
        <v>301754</v>
      </c>
      <c r="AF107" s="18">
        <v>0.98294968749378631</v>
      </c>
      <c r="AG107" s="15">
        <v>102.0551</v>
      </c>
      <c r="AH107" s="16">
        <v>401750</v>
      </c>
      <c r="AI107" s="17">
        <v>345391</v>
      </c>
      <c r="AJ107" s="18">
        <v>90.020099999999971</v>
      </c>
      <c r="AK107" s="19">
        <v>90.525999999999996</v>
      </c>
      <c r="AL107" s="20">
        <v>777356795.78999996</v>
      </c>
    </row>
    <row r="108" spans="1:38" s="5" customFormat="1" ht="14.45" thickBot="1">
      <c r="A108" s="23" t="s">
        <v>145</v>
      </c>
      <c r="B108" s="221" t="s">
        <v>271</v>
      </c>
      <c r="C108" s="434">
        <f>SUBTOTAL(9,C3:C106)</f>
        <v>514003774.93000025</v>
      </c>
      <c r="D108" s="434">
        <f>SUBTOTAL(9,D3:D106)</f>
        <v>700523849.92460001</v>
      </c>
      <c r="E108" s="435">
        <f>C108/D108</f>
        <v>0.73374200605064965</v>
      </c>
      <c r="F108" s="436">
        <f>SUBTOTAL(9,F3:F106)</f>
        <v>295110</v>
      </c>
      <c r="G108" s="436">
        <f>SUBTOTAL(9,G3:G106)</f>
        <v>290674</v>
      </c>
      <c r="H108" s="437">
        <f>G108/F108</f>
        <v>0.9849683168987835</v>
      </c>
      <c r="I108" s="438">
        <v>1</v>
      </c>
      <c r="J108" s="439">
        <f>SUBTOTAL(9,J3:J106)</f>
        <v>400975</v>
      </c>
      <c r="K108" s="439">
        <f>SUBTOTAL(9,K3:K106)</f>
        <v>340696</v>
      </c>
      <c r="L108" s="440">
        <f>K108/J108</f>
        <v>0.84966893197830284</v>
      </c>
      <c r="M108" s="435">
        <v>0.86760000000000004</v>
      </c>
      <c r="N108" s="441">
        <f>SUBTOTAL(9,N3:N106)</f>
        <v>576488441.38999999</v>
      </c>
      <c r="O108" s="441">
        <f>SUBTOTAL(9,O3:O106)</f>
        <v>391774812.17999977</v>
      </c>
      <c r="P108" s="437">
        <f>O108/N108</f>
        <v>0.67958832138138281</v>
      </c>
      <c r="Q108" s="437">
        <v>0.68010000000000004</v>
      </c>
      <c r="R108" s="442">
        <f>SUBTOTAL(9,R3:R106)</f>
        <v>296537</v>
      </c>
      <c r="S108" s="442">
        <f>SUBTOTAL(9,S3:S106)</f>
        <v>187280</v>
      </c>
      <c r="T108" s="443">
        <f>S108/R108</f>
        <v>0.63155693893173537</v>
      </c>
      <c r="U108" s="443">
        <v>0.67010000000000003</v>
      </c>
      <c r="V108" s="436">
        <f>SUBTOTAL(109,V3:V106)</f>
        <v>227595</v>
      </c>
      <c r="W108" s="436">
        <f>SUBTOTAL(109,W3:W106)</f>
        <v>183992</v>
      </c>
      <c r="X108" s="437">
        <f>W108/V108</f>
        <v>0.80841846262000483</v>
      </c>
      <c r="Y108" s="210"/>
      <c r="Z108" s="202">
        <v>296609</v>
      </c>
      <c r="AA108" s="203">
        <v>301754</v>
      </c>
      <c r="AB108" s="204">
        <v>1.0173460683930697</v>
      </c>
      <c r="AC108" s="202">
        <v>401750</v>
      </c>
      <c r="AD108" s="203">
        <v>345391</v>
      </c>
      <c r="AE108" s="204">
        <v>0.85971624144368386</v>
      </c>
      <c r="AF108" s="205">
        <v>777356795.78999996</v>
      </c>
      <c r="AG108" s="206">
        <v>528420817.09000033</v>
      </c>
      <c r="AH108" s="204">
        <v>0.67976612535172487</v>
      </c>
      <c r="AI108" s="202">
        <v>311364</v>
      </c>
      <c r="AJ108" s="203">
        <v>208259</v>
      </c>
      <c r="AK108" s="204">
        <v>0.6688602407471641</v>
      </c>
      <c r="AL108" s="24"/>
    </row>
    <row r="109" spans="1:38" s="3" customFormat="1" ht="15.75" customHeight="1">
      <c r="A109" s="14"/>
      <c r="B109" s="14"/>
      <c r="C109" s="444"/>
      <c r="D109" s="444"/>
      <c r="E109" s="445"/>
      <c r="F109" s="446"/>
      <c r="G109" s="446"/>
      <c r="H109" s="447"/>
      <c r="I109" s="445"/>
      <c r="J109" s="446"/>
      <c r="K109" s="446"/>
      <c r="L109" s="447"/>
      <c r="M109" s="445"/>
      <c r="N109" s="448"/>
      <c r="O109" s="448"/>
      <c r="P109" s="447"/>
      <c r="Q109" s="447"/>
      <c r="R109" s="446"/>
      <c r="S109" s="446"/>
      <c r="T109" s="447"/>
      <c r="U109" s="447"/>
      <c r="V109" s="446"/>
      <c r="W109" s="446"/>
      <c r="X109" s="447"/>
      <c r="Y109" s="209"/>
      <c r="Z109" s="197"/>
      <c r="AA109" s="198"/>
      <c r="AB109" s="199"/>
      <c r="AC109" s="197"/>
      <c r="AD109" s="198"/>
      <c r="AE109" s="199"/>
      <c r="AF109" s="200"/>
      <c r="AG109" s="201"/>
      <c r="AH109" s="199"/>
      <c r="AI109" s="197"/>
      <c r="AJ109" s="198"/>
      <c r="AK109" s="199"/>
      <c r="AL109" s="12"/>
    </row>
    <row r="110" spans="1:38" s="3" customFormat="1" ht="13.9">
      <c r="A110" s="235" t="s">
        <v>168</v>
      </c>
      <c r="B110" s="235" t="s">
        <v>339</v>
      </c>
      <c r="C110" s="420">
        <f>C35+C36</f>
        <v>4457632.2699999996</v>
      </c>
      <c r="D110" s="420">
        <v>6106881</v>
      </c>
      <c r="E110" s="415">
        <f>C110/D110</f>
        <v>0.72993599678788557</v>
      </c>
      <c r="F110" s="449">
        <f>F35+F36</f>
        <v>3433</v>
      </c>
      <c r="G110" s="449">
        <f>G35+G36</f>
        <v>2969</v>
      </c>
      <c r="H110" s="432">
        <f>G110/F110</f>
        <v>0.86484124672298279</v>
      </c>
      <c r="I110" s="413">
        <v>0.9</v>
      </c>
      <c r="J110" s="450">
        <f>J35+J36</f>
        <v>4640</v>
      </c>
      <c r="K110" s="450">
        <f>K35+K36</f>
        <v>3883</v>
      </c>
      <c r="L110" s="424">
        <f>K110/J110</f>
        <v>0.83685344827586206</v>
      </c>
      <c r="M110" s="415">
        <v>0.82320000000000004</v>
      </c>
      <c r="N110" s="433">
        <f>N35+N36</f>
        <v>4788871.62</v>
      </c>
      <c r="O110" s="433">
        <f>O35+O36</f>
        <v>3077949.48</v>
      </c>
      <c r="P110" s="432">
        <f>O110/N110</f>
        <v>0.64272958730933782</v>
      </c>
      <c r="Q110" s="432">
        <v>0.63219999999999998</v>
      </c>
      <c r="R110" s="451">
        <f>R35+R36</f>
        <v>3523</v>
      </c>
      <c r="S110" s="451">
        <f>S35+S36</f>
        <v>2098</v>
      </c>
      <c r="T110" s="427">
        <f>S110/R110</f>
        <v>0.59551518592108998</v>
      </c>
      <c r="U110" s="427">
        <v>0.6492</v>
      </c>
      <c r="V110" s="449">
        <f>V35+V36</f>
        <v>2386</v>
      </c>
      <c r="W110" s="449">
        <f>W35+W36</f>
        <v>1930</v>
      </c>
      <c r="X110" s="432">
        <f>W110/V110</f>
        <v>0.80888516345347861</v>
      </c>
      <c r="Y110" s="209" t="s">
        <v>339</v>
      </c>
      <c r="Z110" s="197">
        <v>3732</v>
      </c>
      <c r="AA110" s="198">
        <v>3195</v>
      </c>
      <c r="AB110" s="199">
        <v>0.85610932475884249</v>
      </c>
      <c r="AC110" s="197">
        <v>4680</v>
      </c>
      <c r="AD110" s="198">
        <v>3943</v>
      </c>
      <c r="AE110" s="199">
        <v>0.84252136752136753</v>
      </c>
      <c r="AF110" s="200">
        <v>6585841.3700000001</v>
      </c>
      <c r="AG110" s="201">
        <v>4154756.1399999997</v>
      </c>
      <c r="AH110" s="199">
        <v>0.63086186055525961</v>
      </c>
      <c r="AI110" s="197">
        <v>3663</v>
      </c>
      <c r="AJ110" s="198">
        <v>2246</v>
      </c>
      <c r="AK110" s="199">
        <v>0.6131586131586132</v>
      </c>
      <c r="AL110" s="12"/>
    </row>
    <row r="111" spans="1:38" s="3" customFormat="1" ht="15.75" customHeight="1" thickBot="1">
      <c r="A111" s="25" t="s">
        <v>161</v>
      </c>
      <c r="B111" s="48" t="s">
        <v>340</v>
      </c>
      <c r="C111" s="420">
        <f>C44+C45</f>
        <v>25048849.52</v>
      </c>
      <c r="D111" s="420">
        <v>34180845</v>
      </c>
      <c r="E111" s="415">
        <f>C111/D111</f>
        <v>0.73283295132112736</v>
      </c>
      <c r="F111" s="449">
        <f>F44+F45</f>
        <v>15880</v>
      </c>
      <c r="G111" s="449">
        <f>G44+G45</f>
        <v>15718</v>
      </c>
      <c r="H111" s="432">
        <f>G111/F111</f>
        <v>0.98979848866498743</v>
      </c>
      <c r="I111" s="413">
        <v>1</v>
      </c>
      <c r="J111" s="450">
        <f>J44+J45</f>
        <v>20989</v>
      </c>
      <c r="K111" s="450">
        <f>K44+K45</f>
        <v>16826</v>
      </c>
      <c r="L111" s="424">
        <f>K111/J111</f>
        <v>0.80165801133927295</v>
      </c>
      <c r="M111" s="415">
        <v>0.86029999999999995</v>
      </c>
      <c r="N111" s="433">
        <f>N44+N45</f>
        <v>26173885.190000001</v>
      </c>
      <c r="O111" s="433">
        <f>O44+O45</f>
        <v>19516680.73</v>
      </c>
      <c r="P111" s="432">
        <f>O111/N111</f>
        <v>0.74565470843650472</v>
      </c>
      <c r="Q111" s="432">
        <v>0.69499999999999995</v>
      </c>
      <c r="R111" s="451">
        <f>R44+R45</f>
        <v>15001</v>
      </c>
      <c r="S111" s="451">
        <f>S44+S45</f>
        <v>10005</v>
      </c>
      <c r="T111" s="427">
        <f>S111/R111</f>
        <v>0.6669555362975802</v>
      </c>
      <c r="U111" s="427">
        <v>0.69499999999999995</v>
      </c>
      <c r="V111" s="449">
        <f>V44+V45</f>
        <v>11617</v>
      </c>
      <c r="W111" s="449">
        <f>W44+W45</f>
        <v>9623</v>
      </c>
      <c r="X111" s="432">
        <f>W111/V111</f>
        <v>0.82835499698717396</v>
      </c>
      <c r="Y111" s="209" t="s">
        <v>340</v>
      </c>
      <c r="Z111" s="197">
        <v>15625</v>
      </c>
      <c r="AA111" s="198">
        <v>16181</v>
      </c>
      <c r="AB111" s="199">
        <v>1.0355840000000001</v>
      </c>
      <c r="AC111" s="197">
        <v>20906</v>
      </c>
      <c r="AD111" s="198">
        <v>17082</v>
      </c>
      <c r="AE111" s="199">
        <v>0.81708600401798526</v>
      </c>
      <c r="AF111" s="200">
        <v>35297471.269999996</v>
      </c>
      <c r="AG111" s="201">
        <v>26424667.350000001</v>
      </c>
      <c r="AH111" s="199">
        <v>0.74862777415046267</v>
      </c>
      <c r="AI111" s="197">
        <v>15717</v>
      </c>
      <c r="AJ111" s="198">
        <v>10952</v>
      </c>
      <c r="AK111" s="199">
        <v>0.6968250938474263</v>
      </c>
      <c r="AL111" s="12"/>
    </row>
    <row r="112" spans="1:38" ht="15.75" customHeight="1" thickBot="1">
      <c r="A112" s="26"/>
      <c r="B112" s="26"/>
      <c r="C112" s="444"/>
      <c r="D112" s="444"/>
      <c r="E112" s="445"/>
      <c r="F112" s="452"/>
      <c r="G112" s="452"/>
      <c r="H112" s="445"/>
      <c r="I112" s="445"/>
      <c r="J112" s="452"/>
      <c r="K112" s="452"/>
      <c r="L112" s="445"/>
      <c r="M112" s="445"/>
      <c r="N112" s="453"/>
      <c r="O112" s="453"/>
      <c r="P112" s="445"/>
      <c r="Q112" s="445"/>
      <c r="R112" s="452"/>
      <c r="S112" s="452"/>
      <c r="T112" s="445"/>
      <c r="U112" s="445"/>
      <c r="V112" s="452"/>
      <c r="W112" s="452"/>
      <c r="X112" s="445"/>
      <c r="Y112" s="14"/>
      <c r="Z112" s="14"/>
      <c r="AA112" s="50">
        <v>700435452.26000011</v>
      </c>
      <c r="AB112" s="51">
        <v>704353648.16000032</v>
      </c>
      <c r="AC112" s="15">
        <v>0.99443717525956488</v>
      </c>
      <c r="AD112" s="16">
        <v>296609</v>
      </c>
      <c r="AE112" s="17">
        <v>301754</v>
      </c>
      <c r="AF112" s="18">
        <v>0.98294968749378631</v>
      </c>
      <c r="AG112" s="15">
        <v>102.0551</v>
      </c>
      <c r="AH112" s="16">
        <v>401750</v>
      </c>
      <c r="AI112" s="17">
        <v>345391</v>
      </c>
      <c r="AJ112" s="18">
        <v>90.020099999999971</v>
      </c>
      <c r="AK112" s="19">
        <v>90.525999999999996</v>
      </c>
      <c r="AL112" s="20">
        <v>777356795.78999996</v>
      </c>
    </row>
    <row r="113" spans="1:38" ht="14.45" thickBot="1">
      <c r="A113" s="28"/>
      <c r="B113" s="49" t="s">
        <v>119</v>
      </c>
      <c r="C113" s="434">
        <v>514003775</v>
      </c>
      <c r="D113" s="434">
        <v>700523850</v>
      </c>
      <c r="E113" s="415">
        <v>0.73374200607159912</v>
      </c>
      <c r="F113" s="454">
        <v>293982</v>
      </c>
      <c r="G113" s="454">
        <v>288890</v>
      </c>
      <c r="H113" s="422">
        <v>0.98267921165241412</v>
      </c>
      <c r="I113" s="413">
        <v>1</v>
      </c>
      <c r="J113" s="439">
        <v>400975</v>
      </c>
      <c r="K113" s="439">
        <v>340696</v>
      </c>
      <c r="L113" s="424">
        <v>0.84966893197830284</v>
      </c>
      <c r="M113" s="415">
        <v>0.86760000000000004</v>
      </c>
      <c r="N113" s="416">
        <v>576488441</v>
      </c>
      <c r="O113" s="416">
        <v>391774812</v>
      </c>
      <c r="P113" s="422">
        <v>0.67958832152889603</v>
      </c>
      <c r="Q113" s="413">
        <v>0.68010000000000004</v>
      </c>
      <c r="R113" s="455">
        <v>296537</v>
      </c>
      <c r="S113" s="455">
        <v>187280</v>
      </c>
      <c r="T113" s="427">
        <v>0.63155693893173537</v>
      </c>
      <c r="U113" s="418">
        <v>0.67010000000000003</v>
      </c>
      <c r="V113" s="454">
        <v>227595</v>
      </c>
      <c r="W113" s="454">
        <v>183992</v>
      </c>
      <c r="X113" s="422">
        <v>0.80841846262000483</v>
      </c>
      <c r="Y113" s="208"/>
      <c r="Z113" s="197">
        <v>295491</v>
      </c>
      <c r="AA113" s="198">
        <v>299512</v>
      </c>
      <c r="AB113" s="199">
        <v>1.0136078594610327</v>
      </c>
      <c r="AC113" s="197">
        <v>401750</v>
      </c>
      <c r="AD113" s="198">
        <v>345391</v>
      </c>
      <c r="AE113" s="199">
        <v>0.85971624144368386</v>
      </c>
      <c r="AF113" s="200">
        <v>777356796</v>
      </c>
      <c r="AG113" s="201">
        <v>528420817</v>
      </c>
      <c r="AH113" s="199">
        <v>0.67976612505231127</v>
      </c>
      <c r="AI113" s="197">
        <v>311364</v>
      </c>
      <c r="AJ113" s="198">
        <v>208259</v>
      </c>
      <c r="AK113" s="199">
        <v>0.6688602407471641</v>
      </c>
      <c r="AL113" s="27"/>
    </row>
    <row r="114" spans="1:38" ht="24.6" customHeight="1">
      <c r="A114" s="29"/>
      <c r="B114" s="29"/>
      <c r="C114" s="52"/>
      <c r="D114" s="53"/>
      <c r="E114" s="30"/>
      <c r="F114" s="328" t="s">
        <v>341</v>
      </c>
      <c r="G114" s="329"/>
      <c r="H114" s="329"/>
      <c r="I114" s="330"/>
      <c r="J114" s="31"/>
      <c r="K114" s="32"/>
      <c r="L114" s="33"/>
      <c r="M114" s="34"/>
      <c r="N114" s="35"/>
      <c r="O114" s="36"/>
      <c r="P114" s="33"/>
      <c r="Q114" s="33"/>
      <c r="R114" s="37"/>
      <c r="S114" s="32"/>
      <c r="T114" s="33"/>
      <c r="U114" s="33"/>
      <c r="V114" s="37"/>
      <c r="W114" s="32"/>
      <c r="X114" s="34"/>
      <c r="Y114" s="14"/>
      <c r="Z114" s="14"/>
      <c r="AA114" s="50">
        <v>700435452.26000011</v>
      </c>
      <c r="AB114" s="51">
        <v>704353648.16000032</v>
      </c>
      <c r="AC114" s="15">
        <v>0.99443717525956488</v>
      </c>
      <c r="AD114" s="16">
        <v>296609</v>
      </c>
      <c r="AE114" s="17">
        <v>301754</v>
      </c>
      <c r="AF114" s="18">
        <v>0.98294968749378631</v>
      </c>
      <c r="AG114" s="15">
        <v>102.0551</v>
      </c>
      <c r="AH114" s="16">
        <v>401750</v>
      </c>
      <c r="AI114" s="17">
        <v>345391</v>
      </c>
      <c r="AJ114" s="18">
        <v>90.020099999999971</v>
      </c>
      <c r="AK114" s="19">
        <v>90.525999999999996</v>
      </c>
      <c r="AL114" s="20">
        <v>777356795.78999996</v>
      </c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5" stopIfTrue="1" operator="lessThan">
      <formula>0</formula>
    </cfRule>
  </conditionalFormatting>
  <conditionalFormatting sqref="AL1:AL106 AL108:AL111 AL113">
    <cfRule type="cellIs" dxfId="0" priority="4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  <ignoredErrors>
    <ignoredError sqref="E1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RLeggett</dc:creator>
  <cp:keywords/>
  <dc:description/>
  <cp:lastModifiedBy>Henderson, Debra L</cp:lastModifiedBy>
  <cp:revision/>
  <dcterms:created xsi:type="dcterms:W3CDTF">2008-06-26T17:04:55Z</dcterms:created>
  <dcterms:modified xsi:type="dcterms:W3CDTF">2023-03-08T16:03:56Z</dcterms:modified>
  <cp:category/>
  <cp:contentStatus/>
</cp:coreProperties>
</file>