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0\Word Versions\"/>
    </mc:Choice>
  </mc:AlternateContent>
  <xr:revisionPtr revIDLastSave="0" documentId="8_{9EA3FA65-F0C9-4488-BFEE-C3992B2A4BA4}" xr6:coauthVersionLast="47" xr6:coauthVersionMax="47" xr10:uidLastSave="{00000000-0000-0000-0000-000000000000}"/>
  <bookViews>
    <workbookView xWindow="28680" yWindow="-120" windowWidth="29040" windowHeight="16440" firstSheet="4" activeTab="4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Report'!$A$4:$D$105</definedName>
    <definedName name="_xlnm._FilterDatabase" localSheetId="1" hidden="1">'Agent Activity Report'!$A$3:$B$3</definedName>
    <definedName name="_xlnm._FilterDatabase" localSheetId="4" hidden="1">'Incentive Goal'!$A$2:$AL$107</definedName>
    <definedName name="_xlnm._FilterDatabase" localSheetId="3" hidden="1">'Self-Assessment Scores for All '!$A$3:$B$3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'!$C$1:$K$103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38" l="1"/>
  <c r="K112" i="38" l="1"/>
  <c r="D107" i="32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O74" i="38" s="1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N59" i="38"/>
  <c r="M59" i="38"/>
  <c r="L59" i="38"/>
  <c r="O59" i="38" s="1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O35" i="38" s="1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N24" i="38"/>
  <c r="M24" i="38"/>
  <c r="L24" i="38"/>
  <c r="O24" i="38" s="1"/>
  <c r="N23" i="38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N19" i="38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Q112" i="38" s="1"/>
  <c r="C108" i="30"/>
  <c r="J108" i="30" l="1"/>
  <c r="C110" i="30" l="1"/>
  <c r="S108" i="30" l="1"/>
  <c r="R108" i="30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5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X113" i="30" l="1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7" i="32" l="1"/>
  <c r="B109" i="32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<sst xmlns="http://schemas.openxmlformats.org/spreadsheetml/2006/main" count="1265" uniqueCount="342">
  <si>
    <t>5 Factor Report SFY2019 Dec 2019</t>
  </si>
  <si>
    <t>Cost Effectiveness as of 09.30.2019</t>
  </si>
  <si>
    <t xml:space="preserve">Tot Collections </t>
  </si>
  <si>
    <t>Collection</t>
  </si>
  <si>
    <t>Cases Under</t>
  </si>
  <si>
    <t>Paternity</t>
  </si>
  <si>
    <t>Payment</t>
  </si>
  <si>
    <t>as of Nov 2019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</si>
  <si>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</si>
  <si>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</si>
  <si>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</si>
  <si>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</si>
  <si>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</si>
  <si>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</si>
  <si>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</si>
  <si>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</si>
  <si>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</si>
  <si>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</si>
  <si>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</si>
  <si>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</si>
  <si>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</si>
  <si>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</si>
  <si>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</si>
  <si>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</si>
  <si>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</si>
  <si>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</si>
  <si>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</si>
  <si>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</si>
  <si>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</si>
  <si>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</si>
  <si>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</si>
  <si>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</si>
  <si>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</si>
  <si>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</si>
  <si>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</si>
  <si>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</si>
  <si>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</si>
  <si>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</si>
  <si>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</si>
  <si>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</si>
  <si>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</si>
  <si>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</si>
  <si>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</si>
  <si>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</si>
  <si>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</si>
  <si>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</si>
  <si>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</si>
  <si>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</si>
  <si>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</si>
  <si>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</si>
  <si>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</si>
  <si>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</si>
  <si>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</si>
  <si>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</si>
  <si>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</si>
  <si>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</si>
  <si>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</si>
  <si>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</si>
  <si>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</si>
  <si>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</si>
  <si>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</si>
  <si>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</si>
  <si>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</si>
  <si>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</si>
  <si>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</si>
  <si>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</si>
  <si>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</si>
  <si>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</si>
  <si>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</si>
  <si>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</si>
  <si>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</si>
  <si>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</si>
  <si>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</si>
  <si>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</si>
  <si>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</si>
  <si>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</si>
  <si>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</si>
  <si>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</si>
  <si>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</si>
  <si>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</si>
  <si>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</si>
  <si>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</si>
  <si>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</si>
  <si>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</si>
  <si>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</si>
  <si>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</si>
  <si>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</si>
  <si>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</si>
  <si>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</si>
  <si>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</si>
  <si>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</si>
  <si>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</si>
  <si>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</si>
  <si>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</si>
  <si>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</si>
  <si>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</si>
  <si>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</si>
  <si>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</si>
  <si>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</si>
  <si>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</si>
  <si>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</si>
  <si>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</si>
  <si>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</si>
  <si>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</si>
  <si>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</si>
  <si>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</si>
  <si>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</si>
  <si>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</si>
  <si>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</si>
  <si>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</si>
  <si>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</si>
  <si>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</si>
  <si>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</si>
  <si>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</si>
  <si>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</si>
  <si>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</si>
  <si>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</si>
  <si>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</si>
  <si>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</si>
  <si>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</si>
  <si>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</si>
  <si>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</si>
  <si>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</si>
  <si>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Dec 2019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</si>
  <si>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</si>
  <si>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</si>
  <si>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</si>
  <si>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</si>
  <si>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</si>
  <si>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</si>
  <si>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</si>
  <si>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</si>
  <si>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</si>
  <si>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</si>
  <si>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</si>
  <si>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</si>
  <si>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</si>
  <si>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</si>
  <si>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</si>
  <si>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</si>
  <si>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</si>
  <si>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</si>
  <si>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</si>
  <si>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</si>
  <si>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</si>
  <si>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</si>
  <si>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</si>
  <si>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</si>
  <si>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</si>
  <si>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</si>
  <si>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</si>
  <si>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</si>
  <si>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</si>
  <si>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</si>
  <si>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</si>
  <si>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</si>
  <si>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</si>
  <si>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</si>
  <si>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</si>
  <si>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</si>
  <si>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Stanley, Sharon</t>
  </si>
  <si>
    <t>Newsome, Kenya</t>
  </si>
  <si>
    <t>Cauble, Leona</t>
  </si>
  <si>
    <t>Allen, Carole</t>
  </si>
  <si>
    <t>Jedrey, Judy</t>
  </si>
  <si>
    <t>McDonald, Sally</t>
  </si>
  <si>
    <t>Foreman, Cora</t>
  </si>
  <si>
    <t>Craig, Angela</t>
  </si>
  <si>
    <t>Mayfield, Kristi</t>
  </si>
  <si>
    <t>Central Office</t>
  </si>
  <si>
    <t>NA</t>
  </si>
  <si>
    <t>Filtered total</t>
  </si>
  <si>
    <t>Edgecombe Tot</t>
  </si>
  <si>
    <t>Guilford Tot</t>
  </si>
  <si>
    <t>Tribal has been included in this report to reflect Statewide Totals</t>
  </si>
  <si>
    <t>TOTAL STAFFING as of 12.31.2019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</si>
  <si>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</si>
  <si>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</si>
  <si>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</si>
  <si>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</si>
  <si>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</si>
  <si>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</si>
  <si>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</si>
  <si>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</si>
  <si>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</si>
  <si>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</si>
  <si>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</si>
  <si>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</si>
  <si>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</si>
  <si>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</si>
  <si>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</si>
  <si>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</si>
  <si>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</si>
  <si>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</si>
  <si>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</si>
  <si>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</si>
  <si>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</si>
  <si>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</si>
  <si>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</si>
  <si>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</si>
  <si>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</si>
  <si>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</si>
  <si>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</si>
  <si>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</si>
  <si>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</si>
  <si>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</si>
  <si>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</si>
  <si>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</si>
  <si>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</si>
  <si>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</si>
  <si>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</si>
  <si>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</si>
  <si>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</si>
  <si>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</si>
  <si>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</si>
  <si>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</si>
  <si>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</si>
  <si>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</si>
  <si>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1 part time temp clerical position; 2 attorneys (1 atty 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</si>
  <si>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</si>
  <si>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</si>
  <si>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</si>
  <si>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</si>
  <si>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</si>
  <si>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</si>
  <si>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</si>
  <si>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</si>
  <si>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2 staff Attorney's (Shared DSS) (75% each); 1 Contract Attorney (part-time)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</si>
  <si>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</si>
  <si>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</si>
  <si>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</si>
  <si>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</si>
  <si>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</si>
  <si>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</si>
  <si>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/>
  </si>
  <si>
    <t>GUILFORD-High Point</t>
  </si>
  <si>
    <t xml:space="preserve">1 part time attorney   </t>
  </si>
  <si>
    <t>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</si>
  <si>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</si>
  <si>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</si>
  <si>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</si>
  <si>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</si>
  <si>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</si>
  <si>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</si>
  <si>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</si>
  <si>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</si>
  <si>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</si>
  <si>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</si>
  <si>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</si>
  <si>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</si>
  <si>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 xml:space="preserve">6 Contract Deputies; 4 staff attorneys; 4 legal assts; 6 Q&amp;T Specialists; 1 Mgmt Analyst, and 1 IT Bus. Analyst </t>
  </si>
  <si>
    <t>1full time attorney 1 part time legal assistant</t>
  </si>
  <si>
    <t>1 attorney</t>
  </si>
  <si>
    <t>NORTH CAROLINA</t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</si>
  <si>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</si>
  <si>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</si>
  <si>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</si>
  <si>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</si>
  <si>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</si>
  <si>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</si>
  <si>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</si>
  <si>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(.50) and 1 IVD attorney - 80% (.80) for a total of 1.30 IVD attorneys, 2.50 full time paralegals, 5 deputies full time dedicated to IVD</t>
  </si>
  <si>
    <t>.4 attorney and 1 deputy</t>
  </si>
  <si>
    <t xml:space="preserve">5 Deputies, 1 Attorney </t>
  </si>
  <si>
    <t>2 deputies, 1 contract attorney</t>
  </si>
  <si>
    <t>Staff Attorney</t>
  </si>
  <si>
    <t>1 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</si>
  <si>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</si>
  <si>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</si>
  <si>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</si>
  <si>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</si>
  <si>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</si>
  <si>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</si>
  <si>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</si>
  <si>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</si>
  <si>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</si>
  <si>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Dec 2019</t>
  </si>
  <si>
    <t>Case Closure</t>
  </si>
  <si>
    <t>Enforcement</t>
  </si>
  <si>
    <t>Establishment</t>
  </si>
  <si>
    <t>Expedited Process           12 Month</t>
  </si>
  <si>
    <t>Expedited Process           6 Month</t>
  </si>
  <si>
    <t>Interstate</t>
  </si>
  <si>
    <t>Medical</t>
  </si>
  <si>
    <t>Review and Adjustment Inclusive</t>
  </si>
  <si>
    <t>Review and Adjustment Review Needed</t>
  </si>
  <si>
    <t>STANDARD</t>
  </si>
  <si>
    <t>Regional Rep</t>
  </si>
  <si>
    <t>STATEWIDE SCORE</t>
  </si>
  <si>
    <t>EDGECOMBE 3706500900</t>
  </si>
  <si>
    <t>EDGECOMBE 3726500900</t>
  </si>
  <si>
    <t>GUILFORD 3708100400</t>
  </si>
  <si>
    <t>GUILFORD 3728100400</t>
  </si>
  <si>
    <t>TRIBAL CSE</t>
  </si>
  <si>
    <t>Edgecombe-County Total</t>
  </si>
  <si>
    <t>Guilford-County Total</t>
  </si>
  <si>
    <t>Incentive Goal SFY2020 Dec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</si>
  <si>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</si>
  <si>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</si>
  <si>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</si>
  <si>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</si>
  <si>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</si>
  <si>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</si>
  <si>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</si>
  <si>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</si>
  <si>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</si>
  <si>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</si>
  <si>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</si>
  <si>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</si>
  <si>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</si>
  <si>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</si>
  <si>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</si>
  <si>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</si>
  <si>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</si>
  <si>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</si>
  <si>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</si>
  <si>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</si>
  <si>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</si>
  <si>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</si>
  <si>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</si>
  <si>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</si>
  <si>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</si>
  <si>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</si>
  <si>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</si>
  <si>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</si>
  <si>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</si>
  <si>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</si>
  <si>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</si>
  <si>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</si>
  <si>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</si>
  <si>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</si>
  <si>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</si>
  <si>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</si>
  <si>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</si>
  <si>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</si>
  <si>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EDGE-Rky Mt</t>
  </si>
  <si>
    <t>EDGE-Tarboro</t>
  </si>
  <si>
    <t>GUIL-Gboro</t>
  </si>
  <si>
    <t>GUIL-HP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</si>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</sst>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461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2" fontId="12" fillId="6" borderId="11" xfId="11" applyNumberFormat="1" applyFont="1" applyFill="1" applyBorder="1" applyAlignment="1">
      <alignment horizontal="right"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2" xfId="0" quotePrefix="1" applyNumberFormat="1" applyFont="1" applyBorder="1"/>
    <xf numFmtId="0" fontId="12" fillId="0" borderId="13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19" xfId="10" applyNumberFormat="1" applyFont="1" applyFill="1" applyBorder="1" applyAlignment="1" applyProtection="1">
      <alignment horizontal="center"/>
    </xf>
    <xf numFmtId="9" fontId="22" fillId="5" borderId="14" xfId="10" applyNumberFormat="1" applyFont="1" applyFill="1" applyBorder="1" applyAlignment="1" applyProtection="1">
      <alignment horizontal="center"/>
    </xf>
    <xf numFmtId="1" fontId="22" fillId="5" borderId="14" xfId="10" applyNumberFormat="1" applyFont="1" applyFill="1" applyBorder="1" applyAlignment="1" applyProtection="1">
      <alignment horizontal="center"/>
    </xf>
    <xf numFmtId="1" fontId="22" fillId="5" borderId="20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7" xfId="10" applyNumberFormat="1" applyFont="1" applyFill="1" applyBorder="1" applyAlignment="1" applyProtection="1">
      <alignment horizontal="center" vertical="center"/>
    </xf>
    <xf numFmtId="10" fontId="22" fillId="5" borderId="18" xfId="10" applyNumberFormat="1" applyFont="1" applyFill="1" applyBorder="1" applyAlignment="1" applyProtection="1">
      <alignment horizontal="center"/>
    </xf>
    <xf numFmtId="10" fontId="22" fillId="5" borderId="16" xfId="10" applyNumberFormat="1" applyFont="1" applyFill="1" applyBorder="1" applyAlignment="1" applyProtection="1">
      <alignment horizont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7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7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7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6" xfId="19" applyFont="1" applyFill="1" applyBorder="1" applyAlignment="1" applyProtection="1">
      <alignment horizontal="center" vertical="center"/>
    </xf>
    <xf numFmtId="2" fontId="12" fillId="3" borderId="24" xfId="18" applyNumberFormat="1" applyFont="1" applyFill="1" applyBorder="1" applyAlignment="1" applyProtection="1">
      <alignment horizontal="center" vertical="center" wrapText="1"/>
    </xf>
    <xf numFmtId="2" fontId="12" fillId="3" borderId="26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4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3" fillId="3" borderId="25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0" xfId="18" quotePrefix="1" applyNumberFormat="1" applyFont="1" applyFill="1" applyBorder="1" applyAlignment="1" applyProtection="1">
      <alignment horizontal="right"/>
    </xf>
    <xf numFmtId="2" fontId="12" fillId="0" borderId="31" xfId="18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0" fontId="12" fillId="0" borderId="33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2" fontId="12" fillId="11" borderId="8" xfId="11" applyNumberFormat="1" applyFont="1" applyFill="1" applyBorder="1" applyAlignment="1">
      <alignment vertical="center"/>
    </xf>
    <xf numFmtId="2" fontId="12" fillId="11" borderId="6" xfId="11" applyNumberFormat="1" applyFont="1" applyFill="1" applyBorder="1" applyAlignment="1">
      <alignment horizontal="right" vertical="center"/>
    </xf>
    <xf numFmtId="2" fontId="12" fillId="11" borderId="8" xfId="11" applyNumberFormat="1" applyFont="1" applyFill="1" applyBorder="1" applyAlignment="1">
      <alignment horizontal="right" vertical="center"/>
    </xf>
    <xf numFmtId="2" fontId="12" fillId="11" borderId="9" xfId="11" applyNumberFormat="1" applyFont="1" applyFill="1" applyBorder="1" applyAlignment="1">
      <alignment horizontal="right" vertical="center"/>
    </xf>
    <xf numFmtId="2" fontId="12" fillId="11" borderId="11" xfId="11" applyNumberFormat="1" applyFont="1" applyFill="1" applyBorder="1" applyAlignment="1">
      <alignment vertical="center"/>
    </xf>
    <xf numFmtId="2" fontId="12" fillId="11" borderId="11" xfId="11" applyNumberFormat="1" applyFont="1" applyFill="1" applyBorder="1" applyAlignment="1">
      <alignment horizontal="righ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4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right"/>
    </xf>
    <xf numFmtId="0" fontId="12" fillId="10" borderId="24" xfId="18" applyFont="1" applyFill="1" applyBorder="1" applyAlignment="1" applyProtection="1">
      <alignment horizontal="center" vertical="center" wrapText="1"/>
    </xf>
    <xf numFmtId="0" fontId="12" fillId="10" borderId="26" xfId="18" applyFont="1" applyFill="1" applyBorder="1" applyAlignment="1" applyProtection="1">
      <alignment horizontal="center" vertical="center" wrapText="1"/>
    </xf>
    <xf numFmtId="10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2" xfId="18" quotePrefix="1" applyNumberFormat="1" applyFont="1" applyFill="1" applyBorder="1" applyAlignment="1" applyProtection="1">
      <alignment horizontal="right"/>
    </xf>
    <xf numFmtId="2" fontId="12" fillId="10" borderId="30" xfId="18" quotePrefix="1" applyNumberFormat="1" applyFont="1" applyFill="1" applyBorder="1" applyAlignment="1" applyProtection="1">
      <alignment horizontal="right"/>
    </xf>
    <xf numFmtId="2" fontId="12" fillId="10" borderId="31" xfId="18" applyNumberFormat="1" applyFont="1" applyFill="1" applyBorder="1" applyAlignment="1" applyProtection="1">
      <alignment horizontal="right"/>
    </xf>
    <xf numFmtId="0" fontId="12" fillId="0" borderId="34" xfId="0" quotePrefix="1" applyNumberFormat="1" applyFont="1" applyBorder="1"/>
    <xf numFmtId="0" fontId="12" fillId="0" borderId="34" xfId="19" applyFont="1" applyFill="1" applyBorder="1" applyAlignment="1" applyProtection="1">
      <alignment horizontal="center"/>
    </xf>
    <xf numFmtId="2" fontId="12" fillId="10" borderId="34" xfId="18" applyNumberFormat="1" applyFont="1" applyFill="1" applyBorder="1" applyAlignment="1" applyProtection="1">
      <alignment horizontal="right"/>
    </xf>
    <xf numFmtId="2" fontId="12" fillId="0" borderId="34" xfId="18" quotePrefix="1" applyNumberFormat="1" applyFont="1" applyFill="1" applyBorder="1" applyAlignment="1" applyProtection="1">
      <alignment horizontal="right"/>
    </xf>
    <xf numFmtId="2" fontId="12" fillId="0" borderId="35" xfId="18" applyNumberFormat="1" applyFont="1" applyFill="1" applyBorder="1" applyAlignment="1" applyProtection="1">
      <alignment horizontal="right"/>
    </xf>
    <xf numFmtId="2" fontId="12" fillId="10" borderId="34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8" fillId="0" borderId="34" xfId="20" applyFont="1" applyFill="1" applyBorder="1" applyAlignment="1" applyProtection="1">
      <alignment wrapText="1"/>
    </xf>
    <xf numFmtId="49" fontId="12" fillId="0" borderId="34" xfId="18" applyNumberFormat="1" applyFont="1" applyFill="1" applyBorder="1" applyAlignment="1" applyProtection="1"/>
    <xf numFmtId="0" fontId="12" fillId="0" borderId="34" xfId="18" applyFont="1" applyFill="1" applyBorder="1" applyAlignment="1" applyProtection="1"/>
    <xf numFmtId="2" fontId="12" fillId="0" borderId="34" xfId="18" applyNumberFormat="1" applyFont="1" applyFill="1" applyBorder="1" applyAlignment="1" applyProtection="1">
      <alignment horizontal="right"/>
    </xf>
    <xf numFmtId="2" fontId="12" fillId="3" borderId="34" xfId="18" applyNumberFormat="1" applyFont="1" applyFill="1" applyBorder="1" applyAlignment="1" applyProtection="1">
      <alignment horizontal="right"/>
    </xf>
    <xf numFmtId="2" fontId="12" fillId="3" borderId="35" xfId="18" applyNumberFormat="1" applyFont="1" applyFill="1" applyBorder="1" applyAlignment="1" applyProtection="1">
      <alignment horizontal="right"/>
    </xf>
    <xf numFmtId="49" fontId="12" fillId="5" borderId="34" xfId="18" applyNumberFormat="1" applyFont="1" applyFill="1" applyBorder="1" applyAlignment="1" applyProtection="1"/>
    <xf numFmtId="0" fontId="12" fillId="5" borderId="34" xfId="18" applyFont="1" applyFill="1" applyBorder="1" applyAlignment="1" applyProtection="1"/>
    <xf numFmtId="2" fontId="12" fillId="5" borderId="34" xfId="18" applyNumberFormat="1" applyFont="1" applyFill="1" applyBorder="1" applyAlignment="1" applyProtection="1">
      <alignment horizontal="right"/>
    </xf>
    <xf numFmtId="2" fontId="12" fillId="5" borderId="35" xfId="18" applyNumberFormat="1" applyFont="1" applyFill="1" applyBorder="1" applyAlignment="1" applyProtection="1">
      <alignment horizontal="right"/>
    </xf>
    <xf numFmtId="49" fontId="22" fillId="5" borderId="34" xfId="18" applyNumberFormat="1" applyFont="1" applyFill="1" applyBorder="1" applyAlignment="1" applyProtection="1">
      <alignment wrapText="1"/>
    </xf>
    <xf numFmtId="0" fontId="22" fillId="5" borderId="34" xfId="18" applyFont="1" applyFill="1" applyBorder="1" applyAlignment="1" applyProtection="1">
      <alignment wrapText="1"/>
    </xf>
    <xf numFmtId="2" fontId="22" fillId="5" borderId="34" xfId="18" applyNumberFormat="1" applyFont="1" applyFill="1" applyBorder="1" applyAlignment="1" applyProtection="1">
      <alignment horizontal="right"/>
    </xf>
    <xf numFmtId="2" fontId="22" fillId="5" borderId="35" xfId="18" applyNumberFormat="1" applyFont="1" applyFill="1" applyBorder="1" applyAlignment="1" applyProtection="1">
      <alignment horizontal="right"/>
    </xf>
    <xf numFmtId="0" fontId="18" fillId="0" borderId="30" xfId="20" applyFont="1" applyFill="1" applyBorder="1" applyAlignment="1" applyProtection="1">
      <alignment wrapText="1"/>
    </xf>
    <xf numFmtId="2" fontId="12" fillId="12" borderId="34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4" xfId="18" applyNumberFormat="1" applyFont="1" applyFill="1" applyBorder="1" applyAlignment="1" applyProtection="1">
      <alignment horizontal="center"/>
    </xf>
    <xf numFmtId="0" fontId="12" fillId="0" borderId="30" xfId="19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3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41" fillId="0" borderId="0" xfId="10" applyFont="1" applyFill="1" applyAlignment="1" applyProtection="1">
      <alignment horizontal="left" vertical="center"/>
    </xf>
    <xf numFmtId="165" fontId="15" fillId="0" borderId="0" xfId="16" applyFont="1" applyFill="1" applyAlignment="1" applyProtection="1">
      <alignment horizontal="left" vertical="center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4" xfId="17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165" fontId="12" fillId="0" borderId="25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4" xfId="17" applyFont="1" applyFill="1" applyBorder="1" applyAlignment="1" applyProtection="1">
      <alignment horizontal="center" vertical="center"/>
    </xf>
    <xf numFmtId="165" fontId="11" fillId="0" borderId="25" xfId="10" applyFont="1" applyFill="1" applyBorder="1" applyAlignment="1" applyProtection="1">
      <alignment horizontal="center" vertical="center"/>
    </xf>
    <xf numFmtId="164" fontId="18" fillId="0" borderId="24" xfId="17" applyNumberFormat="1" applyFont="1" applyFill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165" fontId="12" fillId="0" borderId="25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4" xfId="10" applyFont="1" applyFill="1" applyBorder="1" applyAlignment="1" applyProtection="1">
      <alignment horizontal="center" vertical="center"/>
    </xf>
    <xf numFmtId="1" fontId="12" fillId="0" borderId="34" xfId="10" applyNumberFormat="1" applyFont="1" applyFill="1" applyBorder="1" applyAlignment="1" applyProtection="1">
      <alignment horizontal="center"/>
    </xf>
    <xf numFmtId="164" fontId="12" fillId="11" borderId="34" xfId="10" applyNumberFormat="1" applyFont="1" applyFill="1" applyBorder="1" applyAlignment="1" applyProtection="1">
      <alignment horizontal="center" vertical="center"/>
    </xf>
    <xf numFmtId="10" fontId="12" fillId="11" borderId="34" xfId="10" applyNumberFormat="1" applyFont="1" applyFill="1" applyBorder="1" applyAlignment="1" applyProtection="1">
      <alignment horizontal="center" vertical="center"/>
    </xf>
    <xf numFmtId="44" fontId="12" fillId="4" borderId="34" xfId="14" applyFont="1" applyFill="1" applyBorder="1" applyAlignment="1" applyProtection="1">
      <alignment horizontal="center" vertical="center"/>
    </xf>
    <xf numFmtId="164" fontId="12" fillId="11" borderId="34" xfId="10" applyNumberFormat="1" applyFont="1" applyFill="1" applyBorder="1" applyAlignment="1" applyProtection="1">
      <alignment horizontal="center"/>
    </xf>
    <xf numFmtId="44" fontId="12" fillId="4" borderId="34" xfId="14" applyFont="1" applyFill="1" applyBorder="1" applyAlignment="1" applyProtection="1">
      <alignment horizontal="center"/>
    </xf>
    <xf numFmtId="49" fontId="22" fillId="5" borderId="34" xfId="10" applyNumberFormat="1" applyFont="1" applyFill="1" applyBorder="1" applyAlignment="1" applyProtection="1">
      <alignment horizontal="center"/>
    </xf>
    <xf numFmtId="1" fontId="22" fillId="5" borderId="34" xfId="10" applyNumberFormat="1" applyFont="1" applyFill="1" applyBorder="1" applyAlignment="1" applyProtection="1">
      <alignment horizontal="center"/>
    </xf>
    <xf numFmtId="10" fontId="22" fillId="5" borderId="34" xfId="10" applyNumberFormat="1" applyFont="1" applyFill="1" applyBorder="1" applyAlignment="1" applyProtection="1">
      <alignment horizontal="center"/>
    </xf>
    <xf numFmtId="164" fontId="22" fillId="5" borderId="34" xfId="10" applyNumberFormat="1" applyFont="1" applyFill="1" applyBorder="1" applyAlignment="1" applyProtection="1">
      <alignment horizontal="center" vertical="center"/>
    </xf>
    <xf numFmtId="10" fontId="22" fillId="5" borderId="34" xfId="10" applyNumberFormat="1" applyFont="1" applyFill="1" applyBorder="1" applyAlignment="1" applyProtection="1">
      <alignment horizontal="center" vertical="center"/>
    </xf>
    <xf numFmtId="44" fontId="22" fillId="5" borderId="34" xfId="14" applyFont="1" applyFill="1" applyBorder="1" applyAlignment="1" applyProtection="1">
      <alignment horizontal="center" vertical="center"/>
    </xf>
    <xf numFmtId="0" fontId="22" fillId="5" borderId="34" xfId="17" applyFont="1" applyFill="1" applyBorder="1" applyProtection="1"/>
    <xf numFmtId="0" fontId="22" fillId="5" borderId="34" xfId="17" applyFont="1" applyFill="1" applyBorder="1" applyAlignment="1" applyProtection="1">
      <alignment horizontal="center"/>
    </xf>
    <xf numFmtId="2" fontId="22" fillId="5" borderId="34" xfId="17" applyNumberFormat="1" applyFont="1" applyFill="1" applyBorder="1" applyAlignment="1" applyProtection="1">
      <alignment horizontal="center"/>
    </xf>
    <xf numFmtId="0" fontId="18" fillId="8" borderId="34" xfId="17" applyFont="1" applyFill="1" applyBorder="1" applyProtection="1"/>
    <xf numFmtId="0" fontId="18" fillId="8" borderId="34" xfId="17" applyNumberFormat="1" applyFont="1" applyFill="1" applyBorder="1" applyAlignment="1" applyProtection="1">
      <alignment wrapText="1"/>
    </xf>
    <xf numFmtId="2" fontId="18" fillId="0" borderId="34" xfId="17" applyNumberFormat="1" applyFont="1" applyFill="1" applyBorder="1" applyAlignment="1" applyProtection="1">
      <alignment horizontal="right" wrapText="1"/>
    </xf>
    <xf numFmtId="0" fontId="18" fillId="4" borderId="34" xfId="17" applyFont="1" applyFill="1" applyBorder="1" applyAlignment="1" applyProtection="1">
      <alignment horizontal="right" wrapText="1"/>
    </xf>
    <xf numFmtId="2" fontId="18" fillId="4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 wrapText="1"/>
    </xf>
    <xf numFmtId="164" fontId="18" fillId="0" borderId="34" xfId="17" applyNumberFormat="1" applyFont="1" applyFill="1" applyBorder="1" applyAlignment="1" applyProtection="1">
      <alignment horizontal="right" wrapText="1"/>
    </xf>
    <xf numFmtId="0" fontId="18" fillId="0" borderId="34" xfId="17" applyFont="1" applyFill="1" applyBorder="1" applyAlignment="1" applyProtection="1">
      <alignment horizontal="right" wrapText="1"/>
    </xf>
    <xf numFmtId="1" fontId="18" fillId="0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/>
    </xf>
    <xf numFmtId="0" fontId="18" fillId="2" borderId="34" xfId="0" applyFont="1" applyFill="1" applyBorder="1" applyAlignment="1">
      <alignment horizontal="right" vertical="center"/>
    </xf>
    <xf numFmtId="0" fontId="18" fillId="0" borderId="34" xfId="17" applyFont="1" applyFill="1" applyBorder="1" applyAlignment="1" applyProtection="1">
      <alignment horizontal="right" vertical="center"/>
    </xf>
    <xf numFmtId="2" fontId="18" fillId="8" borderId="34" xfId="17" applyNumberFormat="1" applyFont="1" applyFill="1" applyBorder="1" applyAlignment="1" applyProtection="1">
      <alignment horizontal="right"/>
    </xf>
    <xf numFmtId="2" fontId="18" fillId="4" borderId="34" xfId="17" applyNumberFormat="1" applyFont="1" applyFill="1" applyBorder="1" applyAlignment="1" applyProtection="1">
      <alignment horizontal="right"/>
    </xf>
    <xf numFmtId="0" fontId="18" fillId="4" borderId="34" xfId="17" applyFont="1" applyFill="1" applyBorder="1" applyAlignment="1" applyProtection="1">
      <alignment horizontal="right"/>
    </xf>
    <xf numFmtId="164" fontId="18" fillId="8" borderId="34" xfId="17" applyNumberFormat="1" applyFont="1" applyFill="1" applyBorder="1" applyAlignment="1" applyProtection="1">
      <alignment horizontal="right"/>
    </xf>
    <xf numFmtId="0" fontId="18" fillId="8" borderId="34" xfId="17" applyFont="1" applyFill="1" applyBorder="1" applyAlignment="1" applyProtection="1">
      <alignment horizontal="right"/>
    </xf>
    <xf numFmtId="0" fontId="18" fillId="0" borderId="34" xfId="17" applyFont="1" applyBorder="1" applyProtection="1"/>
    <xf numFmtId="2" fontId="18" fillId="0" borderId="34" xfId="17" applyNumberFormat="1" applyFont="1" applyFill="1" applyBorder="1" applyAlignment="1" applyProtection="1">
      <alignment horizontal="center"/>
    </xf>
    <xf numFmtId="0" fontId="18" fillId="0" borderId="34" xfId="17" applyFont="1" applyFill="1" applyBorder="1" applyAlignment="1" applyProtection="1">
      <alignment horizontal="right"/>
    </xf>
    <xf numFmtId="2" fontId="18" fillId="0" borderId="34" xfId="17" applyNumberFormat="1" applyFont="1" applyFill="1" applyBorder="1" applyAlignment="1" applyProtection="1">
      <alignment horizontal="right"/>
    </xf>
    <xf numFmtId="3" fontId="18" fillId="0" borderId="34" xfId="17" applyNumberFormat="1" applyFont="1" applyFill="1" applyBorder="1" applyAlignment="1" applyProtection="1">
      <alignment horizontal="right"/>
    </xf>
    <xf numFmtId="164" fontId="18" fillId="0" borderId="34" xfId="17" applyNumberFormat="1" applyFont="1" applyFill="1" applyBorder="1" applyAlignment="1" applyProtection="1">
      <alignment horizontal="right"/>
    </xf>
    <xf numFmtId="0" fontId="22" fillId="5" borderId="36" xfId="20" applyFont="1" applyFill="1" applyBorder="1" applyAlignment="1" applyProtection="1">
      <alignment horizontal="center" vertical="center"/>
    </xf>
    <xf numFmtId="2" fontId="12" fillId="10" borderId="37" xfId="18" quotePrefix="1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0" fontId="12" fillId="0" borderId="38" xfId="18" applyFont="1" applyFill="1" applyBorder="1" applyAlignment="1" applyProtection="1">
      <alignment horizontal="right" wrapText="1"/>
    </xf>
    <xf numFmtId="0" fontId="12" fillId="0" borderId="39" xfId="18" applyFont="1" applyFill="1" applyBorder="1" applyAlignment="1" applyProtection="1">
      <alignment horizontal="right" wrapText="1"/>
    </xf>
    <xf numFmtId="2" fontId="12" fillId="0" borderId="37" xfId="18" quotePrefix="1" applyNumberFormat="1" applyFont="1" applyFill="1" applyBorder="1" applyAlignment="1" applyProtection="1">
      <alignment horizontal="right"/>
    </xf>
    <xf numFmtId="0" fontId="18" fillId="0" borderId="38" xfId="18" applyFont="1" applyFill="1" applyBorder="1" applyAlignment="1" applyProtection="1">
      <alignment horizontal="right" wrapText="1"/>
    </xf>
    <xf numFmtId="2" fontId="12" fillId="3" borderId="37" xfId="18" applyNumberFormat="1" applyFont="1" applyFill="1" applyBorder="1" applyAlignment="1" applyProtection="1">
      <alignment horizontal="right"/>
    </xf>
    <xf numFmtId="2" fontId="12" fillId="10" borderId="37" xfId="18" applyNumberFormat="1" applyFont="1" applyFill="1" applyBorder="1" applyAlignment="1" applyProtection="1">
      <alignment horizontal="right"/>
    </xf>
    <xf numFmtId="2" fontId="12" fillId="0" borderId="37" xfId="18" applyNumberFormat="1" applyFont="1" applyFill="1" applyBorder="1" applyAlignment="1" applyProtection="1">
      <alignment horizontal="right"/>
    </xf>
    <xf numFmtId="2" fontId="12" fillId="5" borderId="38" xfId="18" applyNumberFormat="1" applyFont="1" applyFill="1" applyBorder="1" applyAlignment="1" applyProtection="1">
      <alignment horizontal="right"/>
    </xf>
    <xf numFmtId="0" fontId="12" fillId="5" borderId="38" xfId="18" applyFont="1" applyFill="1" applyBorder="1" applyAlignment="1" applyProtection="1">
      <alignment horizontal="right" wrapText="1"/>
    </xf>
    <xf numFmtId="2" fontId="22" fillId="5" borderId="38" xfId="18" applyNumberFormat="1" applyFont="1" applyFill="1" applyBorder="1" applyAlignment="1" applyProtection="1">
      <alignment horizontal="right"/>
    </xf>
    <xf numFmtId="2" fontId="29" fillId="5" borderId="38" xfId="18" applyNumberFormat="1" applyFont="1" applyFill="1" applyBorder="1" applyAlignment="1" applyProtection="1">
      <alignment horizontal="right" wrapText="1"/>
    </xf>
    <xf numFmtId="0" fontId="12" fillId="0" borderId="34" xfId="9" quotePrefix="1" applyFont="1" applyBorder="1" applyProtection="1"/>
    <xf numFmtId="0" fontId="12" fillId="0" borderId="34" xfId="11" applyFont="1" applyFill="1" applyBorder="1" applyAlignment="1">
      <alignment vertical="center"/>
    </xf>
    <xf numFmtId="2" fontId="12" fillId="11" borderId="34" xfId="11" applyNumberFormat="1" applyFont="1" applyFill="1" applyBorder="1" applyAlignment="1">
      <alignment vertical="center"/>
    </xf>
    <xf numFmtId="2" fontId="12" fillId="6" borderId="34" xfId="11" applyNumberFormat="1" applyFont="1" applyFill="1" applyBorder="1" applyAlignment="1">
      <alignment horizontal="right" vertical="center"/>
    </xf>
    <xf numFmtId="2" fontId="12" fillId="11" borderId="34" xfId="11" applyNumberFormat="1" applyFont="1" applyFill="1" applyBorder="1" applyAlignment="1">
      <alignment horizontal="right" vertical="center"/>
    </xf>
    <xf numFmtId="0" fontId="12" fillId="0" borderId="34" xfId="9" applyFont="1" applyBorder="1" applyProtection="1"/>
    <xf numFmtId="0" fontId="12" fillId="5" borderId="34" xfId="11" applyFont="1" applyFill="1" applyBorder="1"/>
    <xf numFmtId="2" fontId="12" fillId="5" borderId="34" xfId="11" applyNumberFormat="1" applyFont="1" applyFill="1" applyBorder="1" applyAlignment="1"/>
    <xf numFmtId="2" fontId="12" fillId="0" borderId="34" xfId="12" applyNumberFormat="1" applyFont="1" applyFill="1" applyBorder="1"/>
    <xf numFmtId="2" fontId="12" fillId="0" borderId="40" xfId="12" applyNumberFormat="1" applyFont="1" applyFill="1" applyBorder="1"/>
    <xf numFmtId="2" fontId="12" fillId="11" borderId="40" xfId="11" applyNumberFormat="1" applyFont="1" applyFill="1" applyBorder="1" applyAlignment="1"/>
    <xf numFmtId="2" fontId="12" fillId="0" borderId="40" xfId="11" applyNumberFormat="1" applyFont="1" applyFill="1" applyBorder="1"/>
    <xf numFmtId="2" fontId="12" fillId="11" borderId="34" xfId="11" applyNumberFormat="1" applyFont="1" applyFill="1" applyBorder="1"/>
    <xf numFmtId="2" fontId="12" fillId="0" borderId="34" xfId="11" applyNumberFormat="1" applyFont="1" applyFill="1" applyBorder="1"/>
    <xf numFmtId="2" fontId="12" fillId="11" borderId="40" xfId="11" applyNumberFormat="1" applyFont="1" applyFill="1" applyBorder="1"/>
    <xf numFmtId="2" fontId="12" fillId="0" borderId="41" xfId="12" applyNumberFormat="1" applyFont="1" applyFill="1" applyBorder="1"/>
    <xf numFmtId="2" fontId="12" fillId="11" borderId="34" xfId="11" applyNumberFormat="1" applyFont="1" applyFill="1" applyBorder="1" applyAlignment="1"/>
    <xf numFmtId="0" fontId="1" fillId="5" borderId="34" xfId="11" applyFont="1" applyFill="1" applyBorder="1"/>
    <xf numFmtId="2" fontId="1" fillId="5" borderId="34" xfId="11" applyNumberFormat="1" applyFont="1" applyFill="1" applyBorder="1" applyAlignment="1"/>
    <xf numFmtId="0" fontId="1" fillId="13" borderId="34" xfId="11" applyFont="1" applyFill="1" applyBorder="1"/>
    <xf numFmtId="0" fontId="11" fillId="0" borderId="34" xfId="0" applyFont="1" applyFill="1" applyBorder="1" applyAlignment="1" applyProtection="1">
      <alignment horizontal="center" wrapText="1"/>
    </xf>
    <xf numFmtId="0" fontId="12" fillId="0" borderId="34" xfId="0" applyFont="1" applyFill="1" applyBorder="1" applyAlignment="1">
      <alignment horizontal="center" vertical="center"/>
    </xf>
    <xf numFmtId="164" fontId="12" fillId="10" borderId="34" xfId="0" applyNumberFormat="1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0" fontId="12" fillId="0" borderId="34" xfId="0" applyFont="1" applyBorder="1" applyAlignment="1" applyProtection="1">
      <alignment horizontal="center"/>
    </xf>
    <xf numFmtId="0" fontId="12" fillId="0" borderId="34" xfId="0" applyFont="1" applyFill="1" applyBorder="1" applyAlignment="1">
      <alignment horizontal="center"/>
    </xf>
    <xf numFmtId="1" fontId="12" fillId="10" borderId="34" xfId="0" applyNumberFormat="1" applyFont="1" applyFill="1" applyBorder="1" applyAlignment="1">
      <alignment horizontal="center"/>
    </xf>
    <xf numFmtId="10" fontId="12" fillId="10" borderId="34" xfId="9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0" fontId="12" fillId="10" borderId="34" xfId="0" applyNumberFormat="1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0" fontId="12" fillId="12" borderId="34" xfId="0" applyFont="1" applyFill="1" applyBorder="1" applyAlignment="1">
      <alignment horizontal="center"/>
    </xf>
    <xf numFmtId="10" fontId="12" fillId="12" borderId="34" xfId="0" applyNumberFormat="1" applyFont="1" applyFill="1" applyBorder="1" applyAlignment="1">
      <alignment horizontal="center"/>
    </xf>
    <xf numFmtId="0" fontId="12" fillId="0" borderId="34" xfId="9" applyFont="1" applyFill="1" applyBorder="1" applyAlignment="1">
      <alignment horizontal="center"/>
    </xf>
    <xf numFmtId="164" fontId="12" fillId="10" borderId="34" xfId="0" applyNumberFormat="1" applyFont="1" applyFill="1" applyBorder="1" applyAlignment="1">
      <alignment horizontal="right"/>
    </xf>
    <xf numFmtId="0" fontId="12" fillId="0" borderId="34" xfId="0" quotePrefix="1" applyNumberFormat="1" applyFont="1" applyBorder="1" applyAlignment="1">
      <alignment horizontal="center"/>
    </xf>
    <xf numFmtId="10" fontId="12" fillId="0" borderId="34" xfId="0" quotePrefix="1" applyNumberFormat="1" applyFont="1" applyBorder="1" applyAlignment="1">
      <alignment horizontal="center"/>
    </xf>
    <xf numFmtId="0" fontId="12" fillId="10" borderId="34" xfId="0" quotePrefix="1" applyNumberFormat="1" applyFont="1" applyFill="1" applyBorder="1" applyAlignment="1">
      <alignment horizontal="center"/>
    </xf>
    <xf numFmtId="10" fontId="12" fillId="1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Border="1" applyAlignment="1">
      <alignment horizontal="center"/>
    </xf>
    <xf numFmtId="0" fontId="12" fillId="12" borderId="34" xfId="0" quotePrefix="1" applyNumberFormat="1" applyFont="1" applyFill="1" applyBorder="1" applyAlignment="1">
      <alignment horizontal="center"/>
    </xf>
    <xf numFmtId="10" fontId="12" fillId="12" borderId="34" xfId="0" quotePrefix="1" applyNumberFormat="1" applyFont="1" applyFill="1" applyBorder="1" applyAlignment="1">
      <alignment horizontal="center"/>
    </xf>
    <xf numFmtId="0" fontId="12" fillId="0" borderId="34" xfId="0" applyNumberFormat="1" applyFont="1" applyFill="1" applyBorder="1"/>
    <xf numFmtId="0" fontId="12" fillId="0" borderId="34" xfId="0" applyNumberFormat="1" applyFont="1" applyBorder="1"/>
    <xf numFmtId="0" fontId="12" fillId="0" borderId="34" xfId="0" quotePrefix="1" applyNumberFormat="1" applyFont="1" applyFill="1" applyBorder="1"/>
    <xf numFmtId="0" fontId="12" fillId="0" borderId="34" xfId="0" quotePrefix="1" applyNumberFormat="1" applyFont="1" applyFill="1" applyBorder="1" applyAlignment="1">
      <alignment horizontal="center"/>
    </xf>
    <xf numFmtId="10" fontId="12" fillId="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Fill="1" applyBorder="1" applyAlignment="1">
      <alignment horizontal="center"/>
    </xf>
    <xf numFmtId="164" fontId="15" fillId="10" borderId="34" xfId="0" applyNumberFormat="1" applyFont="1" applyFill="1" applyBorder="1" applyAlignment="1">
      <alignment horizontal="right"/>
    </xf>
    <xf numFmtId="10" fontId="15" fillId="10" borderId="34" xfId="0" applyNumberFormat="1" applyFont="1" applyFill="1" applyBorder="1" applyAlignment="1">
      <alignment horizontal="center"/>
    </xf>
    <xf numFmtId="3" fontId="15" fillId="0" borderId="34" xfId="0" quotePrefix="1" applyNumberFormat="1" applyFont="1" applyBorder="1" applyAlignment="1">
      <alignment horizontal="center"/>
    </xf>
    <xf numFmtId="10" fontId="15" fillId="0" borderId="34" xfId="0" quotePrefix="1" applyNumberFormat="1" applyFont="1" applyBorder="1" applyAlignment="1">
      <alignment horizontal="center"/>
    </xf>
    <xf numFmtId="10" fontId="15" fillId="0" borderId="34" xfId="0" applyNumberFormat="1" applyFont="1" applyFill="1" applyBorder="1" applyAlignment="1">
      <alignment horizontal="center"/>
    </xf>
    <xf numFmtId="3" fontId="15" fillId="10" borderId="34" xfId="0" quotePrefix="1" applyNumberFormat="1" applyFont="1" applyFill="1" applyBorder="1" applyAlignment="1">
      <alignment horizontal="center"/>
    </xf>
    <xf numFmtId="10" fontId="15" fillId="10" borderId="34" xfId="0" quotePrefix="1" applyNumberFormat="1" applyFont="1" applyFill="1" applyBorder="1" applyAlignment="1">
      <alignment horizontal="center"/>
    </xf>
    <xf numFmtId="164" fontId="15" fillId="0" borderId="34" xfId="0" quotePrefix="1" applyNumberFormat="1" applyFont="1" applyBorder="1" applyAlignment="1">
      <alignment horizontal="center"/>
    </xf>
    <xf numFmtId="3" fontId="15" fillId="12" borderId="34" xfId="0" quotePrefix="1" applyNumberFormat="1" applyFont="1" applyFill="1" applyBorder="1" applyAlignment="1">
      <alignment horizontal="center"/>
    </xf>
    <xf numFmtId="10" fontId="15" fillId="12" borderId="34" xfId="0" quotePrefix="1" applyNumberFormat="1" applyFont="1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right"/>
    </xf>
    <xf numFmtId="10" fontId="12" fillId="5" borderId="34" xfId="0" applyNumberFormat="1" applyFont="1" applyFill="1" applyBorder="1" applyAlignment="1">
      <alignment horizontal="center"/>
    </xf>
    <xf numFmtId="3" fontId="12" fillId="5" borderId="34" xfId="0" quotePrefix="1" applyNumberFormat="1" applyFont="1" applyFill="1" applyBorder="1" applyAlignment="1">
      <alignment horizontal="center"/>
    </xf>
    <xf numFmtId="10" fontId="12" fillId="5" borderId="34" xfId="0" quotePrefix="1" applyNumberFormat="1" applyFont="1" applyFill="1" applyBorder="1" applyAlignment="1">
      <alignment horizontal="center"/>
    </xf>
    <xf numFmtId="164" fontId="12" fillId="5" borderId="34" xfId="0" quotePrefix="1" applyNumberFormat="1" applyFont="1" applyFill="1" applyBorder="1" applyAlignment="1">
      <alignment horizontal="center"/>
    </xf>
    <xf numFmtId="3" fontId="12" fillId="0" borderId="34" xfId="0" quotePrefix="1" applyNumberFormat="1" applyFont="1" applyFill="1" applyBorder="1" applyAlignment="1">
      <alignment horizontal="center"/>
    </xf>
    <xf numFmtId="3" fontId="12" fillId="10" borderId="34" xfId="0" quotePrefix="1" applyNumberFormat="1" applyFont="1" applyFill="1" applyBorder="1" applyAlignment="1">
      <alignment horizontal="center"/>
    </xf>
    <xf numFmtId="3" fontId="12" fillId="12" borderId="34" xfId="0" quotePrefix="1" applyNumberFormat="1" applyFont="1" applyFill="1" applyBorder="1" applyAlignment="1">
      <alignment horizontal="center"/>
    </xf>
    <xf numFmtId="3" fontId="12" fillId="5" borderId="34" xfId="0" applyNumberFormat="1" applyFont="1" applyFill="1" applyBorder="1" applyAlignment="1">
      <alignment horizontal="center"/>
    </xf>
    <xf numFmtId="164" fontId="12" fillId="5" borderId="34" xfId="0" applyNumberFormat="1" applyFont="1" applyFill="1" applyBorder="1" applyAlignment="1">
      <alignment horizontal="center"/>
    </xf>
    <xf numFmtId="3" fontId="12" fillId="0" borderId="34" xfId="0" applyNumberFormat="1" applyFont="1" applyFill="1" applyBorder="1" applyAlignment="1">
      <alignment horizontal="center"/>
    </xf>
    <xf numFmtId="3" fontId="12" fillId="12" borderId="34" xfId="0" applyNumberFormat="1" applyFont="1" applyFill="1" applyBorder="1" applyAlignment="1">
      <alignment horizontal="center"/>
    </xf>
  </cellXfs>
  <cellStyles count="21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workbookViewId="0">
      <pane xSplit="1" ySplit="4" topLeftCell="B77" activePane="bottomRight" state="frozen"/>
      <selection pane="bottomRight" activeCell="L11" sqref="L11"/>
      <selection pane="bottomLeft" activeCell="D7" sqref="D7"/>
      <selection pane="topRight" activeCell="D7" sqref="D7"/>
    </sheetView>
  </sheetViews>
  <sheetFormatPr defaultColWidth="10.28515625" defaultRowHeight="11.25"/>
  <cols>
    <col min="1" max="1" width="22.5703125" style="187" customWidth="1"/>
    <col min="2" max="2" width="12.140625" style="181" customWidth="1"/>
    <col min="3" max="3" width="13" style="181" customWidth="1"/>
    <col min="4" max="4" width="16.5703125" style="182" customWidth="1"/>
    <col min="5" max="5" width="13.28515625" style="188" bestFit="1" customWidth="1"/>
    <col min="6" max="6" width="8.85546875" style="185" bestFit="1" customWidth="1"/>
    <col min="7" max="7" width="11.140625" style="185" bestFit="1" customWidth="1"/>
    <col min="8" max="8" width="16.28515625" style="185" bestFit="1" customWidth="1"/>
    <col min="9" max="9" width="9.140625" style="186" bestFit="1" customWidth="1"/>
    <col min="10" max="10" width="12.140625" style="161" customWidth="1"/>
    <col min="11" max="16384" width="10.28515625" style="158"/>
  </cols>
  <sheetData>
    <row r="1" spans="1:10" s="155" customFormat="1" ht="13.5" thickBot="1">
      <c r="A1" s="277" t="s">
        <v>0</v>
      </c>
      <c r="B1" s="277"/>
      <c r="C1" s="277"/>
      <c r="D1" s="277"/>
      <c r="E1" s="55"/>
      <c r="F1" s="55"/>
      <c r="G1" s="55"/>
      <c r="H1" s="55"/>
      <c r="I1" s="55"/>
      <c r="J1" s="278" t="s">
        <v>1</v>
      </c>
    </row>
    <row r="2" spans="1:10" s="156" customFormat="1" ht="13.5" customHeight="1" thickTop="1">
      <c r="A2" s="277"/>
      <c r="B2" s="277"/>
      <c r="C2" s="277"/>
      <c r="D2" s="277"/>
      <c r="E2" s="56" t="s">
        <v>2</v>
      </c>
      <c r="F2" s="57" t="s">
        <v>3</v>
      </c>
      <c r="G2" s="57" t="s">
        <v>4</v>
      </c>
      <c r="H2" s="58" t="s">
        <v>5</v>
      </c>
      <c r="I2" s="59" t="s">
        <v>6</v>
      </c>
      <c r="J2" s="278"/>
    </row>
    <row r="3" spans="1:10" s="156" customFormat="1" ht="12.75" customHeight="1" thickBot="1">
      <c r="A3" s="157"/>
      <c r="B3" s="60"/>
      <c r="C3" s="61"/>
      <c r="D3" s="267" t="s">
        <v>7</v>
      </c>
      <c r="E3" s="62" t="s">
        <v>8</v>
      </c>
      <c r="F3" s="63" t="s">
        <v>9</v>
      </c>
      <c r="G3" s="63" t="s">
        <v>10</v>
      </c>
      <c r="H3" s="64" t="s">
        <v>11</v>
      </c>
      <c r="I3" s="65" t="s">
        <v>12</v>
      </c>
      <c r="J3" s="278"/>
    </row>
    <row r="4" spans="1:10" ht="14.25" customHeight="1">
      <c r="A4" s="66" t="s">
        <v>13</v>
      </c>
      <c r="B4" s="67" t="s">
        <v>14</v>
      </c>
      <c r="C4" s="67" t="s">
        <v>15</v>
      </c>
      <c r="D4" s="68" t="s">
        <v>16</v>
      </c>
      <c r="E4" s="69" t="s">
        <v>17</v>
      </c>
      <c r="F4" s="70" t="s">
        <v>18</v>
      </c>
      <c r="G4" s="71" t="s">
        <v>18</v>
      </c>
      <c r="H4" s="71" t="s">
        <v>18</v>
      </c>
      <c r="I4" s="72" t="s">
        <v>18</v>
      </c>
      <c r="J4" s="279"/>
    </row>
    <row r="5" spans="1:10" ht="12.75">
      <c r="A5" s="333" t="s">
        <v>19</v>
      </c>
      <c r="B5" s="334">
        <v>6776</v>
      </c>
      <c r="C5" s="334">
        <v>564.66666666666663</v>
      </c>
      <c r="D5" s="266">
        <v>3.2000000000000001E-2</v>
      </c>
      <c r="E5" s="335">
        <v>289684.86702702701</v>
      </c>
      <c r="F5" s="336">
        <v>0.65959999999999996</v>
      </c>
      <c r="G5" s="336">
        <v>0.77759999999999996</v>
      </c>
      <c r="H5" s="336">
        <v>0.88190000000000002</v>
      </c>
      <c r="I5" s="336">
        <v>0.57240000000000002</v>
      </c>
      <c r="J5" s="337">
        <v>4.8167702632186185</v>
      </c>
    </row>
    <row r="6" spans="1:10" ht="12.75">
      <c r="A6" s="333" t="s">
        <v>20</v>
      </c>
      <c r="B6" s="334">
        <v>1335</v>
      </c>
      <c r="C6" s="334">
        <v>445</v>
      </c>
      <c r="D6" s="266">
        <v>2.8000000000000001E-2</v>
      </c>
      <c r="E6" s="335">
        <v>239839.36249999999</v>
      </c>
      <c r="F6" s="336">
        <v>0.67049999999999998</v>
      </c>
      <c r="G6" s="336">
        <v>0.89959999999999996</v>
      </c>
      <c r="H6" s="336">
        <v>0.98160000000000003</v>
      </c>
      <c r="I6" s="336">
        <v>0.54339999999999999</v>
      </c>
      <c r="J6" s="337">
        <v>4.9877900825161552</v>
      </c>
    </row>
    <row r="7" spans="1:10" ht="12.75">
      <c r="A7" s="333" t="s">
        <v>21</v>
      </c>
      <c r="B7" s="334">
        <v>358</v>
      </c>
      <c r="C7" s="334">
        <v>477.33333333333331</v>
      </c>
      <c r="D7" s="266">
        <v>4.1000000000000002E-2</v>
      </c>
      <c r="E7" s="335">
        <v>133074.42000000001</v>
      </c>
      <c r="F7" s="336">
        <v>0.67200000000000004</v>
      </c>
      <c r="G7" s="336">
        <v>0.91059999999999997</v>
      </c>
      <c r="H7" s="336">
        <v>1.0991</v>
      </c>
      <c r="I7" s="336">
        <v>0.52400000000000002</v>
      </c>
      <c r="J7" s="337">
        <v>2.5079614497551916</v>
      </c>
    </row>
    <row r="8" spans="1:10" ht="12.75">
      <c r="A8" s="333" t="s">
        <v>22</v>
      </c>
      <c r="B8" s="334">
        <v>2063</v>
      </c>
      <c r="C8" s="334">
        <v>434.31578947368422</v>
      </c>
      <c r="D8" s="266">
        <v>4.1000000000000002E-2</v>
      </c>
      <c r="E8" s="335">
        <v>215435.14142857143</v>
      </c>
      <c r="F8" s="336">
        <v>0.66679999999999995</v>
      </c>
      <c r="G8" s="336">
        <v>0.89870000000000005</v>
      </c>
      <c r="H8" s="336">
        <v>0.94520000000000004</v>
      </c>
      <c r="I8" s="336">
        <v>0.61829999999999996</v>
      </c>
      <c r="J8" s="337">
        <v>5.3197029001353746</v>
      </c>
    </row>
    <row r="9" spans="1:10" ht="12.75">
      <c r="A9" s="333" t="s">
        <v>23</v>
      </c>
      <c r="B9" s="334">
        <v>1008</v>
      </c>
      <c r="C9" s="334">
        <v>252</v>
      </c>
      <c r="D9" s="266">
        <v>2.9000000000000001E-2</v>
      </c>
      <c r="E9" s="335">
        <v>122350.974</v>
      </c>
      <c r="F9" s="336">
        <v>0.67789999999999995</v>
      </c>
      <c r="G9" s="336">
        <v>0.89090000000000003</v>
      </c>
      <c r="H9" s="336">
        <v>0.98209999999999997</v>
      </c>
      <c r="I9" s="336">
        <v>0.56130000000000002</v>
      </c>
      <c r="J9" s="337">
        <v>1.7749299037145787</v>
      </c>
    </row>
    <row r="10" spans="1:10" ht="12.75">
      <c r="A10" s="333" t="s">
        <v>24</v>
      </c>
      <c r="B10" s="334">
        <v>313</v>
      </c>
      <c r="C10" s="334">
        <v>313</v>
      </c>
      <c r="D10" s="266">
        <v>3.2000000000000001E-2</v>
      </c>
      <c r="E10" s="335">
        <v>249810.25</v>
      </c>
      <c r="F10" s="336">
        <v>0.6724</v>
      </c>
      <c r="G10" s="336">
        <v>0.81469999999999998</v>
      </c>
      <c r="H10" s="336">
        <v>1.0369999999999999</v>
      </c>
      <c r="I10" s="336">
        <v>0.57489999999999997</v>
      </c>
      <c r="J10" s="337">
        <v>3.1205515595491895</v>
      </c>
    </row>
    <row r="11" spans="1:10" ht="12.75" customHeight="1">
      <c r="A11" s="333" t="s">
        <v>25</v>
      </c>
      <c r="B11" s="334">
        <v>2741</v>
      </c>
      <c r="C11" s="334">
        <v>365.46666666666664</v>
      </c>
      <c r="D11" s="266">
        <v>4.1000000000000002E-2</v>
      </c>
      <c r="E11" s="335">
        <v>208869.17800000001</v>
      </c>
      <c r="F11" s="336">
        <v>0.67279999999999995</v>
      </c>
      <c r="G11" s="336">
        <v>0.86870000000000003</v>
      </c>
      <c r="H11" s="336">
        <v>0.94810000000000005</v>
      </c>
      <c r="I11" s="336">
        <v>0.55169999999999997</v>
      </c>
      <c r="J11" s="337">
        <v>3.7168370518880161</v>
      </c>
    </row>
    <row r="12" spans="1:10" ht="12.75">
      <c r="A12" s="333" t="s">
        <v>26</v>
      </c>
      <c r="B12" s="334">
        <v>1583</v>
      </c>
      <c r="C12" s="334">
        <v>452.28571428571428</v>
      </c>
      <c r="D12" s="266">
        <v>4.2999999999999997E-2</v>
      </c>
      <c r="E12" s="335">
        <v>285333.05249999999</v>
      </c>
      <c r="F12" s="336">
        <v>0.69540000000000002</v>
      </c>
      <c r="G12" s="336">
        <v>0.94499999999999995</v>
      </c>
      <c r="H12" s="336">
        <v>0.94689999999999996</v>
      </c>
      <c r="I12" s="336">
        <v>0.59450000000000003</v>
      </c>
      <c r="J12" s="337">
        <v>3.5145561922662356</v>
      </c>
    </row>
    <row r="13" spans="1:10" ht="12.75">
      <c r="A13" s="333" t="s">
        <v>27</v>
      </c>
      <c r="B13" s="334">
        <v>2082</v>
      </c>
      <c r="C13" s="334">
        <v>347</v>
      </c>
      <c r="D13" s="266">
        <v>4.2999999999999997E-2</v>
      </c>
      <c r="E13" s="335">
        <v>232998.07125000001</v>
      </c>
      <c r="F13" s="336">
        <v>0.70899999999999996</v>
      </c>
      <c r="G13" s="336">
        <v>0.88759999999999994</v>
      </c>
      <c r="H13" s="336">
        <v>0.94599999999999995</v>
      </c>
      <c r="I13" s="336">
        <v>0.65359999999999996</v>
      </c>
      <c r="J13" s="337">
        <v>5.0576635817367128</v>
      </c>
    </row>
    <row r="14" spans="1:10" ht="12.75">
      <c r="A14" s="333" t="s">
        <v>28</v>
      </c>
      <c r="B14" s="334">
        <v>3576</v>
      </c>
      <c r="C14" s="334">
        <v>332.6511627906977</v>
      </c>
      <c r="D14" s="266">
        <v>4.3999999999999997E-2</v>
      </c>
      <c r="E14" s="335">
        <v>248710.62538461538</v>
      </c>
      <c r="F14" s="336">
        <v>0.69550000000000001</v>
      </c>
      <c r="G14" s="336">
        <v>0.81679999999999997</v>
      </c>
      <c r="H14" s="336">
        <v>0.99960000000000004</v>
      </c>
      <c r="I14" s="336">
        <v>0.60780000000000001</v>
      </c>
      <c r="J14" s="337">
        <v>4.1134356629417868</v>
      </c>
    </row>
    <row r="15" spans="1:10" ht="12.75">
      <c r="A15" s="333" t="s">
        <v>29</v>
      </c>
      <c r="B15" s="334">
        <v>6614</v>
      </c>
      <c r="C15" s="334">
        <v>703.61702127659566</v>
      </c>
      <c r="D15" s="266">
        <v>2.5000000000000001E-2</v>
      </c>
      <c r="E15" s="335">
        <v>363115.54252873571</v>
      </c>
      <c r="F15" s="336">
        <v>0.71250000000000002</v>
      </c>
      <c r="G15" s="336">
        <v>0.92969999999999997</v>
      </c>
      <c r="H15" s="336">
        <v>0.99590000000000001</v>
      </c>
      <c r="I15" s="336">
        <v>0.6613</v>
      </c>
      <c r="J15" s="337">
        <v>7.5328847868308708</v>
      </c>
    </row>
    <row r="16" spans="1:10" ht="12.75">
      <c r="A16" s="333" t="s">
        <v>30</v>
      </c>
      <c r="B16" s="334">
        <v>3979</v>
      </c>
      <c r="C16" s="334">
        <v>497.375</v>
      </c>
      <c r="D16" s="266">
        <v>3.3000000000000002E-2</v>
      </c>
      <c r="E16" s="335">
        <v>192361.67199999999</v>
      </c>
      <c r="F16" s="336">
        <v>0.6371</v>
      </c>
      <c r="G16" s="336">
        <v>0.65339999999999998</v>
      </c>
      <c r="H16" s="336">
        <v>0.79820000000000002</v>
      </c>
      <c r="I16" s="336">
        <v>0.48599999999999999</v>
      </c>
      <c r="J16" s="337">
        <v>4.2290925845633796</v>
      </c>
    </row>
    <row r="17" spans="1:10" ht="12.75">
      <c r="A17" s="333" t="s">
        <v>31</v>
      </c>
      <c r="B17" s="334">
        <v>5247</v>
      </c>
      <c r="C17" s="334">
        <v>313.25373134328356</v>
      </c>
      <c r="D17" s="266">
        <v>3.2000000000000001E-2</v>
      </c>
      <c r="E17" s="335">
        <v>265874.8647826087</v>
      </c>
      <c r="F17" s="336">
        <v>0.75260000000000005</v>
      </c>
      <c r="G17" s="336">
        <v>0.86339999999999995</v>
      </c>
      <c r="H17" s="336">
        <v>1.024</v>
      </c>
      <c r="I17" s="336">
        <v>0.69159999999999999</v>
      </c>
      <c r="J17" s="337">
        <v>5.2206778496025095</v>
      </c>
    </row>
    <row r="18" spans="1:10" ht="12.75">
      <c r="A18" s="333" t="s">
        <v>32</v>
      </c>
      <c r="B18" s="334">
        <v>3395</v>
      </c>
      <c r="C18" s="334">
        <v>438.06451612903226</v>
      </c>
      <c r="D18" s="266">
        <v>3.5000000000000003E-2</v>
      </c>
      <c r="E18" s="335">
        <v>253693.215</v>
      </c>
      <c r="F18" s="336">
        <v>0.67190000000000005</v>
      </c>
      <c r="G18" s="336">
        <v>0.8619</v>
      </c>
      <c r="H18" s="336">
        <v>0.97589999999999999</v>
      </c>
      <c r="I18" s="336">
        <v>0.56579999999999997</v>
      </c>
      <c r="J18" s="337">
        <v>6.7386478493179833</v>
      </c>
    </row>
    <row r="19" spans="1:10" ht="12.75">
      <c r="A19" s="333" t="s">
        <v>33</v>
      </c>
      <c r="B19" s="334">
        <v>289</v>
      </c>
      <c r="C19" s="334">
        <v>289</v>
      </c>
      <c r="D19" s="266">
        <v>3.5000000000000003E-2</v>
      </c>
      <c r="E19" s="335">
        <v>263409.12</v>
      </c>
      <c r="F19" s="336">
        <v>0.8014</v>
      </c>
      <c r="G19" s="336">
        <v>0.93079999999999996</v>
      </c>
      <c r="H19" s="336">
        <v>0.99490000000000001</v>
      </c>
      <c r="I19" s="336">
        <v>0.65790000000000004</v>
      </c>
      <c r="J19" s="337">
        <v>12.014723586299816</v>
      </c>
    </row>
    <row r="20" spans="1:10" ht="12.75">
      <c r="A20" s="333" t="s">
        <v>34</v>
      </c>
      <c r="B20" s="334">
        <v>2178</v>
      </c>
      <c r="C20" s="334">
        <v>544.5</v>
      </c>
      <c r="D20" s="266">
        <v>3.4000000000000002E-2</v>
      </c>
      <c r="E20" s="335">
        <v>476635.56190476194</v>
      </c>
      <c r="F20" s="336">
        <v>0.7399</v>
      </c>
      <c r="G20" s="336">
        <v>0.91139999999999999</v>
      </c>
      <c r="H20" s="336">
        <v>0.96230000000000004</v>
      </c>
      <c r="I20" s="336">
        <v>0.59350000000000003</v>
      </c>
      <c r="J20" s="337">
        <v>5.9588922582607307</v>
      </c>
    </row>
    <row r="21" spans="1:10" ht="12.75">
      <c r="A21" s="333" t="s">
        <v>35</v>
      </c>
      <c r="B21" s="334">
        <v>1079</v>
      </c>
      <c r="C21" s="334">
        <v>359.66666666666669</v>
      </c>
      <c r="D21" s="266">
        <v>4.1000000000000002E-2</v>
      </c>
      <c r="E21" s="335">
        <v>164201.01847575058</v>
      </c>
      <c r="F21" s="336">
        <v>0.7006</v>
      </c>
      <c r="G21" s="336">
        <v>0.88139999999999996</v>
      </c>
      <c r="H21" s="336">
        <v>0.94269999999999998</v>
      </c>
      <c r="I21" s="336">
        <v>0.58460000000000001</v>
      </c>
      <c r="J21" s="337">
        <v>3.1635290309224784</v>
      </c>
    </row>
    <row r="22" spans="1:10" ht="12.75">
      <c r="A22" s="333" t="s">
        <v>36</v>
      </c>
      <c r="B22" s="334">
        <v>6513</v>
      </c>
      <c r="C22" s="334">
        <v>394.72727272727275</v>
      </c>
      <c r="D22" s="266">
        <v>3.2000000000000001E-2</v>
      </c>
      <c r="E22" s="335">
        <v>261101.5904761905</v>
      </c>
      <c r="F22" s="336">
        <v>0.70169999999999999</v>
      </c>
      <c r="G22" s="336">
        <v>0.86609999999999998</v>
      </c>
      <c r="H22" s="336">
        <v>0.96870000000000001</v>
      </c>
      <c r="I22" s="336">
        <v>0.59630000000000005</v>
      </c>
      <c r="J22" s="337">
        <v>6.4859020411371686</v>
      </c>
    </row>
    <row r="23" spans="1:10" ht="12.75">
      <c r="A23" s="333" t="s">
        <v>37</v>
      </c>
      <c r="B23" s="334">
        <v>1580</v>
      </c>
      <c r="C23" s="334">
        <v>395</v>
      </c>
      <c r="D23" s="266">
        <v>0.03</v>
      </c>
      <c r="E23" s="335">
        <v>261230.53999999998</v>
      </c>
      <c r="F23" s="336">
        <v>0.72729999999999995</v>
      </c>
      <c r="G23" s="336">
        <v>0.83160000000000001</v>
      </c>
      <c r="H23" s="336">
        <v>0.96489999999999998</v>
      </c>
      <c r="I23" s="336">
        <v>0.60509999999999997</v>
      </c>
      <c r="J23" s="337">
        <v>5.129288824179989</v>
      </c>
    </row>
    <row r="24" spans="1:10" ht="12.75">
      <c r="A24" s="333" t="s">
        <v>38</v>
      </c>
      <c r="B24" s="334">
        <v>756</v>
      </c>
      <c r="C24" s="334">
        <v>378</v>
      </c>
      <c r="D24" s="266">
        <v>3.9E-2</v>
      </c>
      <c r="E24" s="335">
        <v>153483.05249999999</v>
      </c>
      <c r="F24" s="336">
        <v>0.66490000000000005</v>
      </c>
      <c r="G24" s="336">
        <v>0.85450000000000004</v>
      </c>
      <c r="H24" s="336">
        <v>0.97160000000000002</v>
      </c>
      <c r="I24" s="336">
        <v>0.57250000000000001</v>
      </c>
      <c r="J24" s="337">
        <v>4.1441506099205174</v>
      </c>
    </row>
    <row r="25" spans="1:10" s="159" customFormat="1" ht="12.75">
      <c r="A25" s="333" t="s">
        <v>39</v>
      </c>
      <c r="B25" s="334">
        <v>1057</v>
      </c>
      <c r="C25" s="334">
        <v>528.5</v>
      </c>
      <c r="D25" s="266">
        <v>0.04</v>
      </c>
      <c r="E25" s="335">
        <v>205277.405</v>
      </c>
      <c r="F25" s="336">
        <v>0.63629999999999998</v>
      </c>
      <c r="G25" s="336">
        <v>0.94130000000000003</v>
      </c>
      <c r="H25" s="336">
        <v>0.96399999999999997</v>
      </c>
      <c r="I25" s="336">
        <v>0.61129999999999995</v>
      </c>
      <c r="J25" s="337">
        <v>5.7243443879930904</v>
      </c>
    </row>
    <row r="26" spans="1:10" s="159" customFormat="1" ht="12.75">
      <c r="A26" s="333" t="s">
        <v>40</v>
      </c>
      <c r="B26" s="334">
        <v>289</v>
      </c>
      <c r="C26" s="334">
        <v>289</v>
      </c>
      <c r="D26" s="266">
        <v>3.6999999999999998E-2</v>
      </c>
      <c r="E26" s="335">
        <v>217354.50909090906</v>
      </c>
      <c r="F26" s="336">
        <v>0.65269999999999995</v>
      </c>
      <c r="G26" s="336">
        <v>0.85809999999999997</v>
      </c>
      <c r="H26" s="336">
        <v>1.0172000000000001</v>
      </c>
      <c r="I26" s="336">
        <v>0.6038</v>
      </c>
      <c r="J26" s="337">
        <v>2.9445151841315371</v>
      </c>
    </row>
    <row r="27" spans="1:10" ht="12.75">
      <c r="A27" s="333" t="s">
        <v>41</v>
      </c>
      <c r="B27" s="334">
        <v>7761</v>
      </c>
      <c r="C27" s="334">
        <v>456.52941176470586</v>
      </c>
      <c r="D27" s="266">
        <v>3.7999999999999999E-2</v>
      </c>
      <c r="E27" s="335">
        <v>184555.06041666667</v>
      </c>
      <c r="F27" s="336">
        <v>0.62649999999999995</v>
      </c>
      <c r="G27" s="336">
        <v>0.83650000000000002</v>
      </c>
      <c r="H27" s="336">
        <v>0.91349999999999998</v>
      </c>
      <c r="I27" s="336">
        <v>0.51390000000000002</v>
      </c>
      <c r="J27" s="337">
        <v>5.0550563130504109</v>
      </c>
    </row>
    <row r="28" spans="1:10" ht="12.75">
      <c r="A28" s="333" t="s">
        <v>42</v>
      </c>
      <c r="B28" s="334">
        <v>3875</v>
      </c>
      <c r="C28" s="334">
        <v>352.27272727272725</v>
      </c>
      <c r="D28" s="266">
        <v>4.4999999999999998E-2</v>
      </c>
      <c r="E28" s="335">
        <v>157284.53625</v>
      </c>
      <c r="F28" s="336">
        <v>0.6532</v>
      </c>
      <c r="G28" s="336">
        <v>0.89600000000000002</v>
      </c>
      <c r="H28" s="336">
        <v>0.95169999999999999</v>
      </c>
      <c r="I28" s="336">
        <v>0.53869999999999996</v>
      </c>
      <c r="J28" s="337">
        <v>6.2453148397421634</v>
      </c>
    </row>
    <row r="29" spans="1:10" ht="12.75">
      <c r="A29" s="333" t="s">
        <v>43</v>
      </c>
      <c r="B29" s="334">
        <v>4693</v>
      </c>
      <c r="C29" s="334">
        <v>586.625</v>
      </c>
      <c r="D29" s="266">
        <v>3.5999999999999997E-2</v>
      </c>
      <c r="E29" s="335">
        <v>444363.54190476192</v>
      </c>
      <c r="F29" s="336">
        <v>0.72109999999999996</v>
      </c>
      <c r="G29" s="336">
        <v>0.83809999999999996</v>
      </c>
      <c r="H29" s="336">
        <v>0.9345</v>
      </c>
      <c r="I29" s="336">
        <v>0.60640000000000005</v>
      </c>
      <c r="J29" s="337">
        <v>9.785641414320871</v>
      </c>
    </row>
    <row r="30" spans="1:10" ht="12.75">
      <c r="A30" s="333" t="s">
        <v>44</v>
      </c>
      <c r="B30" s="334">
        <v>19935</v>
      </c>
      <c r="C30" s="334">
        <v>433.36956521739131</v>
      </c>
      <c r="D30" s="266">
        <v>4.5999999999999999E-2</v>
      </c>
      <c r="E30" s="335">
        <v>275237.17657142854</v>
      </c>
      <c r="F30" s="336">
        <v>0.67710000000000004</v>
      </c>
      <c r="G30" s="336">
        <v>0.81630000000000003</v>
      </c>
      <c r="H30" s="336">
        <v>0.96660000000000001</v>
      </c>
      <c r="I30" s="336">
        <v>0.54110000000000003</v>
      </c>
      <c r="J30" s="337">
        <v>7.3604108442100813</v>
      </c>
    </row>
    <row r="31" spans="1:10" ht="12.75">
      <c r="A31" s="333" t="s">
        <v>45</v>
      </c>
      <c r="B31" s="334">
        <v>889</v>
      </c>
      <c r="C31" s="334">
        <v>444.5</v>
      </c>
      <c r="D31" s="266">
        <v>3.1E-2</v>
      </c>
      <c r="E31" s="335">
        <v>442635.06399999995</v>
      </c>
      <c r="F31" s="336">
        <v>0.70330000000000004</v>
      </c>
      <c r="G31" s="336">
        <v>0.91790000000000005</v>
      </c>
      <c r="H31" s="336">
        <v>1</v>
      </c>
      <c r="I31" s="336">
        <v>0.62809999999999999</v>
      </c>
      <c r="J31" s="337">
        <v>11.376265690940501</v>
      </c>
    </row>
    <row r="32" spans="1:10" ht="12.75">
      <c r="A32" s="333" t="s">
        <v>46</v>
      </c>
      <c r="B32" s="334">
        <v>1050</v>
      </c>
      <c r="C32" s="334">
        <v>525</v>
      </c>
      <c r="D32" s="266">
        <v>3.6999999999999998E-2</v>
      </c>
      <c r="E32" s="335">
        <v>540104.728</v>
      </c>
      <c r="F32" s="336">
        <v>0.71889999999999998</v>
      </c>
      <c r="G32" s="336">
        <v>0.91049999999999998</v>
      </c>
      <c r="H32" s="336">
        <v>1.0550999999999999</v>
      </c>
      <c r="I32" s="336">
        <v>0.66990000000000005</v>
      </c>
      <c r="J32" s="337">
        <v>7.7644695154056098</v>
      </c>
    </row>
    <row r="33" spans="1:10" ht="12.75">
      <c r="A33" s="333" t="s">
        <v>47</v>
      </c>
      <c r="B33" s="334">
        <v>5784</v>
      </c>
      <c r="C33" s="334">
        <v>385.6</v>
      </c>
      <c r="D33" s="266">
        <v>3.3000000000000002E-2</v>
      </c>
      <c r="E33" s="335">
        <v>331706.83052631578</v>
      </c>
      <c r="F33" s="336">
        <v>0.71179999999999999</v>
      </c>
      <c r="G33" s="336">
        <v>0.86029999999999995</v>
      </c>
      <c r="H33" s="336">
        <v>0.99139999999999995</v>
      </c>
      <c r="I33" s="336">
        <v>0.61780000000000002</v>
      </c>
      <c r="J33" s="337">
        <v>7.984523713571499</v>
      </c>
    </row>
    <row r="34" spans="1:10" ht="12.75">
      <c r="A34" s="333" t="s">
        <v>48</v>
      </c>
      <c r="B34" s="334">
        <v>1237</v>
      </c>
      <c r="C34" s="334">
        <v>329.86666666666667</v>
      </c>
      <c r="D34" s="266">
        <v>0.03</v>
      </c>
      <c r="E34" s="335">
        <v>234573.88799999998</v>
      </c>
      <c r="F34" s="336">
        <v>0.67730000000000001</v>
      </c>
      <c r="G34" s="336">
        <v>0.85929999999999995</v>
      </c>
      <c r="H34" s="336">
        <v>0.9617</v>
      </c>
      <c r="I34" s="336">
        <v>0.5857</v>
      </c>
      <c r="J34" s="337">
        <v>6.3048833346498858</v>
      </c>
    </row>
    <row r="35" spans="1:10" ht="12.75">
      <c r="A35" s="333" t="s">
        <v>49</v>
      </c>
      <c r="B35" s="334">
        <v>2733</v>
      </c>
      <c r="C35" s="334">
        <v>303.66666666666669</v>
      </c>
      <c r="D35" s="266">
        <v>3.5999999999999997E-2</v>
      </c>
      <c r="E35" s="335">
        <v>264767.47727272729</v>
      </c>
      <c r="F35" s="336">
        <v>0.67049999999999998</v>
      </c>
      <c r="G35" s="336">
        <v>0.9294</v>
      </c>
      <c r="H35" s="336">
        <v>0.94030000000000002</v>
      </c>
      <c r="I35" s="336">
        <v>0.63149999999999995</v>
      </c>
      <c r="J35" s="337">
        <v>7.7559219750695254</v>
      </c>
    </row>
    <row r="36" spans="1:10" ht="12.75">
      <c r="A36" s="333" t="s">
        <v>50</v>
      </c>
      <c r="B36" s="334">
        <v>9684</v>
      </c>
      <c r="C36" s="334">
        <v>345.85714285714283</v>
      </c>
      <c r="D36" s="266">
        <v>0.03</v>
      </c>
      <c r="E36" s="335">
        <v>218597.25447368421</v>
      </c>
      <c r="F36" s="336">
        <v>0.70609999999999995</v>
      </c>
      <c r="G36" s="336">
        <v>0.87549999999999994</v>
      </c>
      <c r="H36" s="336">
        <v>0.94540000000000002</v>
      </c>
      <c r="I36" s="336">
        <v>0.62229999999999996</v>
      </c>
      <c r="J36" s="337">
        <v>3.5175032162338264</v>
      </c>
    </row>
    <row r="37" spans="1:10" ht="12.75">
      <c r="A37" s="333" t="s">
        <v>51</v>
      </c>
      <c r="B37" s="334">
        <v>4613</v>
      </c>
      <c r="C37" s="334">
        <v>307.53333333333336</v>
      </c>
      <c r="D37" s="266">
        <v>5.1999999999999998E-2</v>
      </c>
      <c r="E37" s="335">
        <v>157250.35315789474</v>
      </c>
      <c r="F37" s="336">
        <v>0.65500485838268929</v>
      </c>
      <c r="G37" s="336">
        <v>0.82007370474745289</v>
      </c>
      <c r="H37" s="336">
        <v>0.85904173106646053</v>
      </c>
      <c r="I37" s="336">
        <v>0.55647545830869305</v>
      </c>
      <c r="J37" s="337">
        <v>3.4687993988880996</v>
      </c>
    </row>
    <row r="38" spans="1:10" ht="12.75">
      <c r="A38" s="333" t="s">
        <v>52</v>
      </c>
      <c r="B38" s="334">
        <v>14019</v>
      </c>
      <c r="C38" s="334">
        <v>431.35384615384618</v>
      </c>
      <c r="D38" s="266">
        <v>3.3000000000000002E-2</v>
      </c>
      <c r="E38" s="335">
        <v>239683.47544041451</v>
      </c>
      <c r="F38" s="336">
        <v>0.66259999999999997</v>
      </c>
      <c r="G38" s="336">
        <v>0.8931</v>
      </c>
      <c r="H38" s="336">
        <v>0.95320000000000005</v>
      </c>
      <c r="I38" s="336">
        <v>0.57340000000000002</v>
      </c>
      <c r="J38" s="337">
        <v>5.6687622468481065</v>
      </c>
    </row>
    <row r="39" spans="1:10" ht="12.75">
      <c r="A39" s="333" t="s">
        <v>53</v>
      </c>
      <c r="B39" s="334">
        <v>2996</v>
      </c>
      <c r="C39" s="334">
        <v>374.5</v>
      </c>
      <c r="D39" s="266">
        <v>3.4000000000000002E-2</v>
      </c>
      <c r="E39" s="335">
        <v>286709.79333333333</v>
      </c>
      <c r="F39" s="336">
        <v>0.67620000000000002</v>
      </c>
      <c r="G39" s="336">
        <v>0.87080000000000002</v>
      </c>
      <c r="H39" s="336">
        <v>0.97770000000000001</v>
      </c>
      <c r="I39" s="336">
        <v>0.57310000000000005</v>
      </c>
      <c r="J39" s="337">
        <v>5.7331452565554999</v>
      </c>
    </row>
    <row r="40" spans="1:10" ht="12.75">
      <c r="A40" s="333" t="s">
        <v>54</v>
      </c>
      <c r="B40" s="334">
        <v>9512</v>
      </c>
      <c r="C40" s="334">
        <v>400.50526315789472</v>
      </c>
      <c r="D40" s="266">
        <v>3.5999999999999997E-2</v>
      </c>
      <c r="E40" s="335">
        <v>232950.83151515154</v>
      </c>
      <c r="F40" s="336">
        <v>0.71989999999999998</v>
      </c>
      <c r="G40" s="336">
        <v>0.80879999999999996</v>
      </c>
      <c r="H40" s="336">
        <v>0.97150000000000003</v>
      </c>
      <c r="I40" s="336">
        <v>0.60450000000000004</v>
      </c>
      <c r="J40" s="337">
        <v>4.850171255748271</v>
      </c>
    </row>
    <row r="41" spans="1:10" ht="12.75">
      <c r="A41" s="333" t="s">
        <v>55</v>
      </c>
      <c r="B41" s="334">
        <v>539</v>
      </c>
      <c r="C41" s="334">
        <v>539</v>
      </c>
      <c r="D41" s="266">
        <v>3.5000000000000003E-2</v>
      </c>
      <c r="E41" s="335">
        <v>351333.12571428571</v>
      </c>
      <c r="F41" s="336">
        <v>0.71130000000000004</v>
      </c>
      <c r="G41" s="336">
        <v>0.92020000000000002</v>
      </c>
      <c r="H41" s="336">
        <v>0.96140000000000003</v>
      </c>
      <c r="I41" s="336">
        <v>0.63149999999999995</v>
      </c>
      <c r="J41" s="337">
        <v>5.1796190380994034</v>
      </c>
    </row>
    <row r="42" spans="1:10" ht="12.75">
      <c r="A42" s="333" t="s">
        <v>56</v>
      </c>
      <c r="B42" s="334">
        <v>260</v>
      </c>
      <c r="C42" s="334">
        <v>346.66666666666669</v>
      </c>
      <c r="D42" s="266">
        <v>4.8000000000000001E-2</v>
      </c>
      <c r="E42" s="335">
        <v>284978.19</v>
      </c>
      <c r="F42" s="336">
        <v>0.68359999999999999</v>
      </c>
      <c r="G42" s="336">
        <v>0.88849999999999996</v>
      </c>
      <c r="H42" s="336">
        <v>1.0476000000000001</v>
      </c>
      <c r="I42" s="336">
        <v>0.55500000000000005</v>
      </c>
      <c r="J42" s="337">
        <v>4.9476371652805406</v>
      </c>
    </row>
    <row r="43" spans="1:10" ht="12.75">
      <c r="A43" s="333" t="s">
        <v>57</v>
      </c>
      <c r="B43" s="334">
        <v>2568</v>
      </c>
      <c r="C43" s="334">
        <v>270.31578947368422</v>
      </c>
      <c r="D43" s="266">
        <v>0.03</v>
      </c>
      <c r="E43" s="335">
        <v>193586.54727272727</v>
      </c>
      <c r="F43" s="336">
        <v>0.71579999999999999</v>
      </c>
      <c r="G43" s="336">
        <v>0.87809999999999999</v>
      </c>
      <c r="H43" s="336">
        <v>0.94179999999999997</v>
      </c>
      <c r="I43" s="336">
        <v>0.58819999999999995</v>
      </c>
      <c r="J43" s="337">
        <v>5.7681995268898216</v>
      </c>
    </row>
    <row r="44" spans="1:10" ht="12.75">
      <c r="A44" s="333" t="s">
        <v>58</v>
      </c>
      <c r="B44" s="334">
        <v>1244</v>
      </c>
      <c r="C44" s="334">
        <v>414.66666666666669</v>
      </c>
      <c r="D44" s="266">
        <v>3.4000000000000002E-2</v>
      </c>
      <c r="E44" s="335">
        <v>213758.36888888889</v>
      </c>
      <c r="F44" s="336">
        <v>0.67210000000000003</v>
      </c>
      <c r="G44" s="336">
        <v>0.93489999999999995</v>
      </c>
      <c r="H44" s="336">
        <v>1.0011000000000001</v>
      </c>
      <c r="I44" s="336">
        <v>0.60570000000000002</v>
      </c>
      <c r="J44" s="337">
        <v>5.6130477410447943</v>
      </c>
    </row>
    <row r="45" spans="1:10" ht="12.75">
      <c r="A45" s="333" t="s">
        <v>59</v>
      </c>
      <c r="B45" s="334">
        <v>20181</v>
      </c>
      <c r="C45" s="334">
        <v>438.71739130434781</v>
      </c>
      <c r="D45" s="266">
        <v>3.5999999999999997E-2</v>
      </c>
      <c r="E45" s="335">
        <v>182090.3947826087</v>
      </c>
      <c r="F45" s="336">
        <v>0.65500485838268929</v>
      </c>
      <c r="G45" s="336">
        <v>0.82007370474745289</v>
      </c>
      <c r="H45" s="336">
        <v>0.85904173106646053</v>
      </c>
      <c r="I45" s="336">
        <v>0.55647545830869305</v>
      </c>
      <c r="J45" s="337">
        <v>4.005932568847129</v>
      </c>
    </row>
    <row r="46" spans="1:10" ht="12.75">
      <c r="A46" s="333" t="s">
        <v>60</v>
      </c>
      <c r="B46" s="334">
        <v>3998</v>
      </c>
      <c r="C46" s="334">
        <v>333.16666666666669</v>
      </c>
      <c r="D46" s="266">
        <v>5.5E-2</v>
      </c>
      <c r="E46" s="335">
        <v>176335.28555555557</v>
      </c>
      <c r="F46" s="336">
        <v>0.7056</v>
      </c>
      <c r="G46" s="336">
        <v>0.89119999999999999</v>
      </c>
      <c r="H46" s="336">
        <v>0.98150000000000004</v>
      </c>
      <c r="I46" s="336">
        <v>0.59789999999999999</v>
      </c>
      <c r="J46" s="337">
        <v>3.9467475655579674</v>
      </c>
    </row>
    <row r="47" spans="1:10" ht="12.75">
      <c r="A47" s="333" t="s">
        <v>61</v>
      </c>
      <c r="B47" s="334">
        <v>4565</v>
      </c>
      <c r="C47" s="334">
        <v>365.2</v>
      </c>
      <c r="D47" s="266">
        <v>3.9E-2</v>
      </c>
      <c r="E47" s="335">
        <v>273697.38971428573</v>
      </c>
      <c r="F47" s="336">
        <v>0.72660000000000002</v>
      </c>
      <c r="G47" s="336">
        <v>0.86070000000000002</v>
      </c>
      <c r="H47" s="336">
        <v>0.99909999999999999</v>
      </c>
      <c r="I47" s="336">
        <v>0.62160000000000004</v>
      </c>
      <c r="J47" s="337">
        <v>5.8331237577030581</v>
      </c>
    </row>
    <row r="48" spans="1:10" ht="12.75">
      <c r="A48" s="333" t="s">
        <v>62</v>
      </c>
      <c r="B48" s="334">
        <v>1546</v>
      </c>
      <c r="C48" s="334">
        <v>386.5</v>
      </c>
      <c r="D48" s="266">
        <v>2.8000000000000001E-2</v>
      </c>
      <c r="E48" s="335">
        <v>281551.50166666665</v>
      </c>
      <c r="F48" s="336">
        <v>0.74239999999999995</v>
      </c>
      <c r="G48" s="336">
        <v>0.91400000000000003</v>
      </c>
      <c r="H48" s="336">
        <v>1.0065999999999999</v>
      </c>
      <c r="I48" s="336">
        <v>0.59440000000000004</v>
      </c>
      <c r="J48" s="337">
        <v>3.6718198352368341</v>
      </c>
    </row>
    <row r="49" spans="1:10" ht="12.75">
      <c r="A49" s="333" t="s">
        <v>63</v>
      </c>
      <c r="B49" s="334">
        <v>2493</v>
      </c>
      <c r="C49" s="334">
        <v>498.6</v>
      </c>
      <c r="D49" s="266">
        <v>2.8000000000000001E-2</v>
      </c>
      <c r="E49" s="335">
        <v>287700.7457142857</v>
      </c>
      <c r="F49" s="336">
        <v>0.77159999999999995</v>
      </c>
      <c r="G49" s="336">
        <v>0.8095</v>
      </c>
      <c r="H49" s="336">
        <v>0.99690000000000001</v>
      </c>
      <c r="I49" s="336">
        <v>0.62709999999999999</v>
      </c>
      <c r="J49" s="337">
        <v>7.0993667159446279</v>
      </c>
    </row>
    <row r="50" spans="1:10" ht="12.75">
      <c r="A50" s="333" t="s">
        <v>64</v>
      </c>
      <c r="B50" s="334">
        <v>1778</v>
      </c>
      <c r="C50" s="334">
        <v>508</v>
      </c>
      <c r="D50" s="266">
        <v>4.3999999999999997E-2</v>
      </c>
      <c r="E50" s="335">
        <v>359942.73499999999</v>
      </c>
      <c r="F50" s="336">
        <v>0.72809999999999997</v>
      </c>
      <c r="G50" s="336">
        <v>0.92579999999999996</v>
      </c>
      <c r="H50" s="336">
        <v>0.95669999999999999</v>
      </c>
      <c r="I50" s="336">
        <v>0.65620000000000001</v>
      </c>
      <c r="J50" s="337">
        <v>6.4605525682729725</v>
      </c>
    </row>
    <row r="51" spans="1:10" ht="12.75">
      <c r="A51" s="333" t="s">
        <v>65</v>
      </c>
      <c r="B51" s="334">
        <v>2638</v>
      </c>
      <c r="C51" s="334">
        <v>439.66666666666669</v>
      </c>
      <c r="D51" s="266">
        <v>4.4999999999999998E-2</v>
      </c>
      <c r="E51" s="335">
        <v>257792.26666666666</v>
      </c>
      <c r="F51" s="336">
        <v>0.68969999999999998</v>
      </c>
      <c r="G51" s="336">
        <v>0.83779999999999999</v>
      </c>
      <c r="H51" s="336">
        <v>0.91010000000000002</v>
      </c>
      <c r="I51" s="336">
        <v>0.59870000000000001</v>
      </c>
      <c r="J51" s="337">
        <v>6.0083188536485572</v>
      </c>
    </row>
    <row r="52" spans="1:10" ht="12.75">
      <c r="A52" s="333" t="s">
        <v>66</v>
      </c>
      <c r="B52" s="334">
        <v>178</v>
      </c>
      <c r="C52" s="334">
        <v>356</v>
      </c>
      <c r="D52" s="266">
        <v>9.8000000000000004E-2</v>
      </c>
      <c r="E52" s="335">
        <v>112869.12</v>
      </c>
      <c r="F52" s="336">
        <v>0.58179999999999998</v>
      </c>
      <c r="G52" s="336">
        <v>0.88200000000000001</v>
      </c>
      <c r="H52" s="336">
        <v>0.91200000000000003</v>
      </c>
      <c r="I52" s="336">
        <v>0.42220000000000002</v>
      </c>
      <c r="J52" s="337">
        <v>2.1620553077374929</v>
      </c>
    </row>
    <row r="53" spans="1:10" ht="12.75">
      <c r="A53" s="333" t="s">
        <v>67</v>
      </c>
      <c r="B53" s="334">
        <v>5894</v>
      </c>
      <c r="C53" s="334">
        <v>428.65454545454543</v>
      </c>
      <c r="D53" s="266">
        <v>3.3000000000000002E-2</v>
      </c>
      <c r="E53" s="335">
        <v>293396.95941176469</v>
      </c>
      <c r="F53" s="336">
        <v>0.64400000000000002</v>
      </c>
      <c r="G53" s="336">
        <v>0.89019999999999999</v>
      </c>
      <c r="H53" s="336">
        <v>0.95850000000000002</v>
      </c>
      <c r="I53" s="336">
        <v>0.56720000000000004</v>
      </c>
      <c r="J53" s="337">
        <v>5.9908069183357684</v>
      </c>
    </row>
    <row r="54" spans="1:10" s="159" customFormat="1" ht="12.75">
      <c r="A54" s="333" t="s">
        <v>68</v>
      </c>
      <c r="B54" s="334">
        <v>874</v>
      </c>
      <c r="C54" s="334">
        <v>437</v>
      </c>
      <c r="D54" s="266">
        <v>3.3000000000000002E-2</v>
      </c>
      <c r="E54" s="335">
        <v>269373.41749999998</v>
      </c>
      <c r="F54" s="336">
        <v>0.71079999999999999</v>
      </c>
      <c r="G54" s="336">
        <v>0.87760000000000005</v>
      </c>
      <c r="H54" s="336">
        <v>0.99050000000000005</v>
      </c>
      <c r="I54" s="336">
        <v>0.59009999999999996</v>
      </c>
      <c r="J54" s="337">
        <v>6.0508044042819007</v>
      </c>
    </row>
    <row r="55" spans="1:10" ht="12.75">
      <c r="A55" s="333" t="s">
        <v>69</v>
      </c>
      <c r="B55" s="334">
        <v>6473</v>
      </c>
      <c r="C55" s="334">
        <v>404.5625</v>
      </c>
      <c r="D55" s="266">
        <v>3.2000000000000001E-2</v>
      </c>
      <c r="E55" s="335">
        <v>327040.32565217389</v>
      </c>
      <c r="F55" s="336">
        <v>0.74270000000000003</v>
      </c>
      <c r="G55" s="336">
        <v>0.84830000000000005</v>
      </c>
      <c r="H55" s="336">
        <v>1.0029999999999999</v>
      </c>
      <c r="I55" s="336">
        <v>0.65129999999999999</v>
      </c>
      <c r="J55" s="337">
        <v>6.8447434379826486</v>
      </c>
    </row>
    <row r="56" spans="1:10" s="160" customFormat="1" ht="12.75">
      <c r="A56" s="333" t="s">
        <v>70</v>
      </c>
      <c r="B56" s="334">
        <v>472</v>
      </c>
      <c r="C56" s="334">
        <v>472</v>
      </c>
      <c r="D56" s="266">
        <v>3.2000000000000001E-2</v>
      </c>
      <c r="E56" s="335">
        <v>424071.10000000003</v>
      </c>
      <c r="F56" s="336">
        <v>0.73160000000000003</v>
      </c>
      <c r="G56" s="336">
        <v>0.92800000000000005</v>
      </c>
      <c r="H56" s="336">
        <v>0.94869999999999999</v>
      </c>
      <c r="I56" s="336">
        <v>0.63290000000000002</v>
      </c>
      <c r="J56" s="337">
        <v>5.207983790018492</v>
      </c>
    </row>
    <row r="57" spans="1:10" ht="12.75">
      <c r="A57" s="333" t="s">
        <v>71</v>
      </c>
      <c r="B57" s="334">
        <v>2524</v>
      </c>
      <c r="C57" s="334">
        <v>373.92592592592592</v>
      </c>
      <c r="D57" s="266">
        <v>3.9E-2</v>
      </c>
      <c r="E57" s="335">
        <v>220542.18378378378</v>
      </c>
      <c r="F57" s="336">
        <v>0.67469999999999997</v>
      </c>
      <c r="G57" s="336">
        <v>0.84509999999999996</v>
      </c>
      <c r="H57" s="336">
        <v>0.96089999999999998</v>
      </c>
      <c r="I57" s="336">
        <v>0.59599999999999997</v>
      </c>
      <c r="J57" s="337">
        <v>5.7717591365644694</v>
      </c>
    </row>
    <row r="58" spans="1:10" ht="12.75">
      <c r="A58" s="333" t="s">
        <v>72</v>
      </c>
      <c r="B58" s="334">
        <v>5403</v>
      </c>
      <c r="C58" s="334">
        <v>415.61538461538464</v>
      </c>
      <c r="D58" s="266">
        <v>3.5999999999999997E-2</v>
      </c>
      <c r="E58" s="335">
        <v>188060.64944444445</v>
      </c>
      <c r="F58" s="336">
        <v>0.63239999999999996</v>
      </c>
      <c r="G58" s="336">
        <v>0.85360000000000003</v>
      </c>
      <c r="H58" s="336">
        <v>0.90890000000000004</v>
      </c>
      <c r="I58" s="336">
        <v>0.51900000000000002</v>
      </c>
      <c r="J58" s="337">
        <v>4.5794319462580653</v>
      </c>
    </row>
    <row r="59" spans="1:10" ht="12.75">
      <c r="A59" s="333" t="s">
        <v>73</v>
      </c>
      <c r="B59" s="334">
        <v>2706</v>
      </c>
      <c r="C59" s="334">
        <v>349.16129032258067</v>
      </c>
      <c r="D59" s="266">
        <v>3.2000000000000001E-2</v>
      </c>
      <c r="E59" s="335">
        <v>253607.538</v>
      </c>
      <c r="F59" s="336">
        <v>0.70350000000000001</v>
      </c>
      <c r="G59" s="336">
        <v>0.83520000000000005</v>
      </c>
      <c r="H59" s="336">
        <v>0.96599999999999997</v>
      </c>
      <c r="I59" s="336">
        <v>0.621</v>
      </c>
      <c r="J59" s="337">
        <v>6.1723422933769099</v>
      </c>
    </row>
    <row r="60" spans="1:10" s="159" customFormat="1" ht="12.75">
      <c r="A60" s="333" t="s">
        <v>74</v>
      </c>
      <c r="B60" s="334">
        <v>966</v>
      </c>
      <c r="C60" s="334">
        <v>322</v>
      </c>
      <c r="D60" s="266">
        <v>3.2000000000000001E-2</v>
      </c>
      <c r="E60" s="335">
        <v>292685.41538461536</v>
      </c>
      <c r="F60" s="336">
        <v>0.66510000000000002</v>
      </c>
      <c r="G60" s="336">
        <v>0.90480000000000005</v>
      </c>
      <c r="H60" s="336">
        <v>1.0984</v>
      </c>
      <c r="I60" s="336">
        <v>0.60429999999999995</v>
      </c>
      <c r="J60" s="337">
        <v>4.691328856033925</v>
      </c>
    </row>
    <row r="61" spans="1:10" ht="12.75">
      <c r="A61" s="333" t="s">
        <v>75</v>
      </c>
      <c r="B61" s="334">
        <v>649</v>
      </c>
      <c r="C61" s="334">
        <v>865.33333333333337</v>
      </c>
      <c r="D61" s="266">
        <v>0.03</v>
      </c>
      <c r="E61" s="338">
        <v>352958.89600000001</v>
      </c>
      <c r="F61" s="336">
        <v>0.67190000000000005</v>
      </c>
      <c r="G61" s="336">
        <v>0.94920000000000004</v>
      </c>
      <c r="H61" s="336">
        <v>0.98160000000000003</v>
      </c>
      <c r="I61" s="336">
        <v>0.51439999999999997</v>
      </c>
      <c r="J61" s="339">
        <v>7.9575465295919416</v>
      </c>
    </row>
    <row r="62" spans="1:10" ht="12.75">
      <c r="A62" s="333" t="s">
        <v>76</v>
      </c>
      <c r="B62" s="334">
        <v>2091</v>
      </c>
      <c r="C62" s="334">
        <v>348.5</v>
      </c>
      <c r="D62" s="266">
        <v>4.3999999999999997E-2</v>
      </c>
      <c r="E62" s="335">
        <v>177996.19189189188</v>
      </c>
      <c r="F62" s="336">
        <v>0.629</v>
      </c>
      <c r="G62" s="336">
        <v>0.93300000000000005</v>
      </c>
      <c r="H62" s="336">
        <v>0.94020000000000004</v>
      </c>
      <c r="I62" s="336">
        <v>0.5282</v>
      </c>
      <c r="J62" s="337">
        <v>6.6583935608378333</v>
      </c>
    </row>
    <row r="63" spans="1:10" ht="12.75">
      <c r="A63" s="333" t="s">
        <v>77</v>
      </c>
      <c r="B63" s="334">
        <v>1848</v>
      </c>
      <c r="C63" s="334">
        <v>462</v>
      </c>
      <c r="D63" s="266">
        <v>3.5000000000000003E-2</v>
      </c>
      <c r="E63" s="335">
        <v>200075.32285714286</v>
      </c>
      <c r="F63" s="336">
        <v>0.6452</v>
      </c>
      <c r="G63" s="336">
        <v>0.87719999999999998</v>
      </c>
      <c r="H63" s="336">
        <v>0.96130000000000004</v>
      </c>
      <c r="I63" s="336">
        <v>0.50249999999999995</v>
      </c>
      <c r="J63" s="337">
        <v>6.6825409152412023</v>
      </c>
    </row>
    <row r="64" spans="1:10" ht="12.75">
      <c r="A64" s="333" t="s">
        <v>78</v>
      </c>
      <c r="B64" s="334">
        <v>33536</v>
      </c>
      <c r="C64" s="334">
        <v>419.2</v>
      </c>
      <c r="D64" s="266">
        <v>3.2000000000000001E-2</v>
      </c>
      <c r="E64" s="335">
        <v>226750.23573913044</v>
      </c>
      <c r="F64" s="336">
        <v>0.63670000000000004</v>
      </c>
      <c r="G64" s="336">
        <v>0.71819999999999995</v>
      </c>
      <c r="H64" s="336">
        <v>0.93259999999999998</v>
      </c>
      <c r="I64" s="336">
        <v>0.56410000000000005</v>
      </c>
      <c r="J64" s="337">
        <v>4.8736340449500535</v>
      </c>
    </row>
    <row r="65" spans="1:10" ht="12.75">
      <c r="A65" s="333" t="s">
        <v>79</v>
      </c>
      <c r="B65" s="334">
        <v>349</v>
      </c>
      <c r="C65" s="334">
        <v>349</v>
      </c>
      <c r="D65" s="266">
        <v>0.04</v>
      </c>
      <c r="E65" s="335">
        <v>387256.77</v>
      </c>
      <c r="F65" s="336">
        <v>0.77</v>
      </c>
      <c r="G65" s="336">
        <v>0.93700000000000006</v>
      </c>
      <c r="H65" s="336">
        <v>1.0189999999999999</v>
      </c>
      <c r="I65" s="336">
        <v>0.70420000000000005</v>
      </c>
      <c r="J65" s="337">
        <v>4.7699634444331975</v>
      </c>
    </row>
    <row r="66" spans="1:10" ht="12.75">
      <c r="A66" s="333" t="s">
        <v>80</v>
      </c>
      <c r="B66" s="334">
        <v>1495</v>
      </c>
      <c r="C66" s="334">
        <v>373.75</v>
      </c>
      <c r="D66" s="266">
        <v>3.5000000000000003E-2</v>
      </c>
      <c r="E66" s="335">
        <v>192858.71</v>
      </c>
      <c r="F66" s="336">
        <v>0.70740000000000003</v>
      </c>
      <c r="G66" s="336">
        <v>0.95320000000000005</v>
      </c>
      <c r="H66" s="336">
        <v>1.0086999999999999</v>
      </c>
      <c r="I66" s="336">
        <v>0.6089</v>
      </c>
      <c r="J66" s="337">
        <v>5.9163573874767064</v>
      </c>
    </row>
    <row r="67" spans="1:10" ht="12.75">
      <c r="A67" s="333" t="s">
        <v>81</v>
      </c>
      <c r="B67" s="334">
        <v>2592</v>
      </c>
      <c r="C67" s="334">
        <v>370.28571428571428</v>
      </c>
      <c r="D67" s="266">
        <v>3.3000000000000002E-2</v>
      </c>
      <c r="E67" s="335">
        <v>255650.25181818183</v>
      </c>
      <c r="F67" s="336">
        <v>0.71109999999999995</v>
      </c>
      <c r="G67" s="336">
        <v>0.87690000000000001</v>
      </c>
      <c r="H67" s="336">
        <v>1.0004999999999999</v>
      </c>
      <c r="I67" s="336">
        <v>0.60509999999999997</v>
      </c>
      <c r="J67" s="337">
        <v>4.5959849742811762</v>
      </c>
    </row>
    <row r="68" spans="1:10" s="159" customFormat="1" ht="12.75">
      <c r="A68" s="333" t="s">
        <v>82</v>
      </c>
      <c r="B68" s="334">
        <v>5115</v>
      </c>
      <c r="C68" s="334">
        <v>393.46153846153845</v>
      </c>
      <c r="D68" s="266">
        <v>4.2000000000000003E-2</v>
      </c>
      <c r="E68" s="335">
        <v>230705.02</v>
      </c>
      <c r="F68" s="336">
        <v>0.71699999999999997</v>
      </c>
      <c r="G68" s="336">
        <v>0.87019999999999997</v>
      </c>
      <c r="H68" s="336">
        <v>0.92589999999999995</v>
      </c>
      <c r="I68" s="336">
        <v>0.63200000000000001</v>
      </c>
      <c r="J68" s="337">
        <v>5.0105227866762689</v>
      </c>
    </row>
    <row r="69" spans="1:10" ht="12.75">
      <c r="A69" s="333" t="s">
        <v>83</v>
      </c>
      <c r="B69" s="334">
        <v>6607</v>
      </c>
      <c r="C69" s="334">
        <v>660.7</v>
      </c>
      <c r="D69" s="266">
        <v>0.03</v>
      </c>
      <c r="E69" s="335">
        <v>369991.458125</v>
      </c>
      <c r="F69" s="336">
        <v>0.69979999999999998</v>
      </c>
      <c r="G69" s="336">
        <v>0.84909999999999997</v>
      </c>
      <c r="H69" s="336">
        <v>0.93059999999999998</v>
      </c>
      <c r="I69" s="336">
        <v>0.58089999999999997</v>
      </c>
      <c r="J69" s="337">
        <v>7.1637281983113681</v>
      </c>
    </row>
    <row r="70" spans="1:10" ht="12.75">
      <c r="A70" s="333" t="s">
        <v>84</v>
      </c>
      <c r="B70" s="334">
        <v>2097</v>
      </c>
      <c r="C70" s="334">
        <v>349.5</v>
      </c>
      <c r="D70" s="266">
        <v>4.8000000000000001E-2</v>
      </c>
      <c r="E70" s="335">
        <v>148440.43875</v>
      </c>
      <c r="F70" s="336">
        <v>0.65029999999999999</v>
      </c>
      <c r="G70" s="336">
        <v>0.82550000000000001</v>
      </c>
      <c r="H70" s="336">
        <v>0.86360000000000003</v>
      </c>
      <c r="I70" s="336">
        <v>0.5534</v>
      </c>
      <c r="J70" s="337">
        <v>2.8879731528906234</v>
      </c>
    </row>
    <row r="71" spans="1:10" ht="12.75">
      <c r="A71" s="333" t="s">
        <v>85</v>
      </c>
      <c r="B71" s="334">
        <v>8627</v>
      </c>
      <c r="C71" s="334">
        <v>862.7</v>
      </c>
      <c r="D71" s="266">
        <v>0.04</v>
      </c>
      <c r="E71" s="335">
        <v>598455.7077777778</v>
      </c>
      <c r="F71" s="336">
        <v>0.68799999999999994</v>
      </c>
      <c r="G71" s="336">
        <v>0.90010000000000001</v>
      </c>
      <c r="H71" s="336">
        <v>0.98250000000000004</v>
      </c>
      <c r="I71" s="336">
        <v>0.56030000000000002</v>
      </c>
      <c r="J71" s="337">
        <v>18.901916421157548</v>
      </c>
    </row>
    <row r="72" spans="1:10" ht="12.75">
      <c r="A72" s="333" t="s">
        <v>86</v>
      </c>
      <c r="B72" s="334">
        <v>2052</v>
      </c>
      <c r="C72" s="334">
        <v>256.5</v>
      </c>
      <c r="D72" s="266">
        <v>2.8000000000000001E-2</v>
      </c>
      <c r="E72" s="335">
        <v>191186.22307692308</v>
      </c>
      <c r="F72" s="336">
        <v>0.71699999999999997</v>
      </c>
      <c r="G72" s="336">
        <v>0.83330000000000004</v>
      </c>
      <c r="H72" s="336">
        <v>1.0052000000000001</v>
      </c>
      <c r="I72" s="336">
        <v>0.64480000000000004</v>
      </c>
      <c r="J72" s="337">
        <v>2.325202892283861</v>
      </c>
    </row>
    <row r="73" spans="1:10" s="159" customFormat="1" ht="12.75">
      <c r="A73" s="333" t="s">
        <v>87</v>
      </c>
      <c r="B73" s="334">
        <v>563</v>
      </c>
      <c r="C73" s="334">
        <v>281.5</v>
      </c>
      <c r="D73" s="266">
        <v>3.2000000000000001E-2</v>
      </c>
      <c r="E73" s="335">
        <v>226146.48068669529</v>
      </c>
      <c r="F73" s="336">
        <v>0.6149</v>
      </c>
      <c r="G73" s="336">
        <v>0.90590000000000004</v>
      </c>
      <c r="H73" s="336">
        <v>0.98360000000000003</v>
      </c>
      <c r="I73" s="336">
        <v>0.57479999999999998</v>
      </c>
      <c r="J73" s="337">
        <v>6.2080406830718298</v>
      </c>
    </row>
    <row r="74" spans="1:10" s="159" customFormat="1" ht="12.75">
      <c r="A74" s="333" t="s">
        <v>88</v>
      </c>
      <c r="B74" s="334">
        <v>2652</v>
      </c>
      <c r="C74" s="334">
        <v>442</v>
      </c>
      <c r="D74" s="266">
        <v>4.1000000000000002E-2</v>
      </c>
      <c r="E74" s="335">
        <v>357454.48444444448</v>
      </c>
      <c r="F74" s="336">
        <v>0.69510000000000005</v>
      </c>
      <c r="G74" s="336">
        <v>0.89739999999999998</v>
      </c>
      <c r="H74" s="336">
        <v>0.94240000000000002</v>
      </c>
      <c r="I74" s="336">
        <v>0.59370000000000001</v>
      </c>
      <c r="J74" s="337">
        <v>8.7126284564218945</v>
      </c>
    </row>
    <row r="75" spans="1:10" ht="12.75">
      <c r="A75" s="333" t="s">
        <v>89</v>
      </c>
      <c r="B75" s="334">
        <v>1737</v>
      </c>
      <c r="C75" s="334">
        <v>579</v>
      </c>
      <c r="D75" s="266">
        <v>3.5000000000000003E-2</v>
      </c>
      <c r="E75" s="335">
        <v>352093.02</v>
      </c>
      <c r="F75" s="336">
        <v>0.67720000000000002</v>
      </c>
      <c r="G75" s="336">
        <v>0.90329999999999999</v>
      </c>
      <c r="H75" s="336">
        <v>0.95940000000000003</v>
      </c>
      <c r="I75" s="336">
        <v>0.61839999999999995</v>
      </c>
      <c r="J75" s="337">
        <v>8.9178861613996023</v>
      </c>
    </row>
    <row r="76" spans="1:10" s="159" customFormat="1" ht="12.75">
      <c r="A76" s="333" t="s">
        <v>90</v>
      </c>
      <c r="B76" s="334">
        <v>601</v>
      </c>
      <c r="C76" s="334">
        <v>300.5</v>
      </c>
      <c r="D76" s="266">
        <v>4.3999999999999997E-2</v>
      </c>
      <c r="E76" s="335">
        <v>230770.04363636364</v>
      </c>
      <c r="F76" s="336">
        <v>0.70350000000000001</v>
      </c>
      <c r="G76" s="336">
        <v>0.90849999999999997</v>
      </c>
      <c r="H76" s="336">
        <v>0.97440000000000004</v>
      </c>
      <c r="I76" s="336">
        <v>0.6452</v>
      </c>
      <c r="J76" s="337">
        <v>7.5720961658889827</v>
      </c>
    </row>
    <row r="77" spans="1:10" s="159" customFormat="1" ht="12.75">
      <c r="A77" s="333" t="s">
        <v>91</v>
      </c>
      <c r="B77" s="334">
        <v>1902</v>
      </c>
      <c r="C77" s="334">
        <v>317</v>
      </c>
      <c r="D77" s="266">
        <v>3.5999999999999997E-2</v>
      </c>
      <c r="E77" s="335">
        <v>213264.17749999999</v>
      </c>
      <c r="F77" s="336">
        <v>0.68979999999999997</v>
      </c>
      <c r="G77" s="336">
        <v>0.93320000000000003</v>
      </c>
      <c r="H77" s="336">
        <v>0.99929999999999997</v>
      </c>
      <c r="I77" s="336">
        <v>0.60880000000000001</v>
      </c>
      <c r="J77" s="337">
        <v>4.9315420422577212</v>
      </c>
    </row>
    <row r="78" spans="1:10" s="159" customFormat="1" ht="12.75">
      <c r="A78" s="333" t="s">
        <v>92</v>
      </c>
      <c r="B78" s="334">
        <v>9349</v>
      </c>
      <c r="C78" s="334">
        <v>439.95294117647057</v>
      </c>
      <c r="D78" s="266">
        <v>3.6999999999999998E-2</v>
      </c>
      <c r="E78" s="335">
        <v>270667.33478103514</v>
      </c>
      <c r="F78" s="336">
        <v>0.65710000000000002</v>
      </c>
      <c r="G78" s="336">
        <v>0.90310000000000001</v>
      </c>
      <c r="H78" s="336">
        <v>0.95889999999999997</v>
      </c>
      <c r="I78" s="336">
        <v>0.57389999999999997</v>
      </c>
      <c r="J78" s="337">
        <v>5.1494570025383863</v>
      </c>
    </row>
    <row r="79" spans="1:10" ht="12.75">
      <c r="A79" s="333" t="s">
        <v>93</v>
      </c>
      <c r="B79" s="334">
        <v>432</v>
      </c>
      <c r="C79" s="334">
        <v>432</v>
      </c>
      <c r="D79" s="266">
        <v>3.2000000000000001E-2</v>
      </c>
      <c r="E79" s="335">
        <v>443762.14</v>
      </c>
      <c r="F79" s="336">
        <v>0.72470000000000001</v>
      </c>
      <c r="G79" s="336">
        <v>0.89349999999999996</v>
      </c>
      <c r="H79" s="336">
        <v>1.0076000000000001</v>
      </c>
      <c r="I79" s="336">
        <v>0.70950000000000002</v>
      </c>
      <c r="J79" s="337">
        <v>8.8952707379380147</v>
      </c>
    </row>
    <row r="80" spans="1:10" ht="12.75">
      <c r="A80" s="333" t="s">
        <v>94</v>
      </c>
      <c r="B80" s="334">
        <v>5254</v>
      </c>
      <c r="C80" s="334">
        <v>525.4</v>
      </c>
      <c r="D80" s="266">
        <v>3.3000000000000002E-2</v>
      </c>
      <c r="E80" s="335">
        <v>297348.53428571427</v>
      </c>
      <c r="F80" s="336">
        <v>0.64859999999999995</v>
      </c>
      <c r="G80" s="336">
        <v>0.84219999999999995</v>
      </c>
      <c r="H80" s="336">
        <v>0.95899999999999996</v>
      </c>
      <c r="I80" s="336">
        <v>0.52129999999999999</v>
      </c>
      <c r="J80" s="337">
        <v>8.6905269040447788</v>
      </c>
    </row>
    <row r="81" spans="1:10" s="159" customFormat="1" ht="12.75">
      <c r="A81" s="333" t="s">
        <v>95</v>
      </c>
      <c r="B81" s="334">
        <v>4123</v>
      </c>
      <c r="C81" s="334">
        <v>412.3</v>
      </c>
      <c r="D81" s="266">
        <v>4.9000000000000002E-2</v>
      </c>
      <c r="E81" s="335">
        <v>255697.69306122451</v>
      </c>
      <c r="F81" s="336">
        <v>0.68289999999999995</v>
      </c>
      <c r="G81" s="336">
        <v>0.90300000000000002</v>
      </c>
      <c r="H81" s="336">
        <v>0.96630000000000005</v>
      </c>
      <c r="I81" s="336">
        <v>0.57099999999999995</v>
      </c>
      <c r="J81" s="337">
        <v>6.0566920319751265</v>
      </c>
    </row>
    <row r="82" spans="1:10" ht="12.75">
      <c r="A82" s="333" t="s">
        <v>96</v>
      </c>
      <c r="B82" s="334">
        <v>9782</v>
      </c>
      <c r="C82" s="334">
        <v>391.28</v>
      </c>
      <c r="D82" s="266">
        <v>4.9000000000000002E-2</v>
      </c>
      <c r="E82" s="335">
        <v>191446.78166666668</v>
      </c>
      <c r="F82" s="336">
        <v>0.65820000000000001</v>
      </c>
      <c r="G82" s="336">
        <v>0.86670000000000003</v>
      </c>
      <c r="H82" s="336">
        <v>0.93589999999999995</v>
      </c>
      <c r="I82" s="336">
        <v>0.56089999999999995</v>
      </c>
      <c r="J82" s="337">
        <v>3.80495176323958</v>
      </c>
    </row>
    <row r="83" spans="1:10" s="159" customFormat="1" ht="12.75">
      <c r="A83" s="333" t="s">
        <v>97</v>
      </c>
      <c r="B83" s="334">
        <v>3645</v>
      </c>
      <c r="C83" s="334">
        <v>455.625</v>
      </c>
      <c r="D83" s="266">
        <v>0.04</v>
      </c>
      <c r="E83" s="338">
        <v>270610.91909090907</v>
      </c>
      <c r="F83" s="336">
        <v>0.68989999999999996</v>
      </c>
      <c r="G83" s="336">
        <v>0.86909999999999998</v>
      </c>
      <c r="H83" s="336">
        <v>0.98719999999999997</v>
      </c>
      <c r="I83" s="336">
        <v>0.55589999999999995</v>
      </c>
      <c r="J83" s="339">
        <v>5.8412183905221076</v>
      </c>
    </row>
    <row r="84" spans="1:10" s="159" customFormat="1" ht="12.75">
      <c r="A84" s="333" t="s">
        <v>98</v>
      </c>
      <c r="B84" s="334">
        <v>5878</v>
      </c>
      <c r="C84" s="334">
        <v>373.20634920634922</v>
      </c>
      <c r="D84" s="266">
        <v>3.7999999999999999E-2</v>
      </c>
      <c r="E84" s="335">
        <v>227479.60227272726</v>
      </c>
      <c r="F84" s="336">
        <v>0.71150000000000002</v>
      </c>
      <c r="G84" s="336">
        <v>0.84640000000000004</v>
      </c>
      <c r="H84" s="336">
        <v>0.95489999999999997</v>
      </c>
      <c r="I84" s="336">
        <v>0.62890000000000001</v>
      </c>
      <c r="J84" s="337">
        <v>5.372604225118673</v>
      </c>
    </row>
    <row r="85" spans="1:10" ht="12.75">
      <c r="A85" s="333" t="s">
        <v>99</v>
      </c>
      <c r="B85" s="334">
        <v>3776</v>
      </c>
      <c r="C85" s="334">
        <v>472</v>
      </c>
      <c r="D85" s="266">
        <v>4.2999999999999997E-2</v>
      </c>
      <c r="E85" s="335">
        <v>284658.48555555556</v>
      </c>
      <c r="F85" s="336">
        <v>0.62539999999999996</v>
      </c>
      <c r="G85" s="336">
        <v>0.88819999999999999</v>
      </c>
      <c r="H85" s="336">
        <v>0.99880000000000002</v>
      </c>
      <c r="I85" s="336">
        <v>0.48130000000000001</v>
      </c>
      <c r="J85" s="337">
        <v>7.3322177373917663</v>
      </c>
    </row>
    <row r="86" spans="1:10" s="159" customFormat="1" ht="12.75">
      <c r="A86" s="333" t="s">
        <v>100</v>
      </c>
      <c r="B86" s="334">
        <v>3443</v>
      </c>
      <c r="C86" s="334">
        <v>313</v>
      </c>
      <c r="D86" s="266">
        <v>3.3000000000000002E-2</v>
      </c>
      <c r="E86" s="335">
        <v>223460.58714285717</v>
      </c>
      <c r="F86" s="336">
        <v>0.69520000000000004</v>
      </c>
      <c r="G86" s="336">
        <v>0.89249999999999996</v>
      </c>
      <c r="H86" s="336">
        <v>0.95699999999999996</v>
      </c>
      <c r="I86" s="336">
        <v>0.54749999999999999</v>
      </c>
      <c r="J86" s="337">
        <v>5.6414953870959597</v>
      </c>
    </row>
    <row r="87" spans="1:10" s="159" customFormat="1" ht="12.75">
      <c r="A87" s="333" t="s">
        <v>101</v>
      </c>
      <c r="B87" s="334">
        <v>4447</v>
      </c>
      <c r="C87" s="334">
        <v>404.27272727272725</v>
      </c>
      <c r="D87" s="266">
        <v>6.0999999999999999E-2</v>
      </c>
      <c r="E87" s="335">
        <v>186556.73</v>
      </c>
      <c r="F87" s="336">
        <v>0.59519999999999995</v>
      </c>
      <c r="G87" s="336">
        <v>0.90690000000000004</v>
      </c>
      <c r="H87" s="336">
        <v>0.94669999999999999</v>
      </c>
      <c r="I87" s="336">
        <v>0.45939999999999998</v>
      </c>
      <c r="J87" s="337">
        <v>5.854578943678078</v>
      </c>
    </row>
    <row r="88" spans="1:10" s="159" customFormat="1" ht="12.75">
      <c r="A88" s="333" t="s">
        <v>102</v>
      </c>
      <c r="B88" s="334">
        <v>2463</v>
      </c>
      <c r="C88" s="334">
        <v>371.77358490566036</v>
      </c>
      <c r="D88" s="266">
        <v>3.1E-2</v>
      </c>
      <c r="E88" s="335">
        <v>192476.54857142858</v>
      </c>
      <c r="F88" s="336">
        <v>0.70650000000000002</v>
      </c>
      <c r="G88" s="336">
        <v>0.86240000000000006</v>
      </c>
      <c r="H88" s="336">
        <v>0.96140000000000003</v>
      </c>
      <c r="I88" s="336">
        <v>0.61570000000000003</v>
      </c>
      <c r="J88" s="337">
        <v>4.2277831965685069</v>
      </c>
    </row>
    <row r="89" spans="1:10" s="159" customFormat="1" ht="12.75">
      <c r="A89" s="333" t="s">
        <v>103</v>
      </c>
      <c r="B89" s="334">
        <v>1364</v>
      </c>
      <c r="C89" s="334">
        <v>341</v>
      </c>
      <c r="D89" s="266">
        <v>3.2000000000000001E-2</v>
      </c>
      <c r="E89" s="335">
        <v>261989.38444444444</v>
      </c>
      <c r="F89" s="336">
        <v>0.66469999999999996</v>
      </c>
      <c r="G89" s="336">
        <v>0.89590000000000003</v>
      </c>
      <c r="H89" s="336">
        <v>0.9748</v>
      </c>
      <c r="I89" s="336">
        <v>0.49009999999999998</v>
      </c>
      <c r="J89" s="337">
        <v>6.0918166713596227</v>
      </c>
    </row>
    <row r="90" spans="1:10" s="159" customFormat="1" ht="12.75">
      <c r="A90" s="333" t="s">
        <v>104</v>
      </c>
      <c r="B90" s="334">
        <v>2212</v>
      </c>
      <c r="C90" s="334">
        <v>316</v>
      </c>
      <c r="D90" s="266">
        <v>3.3000000000000002E-2</v>
      </c>
      <c r="E90" s="335">
        <v>171764.42499999999</v>
      </c>
      <c r="F90" s="336">
        <v>0.68969999999999998</v>
      </c>
      <c r="G90" s="336">
        <v>0.86170000000000002</v>
      </c>
      <c r="H90" s="336">
        <v>1.0732999999999999</v>
      </c>
      <c r="I90" s="336">
        <v>0.55059999999999998</v>
      </c>
      <c r="J90" s="337">
        <v>5.1530709391156169</v>
      </c>
    </row>
    <row r="91" spans="1:10" s="159" customFormat="1" ht="12" customHeight="1">
      <c r="A91" s="333" t="s">
        <v>105</v>
      </c>
      <c r="B91" s="334">
        <v>454</v>
      </c>
      <c r="C91" s="334">
        <v>454</v>
      </c>
      <c r="D91" s="266">
        <v>3.5000000000000003E-2</v>
      </c>
      <c r="E91" s="335">
        <v>290209.69090909086</v>
      </c>
      <c r="F91" s="336">
        <v>0.63959999999999995</v>
      </c>
      <c r="G91" s="336">
        <v>0.8216</v>
      </c>
      <c r="H91" s="336">
        <v>0.96060000000000001</v>
      </c>
      <c r="I91" s="336">
        <v>0.50590000000000002</v>
      </c>
      <c r="J91" s="337">
        <v>2.6370821226190233</v>
      </c>
    </row>
    <row r="92" spans="1:10" ht="12.75">
      <c r="A92" s="333" t="s">
        <v>106</v>
      </c>
      <c r="B92" s="334">
        <v>836</v>
      </c>
      <c r="C92" s="334">
        <v>278.66666666666669</v>
      </c>
      <c r="D92" s="266">
        <v>3.1E-2</v>
      </c>
      <c r="E92" s="335">
        <v>177374.45499999999</v>
      </c>
      <c r="F92" s="336">
        <v>0.65359999999999996</v>
      </c>
      <c r="G92" s="336">
        <v>0.89470000000000005</v>
      </c>
      <c r="H92" s="336">
        <v>1.0225</v>
      </c>
      <c r="I92" s="336">
        <v>0.57250000000000001</v>
      </c>
      <c r="J92" s="337">
        <v>3.5395418851916087</v>
      </c>
    </row>
    <row r="93" spans="1:10" ht="12.75">
      <c r="A93" s="333" t="s">
        <v>107</v>
      </c>
      <c r="B93" s="334">
        <v>228</v>
      </c>
      <c r="C93" s="334">
        <v>456</v>
      </c>
      <c r="D93" s="266">
        <v>5.5E-2</v>
      </c>
      <c r="E93" s="335">
        <v>212475.1</v>
      </c>
      <c r="F93" s="336">
        <v>0.71560000000000001</v>
      </c>
      <c r="G93" s="336">
        <v>0.90349999999999997</v>
      </c>
      <c r="H93" s="336">
        <v>0.92549999999999999</v>
      </c>
      <c r="I93" s="336">
        <v>0.68720000000000003</v>
      </c>
      <c r="J93" s="337">
        <v>6.7578635369925797</v>
      </c>
    </row>
    <row r="94" spans="1:10" ht="12.75">
      <c r="A94" s="333" t="s">
        <v>108</v>
      </c>
      <c r="B94" s="334">
        <v>5343</v>
      </c>
      <c r="C94" s="334">
        <v>534.29999999999995</v>
      </c>
      <c r="D94" s="266">
        <v>0.03</v>
      </c>
      <c r="E94" s="335">
        <v>359994.92142857146</v>
      </c>
      <c r="F94" s="336">
        <v>0.62539999999999996</v>
      </c>
      <c r="G94" s="336">
        <v>0.87050000000000005</v>
      </c>
      <c r="H94" s="336">
        <v>0.93759999999999999</v>
      </c>
      <c r="I94" s="336">
        <v>0.53190000000000004</v>
      </c>
      <c r="J94" s="337">
        <v>7.4962119363005932</v>
      </c>
    </row>
    <row r="95" spans="1:10" ht="12.75">
      <c r="A95" s="333" t="s">
        <v>109</v>
      </c>
      <c r="B95" s="334">
        <v>3266</v>
      </c>
      <c r="C95" s="334">
        <v>311.04761904761904</v>
      </c>
      <c r="D95" s="266">
        <v>5.2999999999999999E-2</v>
      </c>
      <c r="E95" s="335">
        <v>190834.06916666668</v>
      </c>
      <c r="F95" s="336">
        <v>0.69610000000000005</v>
      </c>
      <c r="G95" s="336">
        <v>0.84450000000000003</v>
      </c>
      <c r="H95" s="336">
        <v>1.0094000000000001</v>
      </c>
      <c r="I95" s="336">
        <v>0.61760000000000004</v>
      </c>
      <c r="J95" s="337">
        <v>5.6217684786299742</v>
      </c>
    </row>
    <row r="96" spans="1:10" ht="12.75">
      <c r="A96" s="333" t="s">
        <v>110</v>
      </c>
      <c r="B96" s="334">
        <v>21430</v>
      </c>
      <c r="C96" s="334">
        <v>476.22222222222223</v>
      </c>
      <c r="D96" s="266">
        <v>2.9000000000000001E-2</v>
      </c>
      <c r="E96" s="335">
        <v>368669.79378787882</v>
      </c>
      <c r="F96" s="336">
        <v>0.69689999999999996</v>
      </c>
      <c r="G96" s="336">
        <v>0.86050000000000004</v>
      </c>
      <c r="H96" s="336">
        <v>0.95140000000000002</v>
      </c>
      <c r="I96" s="336">
        <v>0.60289999999999999</v>
      </c>
      <c r="J96" s="337">
        <v>5.9541116426932827</v>
      </c>
    </row>
    <row r="97" spans="1:10" ht="12.75">
      <c r="A97" s="333" t="s">
        <v>111</v>
      </c>
      <c r="B97" s="334">
        <v>1111</v>
      </c>
      <c r="C97" s="334">
        <v>277.75</v>
      </c>
      <c r="D97" s="266">
        <v>5.1999999999999998E-2</v>
      </c>
      <c r="E97" s="335">
        <v>166994.41</v>
      </c>
      <c r="F97" s="336">
        <v>0.71409999999999996</v>
      </c>
      <c r="G97" s="336">
        <v>0.95679999999999998</v>
      </c>
      <c r="H97" s="336">
        <v>0.97550000000000003</v>
      </c>
      <c r="I97" s="336">
        <v>0.66739999999999999</v>
      </c>
      <c r="J97" s="337">
        <v>4.1377882586625114</v>
      </c>
    </row>
    <row r="98" spans="1:10" ht="12.75">
      <c r="A98" s="333" t="s">
        <v>112</v>
      </c>
      <c r="B98" s="334">
        <v>1218</v>
      </c>
      <c r="C98" s="334">
        <v>348</v>
      </c>
      <c r="D98" s="266">
        <v>5.1999999999999998E-2</v>
      </c>
      <c r="E98" s="335">
        <v>124101.16833333333</v>
      </c>
      <c r="F98" s="336">
        <v>0.68989999999999996</v>
      </c>
      <c r="G98" s="336">
        <v>0.93679999999999997</v>
      </c>
      <c r="H98" s="336">
        <v>0.94110000000000005</v>
      </c>
      <c r="I98" s="336">
        <v>0.59740000000000004</v>
      </c>
      <c r="J98" s="337">
        <v>3.9801033534814199</v>
      </c>
    </row>
    <row r="99" spans="1:10" ht="12.75">
      <c r="A99" s="333" t="s">
        <v>113</v>
      </c>
      <c r="B99" s="334">
        <v>730</v>
      </c>
      <c r="C99" s="334">
        <v>730</v>
      </c>
      <c r="D99" s="266">
        <v>2.7E-2</v>
      </c>
      <c r="E99" s="335">
        <v>302248.42333333334</v>
      </c>
      <c r="F99" s="336">
        <v>0.75439999999999996</v>
      </c>
      <c r="G99" s="336">
        <v>0.89039999999999997</v>
      </c>
      <c r="H99" s="336">
        <v>1.0094000000000001</v>
      </c>
      <c r="I99" s="336">
        <v>0.6421</v>
      </c>
      <c r="J99" s="337">
        <v>5.2842037192243314</v>
      </c>
    </row>
    <row r="100" spans="1:10" ht="12.75">
      <c r="A100" s="333" t="s">
        <v>114</v>
      </c>
      <c r="B100" s="334">
        <v>8679</v>
      </c>
      <c r="C100" s="334">
        <v>433.95</v>
      </c>
      <c r="D100" s="266">
        <v>3.5999999999999997E-2</v>
      </c>
      <c r="E100" s="335">
        <v>221971.96035714285</v>
      </c>
      <c r="F100" s="336">
        <v>0.67069999999999996</v>
      </c>
      <c r="G100" s="336">
        <v>0.82640000000000002</v>
      </c>
      <c r="H100" s="336">
        <v>0.9083</v>
      </c>
      <c r="I100" s="336">
        <v>0.54110000000000003</v>
      </c>
      <c r="J100" s="337">
        <v>6.3338788760011306</v>
      </c>
    </row>
    <row r="101" spans="1:10" ht="12.75">
      <c r="A101" s="333" t="s">
        <v>115</v>
      </c>
      <c r="B101" s="334">
        <v>3092</v>
      </c>
      <c r="C101" s="334">
        <v>515.33333333333337</v>
      </c>
      <c r="D101" s="266">
        <v>3.5000000000000003E-2</v>
      </c>
      <c r="E101" s="335">
        <v>216465.64249999999</v>
      </c>
      <c r="F101" s="336">
        <v>0.58799999999999997</v>
      </c>
      <c r="G101" s="336">
        <v>0.8357</v>
      </c>
      <c r="H101" s="336">
        <v>0.9083</v>
      </c>
      <c r="I101" s="336">
        <v>0.46350000000000002</v>
      </c>
      <c r="J101" s="337">
        <v>5.142776304703581</v>
      </c>
    </row>
    <row r="102" spans="1:10" ht="12.75">
      <c r="A102" s="333" t="s">
        <v>116</v>
      </c>
      <c r="B102" s="334">
        <v>5195</v>
      </c>
      <c r="C102" s="334">
        <v>415.6</v>
      </c>
      <c r="D102" s="266">
        <v>5.1999999999999998E-2</v>
      </c>
      <c r="E102" s="335">
        <v>237643.09944444444</v>
      </c>
      <c r="F102" s="336">
        <v>0.67579999999999996</v>
      </c>
      <c r="G102" s="336">
        <v>0.91859999999999997</v>
      </c>
      <c r="H102" s="336">
        <v>0.96350000000000002</v>
      </c>
      <c r="I102" s="336">
        <v>0.59119999999999995</v>
      </c>
      <c r="J102" s="337">
        <v>4.8715276369830285</v>
      </c>
    </row>
    <row r="103" spans="1:10" ht="12.75">
      <c r="A103" s="333" t="s">
        <v>117</v>
      </c>
      <c r="B103" s="334">
        <v>1294</v>
      </c>
      <c r="C103" s="334">
        <v>340.5263157894737</v>
      </c>
      <c r="D103" s="266">
        <v>0.03</v>
      </c>
      <c r="E103" s="335">
        <v>283868.8657894737</v>
      </c>
      <c r="F103" s="336">
        <v>0.63780000000000003</v>
      </c>
      <c r="G103" s="336">
        <v>0.88719999999999999</v>
      </c>
      <c r="H103" s="336">
        <v>1.0075000000000001</v>
      </c>
      <c r="I103" s="336">
        <v>0.54059999999999997</v>
      </c>
      <c r="J103" s="337">
        <v>6.3642183615909538</v>
      </c>
    </row>
    <row r="104" spans="1:10" ht="12.75">
      <c r="A104" s="333" t="s">
        <v>118</v>
      </c>
      <c r="B104" s="334">
        <v>372</v>
      </c>
      <c r="C104" s="334">
        <v>496</v>
      </c>
      <c r="D104" s="266">
        <v>3.2000000000000001E-2</v>
      </c>
      <c r="E104" s="335">
        <v>327612.64</v>
      </c>
      <c r="F104" s="336">
        <v>0.75560000000000005</v>
      </c>
      <c r="G104" s="336">
        <v>0.81989999999999996</v>
      </c>
      <c r="H104" s="336">
        <v>0.98950000000000005</v>
      </c>
      <c r="I104" s="336">
        <v>0.61040000000000005</v>
      </c>
      <c r="J104" s="339">
        <v>6.9608919453726434</v>
      </c>
    </row>
    <row r="105" spans="1:10" s="159" customFormat="1" ht="12.75" customHeight="1">
      <c r="A105" s="340" t="s">
        <v>119</v>
      </c>
      <c r="B105" s="341">
        <v>394824</v>
      </c>
      <c r="C105" s="341">
        <v>417.54911032969358</v>
      </c>
      <c r="D105" s="342">
        <v>3.4000000000000002E-2</v>
      </c>
      <c r="E105" s="343">
        <v>252309.46015198278</v>
      </c>
      <c r="F105" s="344">
        <v>0.6850436724694966</v>
      </c>
      <c r="G105" s="344">
        <v>0.84985715154093977</v>
      </c>
      <c r="H105" s="344">
        <v>0.95299718154946034</v>
      </c>
      <c r="I105" s="344">
        <v>0.58166241082288339</v>
      </c>
      <c r="J105" s="345"/>
    </row>
    <row r="106" spans="1:10" ht="12.75">
      <c r="A106" s="73"/>
      <c r="B106" s="74"/>
      <c r="C106" s="74"/>
      <c r="D106" s="75"/>
      <c r="E106" s="76"/>
      <c r="F106" s="77"/>
      <c r="G106" s="77"/>
      <c r="H106" s="77"/>
      <c r="I106" s="78"/>
    </row>
    <row r="107" spans="1:10" s="156" customFormat="1" ht="12.75">
      <c r="A107" s="79">
        <f>SUBTOTAL(103,A5:A104)</f>
        <v>100</v>
      </c>
      <c r="B107" s="80">
        <f>SUBTOTAL(109,B5:B104)</f>
        <v>394821</v>
      </c>
      <c r="C107" s="81">
        <f>SUBTOTAL(101,C5:C104)</f>
        <v>418.37160003914227</v>
      </c>
      <c r="D107" s="82">
        <f>SUBTOTAL(101,D5:D104)</f>
        <v>3.7780000000000008E-2</v>
      </c>
      <c r="E107" s="265"/>
      <c r="F107" s="83"/>
      <c r="G107" s="83"/>
      <c r="H107" s="83"/>
      <c r="I107" s="83"/>
    </row>
    <row r="108" spans="1:10" ht="12.75" hidden="1">
      <c r="A108" s="162" t="s">
        <v>120</v>
      </c>
      <c r="B108" s="163" t="s">
        <v>121</v>
      </c>
      <c r="C108" s="163" t="s">
        <v>122</v>
      </c>
      <c r="D108" s="164" t="s">
        <v>122</v>
      </c>
      <c r="E108" s="165"/>
      <c r="F108" s="77"/>
      <c r="G108" s="77"/>
      <c r="H108" s="77"/>
      <c r="I108" s="77"/>
      <c r="J108" s="158"/>
    </row>
    <row r="109" spans="1:10" ht="12.75" hidden="1">
      <c r="A109" s="162">
        <f>SUBTOTAL(103,A5:A103)</f>
        <v>99</v>
      </c>
      <c r="B109" s="166">
        <f>SUBTOTAL(109,B5:B103)</f>
        <v>394449</v>
      </c>
      <c r="C109" s="162">
        <f>SUBTOTAL(101,C5:C103)</f>
        <v>417.58747478701241</v>
      </c>
      <c r="D109" s="162">
        <f>SUBTOTAL(101,D5:D103)</f>
        <v>3.7838383838383845E-2</v>
      </c>
      <c r="E109" s="165"/>
      <c r="F109" s="77"/>
      <c r="G109" s="77"/>
      <c r="H109" s="77"/>
      <c r="I109" s="77"/>
      <c r="J109" s="158"/>
    </row>
    <row r="110" spans="1:10" ht="12.75">
      <c r="A110" s="162"/>
      <c r="B110" s="163"/>
      <c r="C110" s="163"/>
      <c r="D110" s="75"/>
      <c r="E110" s="165"/>
      <c r="F110" s="77"/>
      <c r="G110" s="77"/>
      <c r="H110" s="77"/>
      <c r="I110" s="77"/>
      <c r="J110" s="158"/>
    </row>
    <row r="111" spans="1:10" s="167" customFormat="1" ht="12.75">
      <c r="A111" s="84"/>
      <c r="B111" s="263"/>
      <c r="C111" s="173"/>
      <c r="D111" s="264"/>
      <c r="E111" s="264"/>
      <c r="F111" s="77"/>
      <c r="G111" s="77"/>
      <c r="H111" s="77"/>
      <c r="I111" s="77"/>
    </row>
    <row r="112" spans="1:10" ht="12.75">
      <c r="A112" s="85"/>
      <c r="B112" s="163"/>
      <c r="C112" s="163"/>
      <c r="D112" s="164"/>
      <c r="E112" s="165"/>
      <c r="F112" s="77"/>
      <c r="G112" s="77"/>
      <c r="H112" s="77"/>
      <c r="I112" s="77"/>
      <c r="J112" s="158"/>
    </row>
    <row r="113" spans="1:10" ht="12.75">
      <c r="A113" s="268"/>
      <c r="B113" s="163"/>
      <c r="C113" s="163"/>
      <c r="D113" s="75"/>
      <c r="E113" s="165"/>
      <c r="F113" s="77"/>
      <c r="G113" s="77"/>
      <c r="H113" s="77"/>
      <c r="I113" s="77"/>
      <c r="J113" s="158"/>
    </row>
    <row r="114" spans="1:10" ht="15" customHeight="1">
      <c r="A114" s="269"/>
      <c r="B114" s="74"/>
      <c r="C114" s="74"/>
      <c r="D114" s="75"/>
      <c r="E114" s="76"/>
      <c r="F114" s="77"/>
      <c r="G114" s="77"/>
      <c r="H114" s="77"/>
      <c r="I114" s="78"/>
      <c r="J114" s="158"/>
    </row>
    <row r="115" spans="1:10" ht="12.75">
      <c r="A115" s="169"/>
      <c r="B115" s="74"/>
      <c r="C115" s="74"/>
      <c r="D115" s="75"/>
      <c r="E115" s="165"/>
      <c r="F115" s="170"/>
      <c r="G115" s="77"/>
      <c r="H115" s="77"/>
      <c r="I115" s="78"/>
      <c r="J115" s="158"/>
    </row>
    <row r="116" spans="1:10" ht="12.75">
      <c r="A116" s="169"/>
      <c r="B116" s="74"/>
      <c r="C116" s="74"/>
      <c r="D116" s="75"/>
      <c r="E116" s="165"/>
      <c r="F116" s="170"/>
      <c r="G116" s="77"/>
      <c r="H116" s="77"/>
      <c r="I116" s="78"/>
      <c r="J116" s="158"/>
    </row>
    <row r="117" spans="1:10" ht="12.75">
      <c r="A117" s="171"/>
      <c r="B117" s="74"/>
      <c r="C117" s="74"/>
      <c r="D117" s="75"/>
      <c r="E117" s="165"/>
      <c r="F117" s="170"/>
      <c r="G117" s="77"/>
      <c r="H117" s="77"/>
      <c r="I117" s="78"/>
      <c r="J117" s="158"/>
    </row>
    <row r="118" spans="1:10" s="155" customFormat="1" ht="12.75">
      <c r="A118" s="172"/>
      <c r="B118" s="74"/>
      <c r="C118" s="74"/>
      <c r="D118" s="75"/>
      <c r="E118" s="165"/>
      <c r="F118" s="77"/>
      <c r="G118" s="77"/>
      <c r="H118" s="77"/>
      <c r="I118" s="77"/>
    </row>
    <row r="119" spans="1:10" s="155" customFormat="1" ht="12.75">
      <c r="A119" s="73"/>
      <c r="B119" s="74"/>
      <c r="C119" s="173"/>
      <c r="D119" s="173"/>
      <c r="E119" s="165"/>
      <c r="F119" s="77"/>
      <c r="G119" s="77"/>
      <c r="H119" s="77"/>
      <c r="I119" s="77"/>
    </row>
    <row r="120" spans="1:10" s="155" customFormat="1" ht="12.75">
      <c r="A120" s="73"/>
      <c r="B120" s="74"/>
      <c r="C120" s="74"/>
      <c r="D120" s="174"/>
      <c r="E120" s="165"/>
      <c r="F120" s="77"/>
      <c r="G120" s="77"/>
      <c r="H120" s="77"/>
      <c r="I120" s="77"/>
    </row>
    <row r="121" spans="1:10" s="155" customFormat="1" ht="12.75">
      <c r="A121" s="73"/>
      <c r="B121" s="74"/>
      <c r="C121" s="74"/>
      <c r="D121" s="75"/>
      <c r="E121" s="165"/>
      <c r="F121" s="77"/>
      <c r="G121" s="77"/>
      <c r="H121" s="77"/>
      <c r="I121" s="77"/>
    </row>
    <row r="122" spans="1:10" s="155" customFormat="1" ht="12.75">
      <c r="A122" s="73"/>
      <c r="B122" s="74"/>
      <c r="C122" s="74"/>
      <c r="D122" s="173"/>
      <c r="E122" s="165"/>
      <c r="F122" s="77"/>
      <c r="G122" s="77"/>
      <c r="H122" s="77"/>
      <c r="I122" s="77"/>
    </row>
    <row r="123" spans="1:10" s="155" customFormat="1" ht="12.75">
      <c r="A123" s="172"/>
      <c r="B123" s="74"/>
      <c r="C123" s="74"/>
      <c r="D123" s="75"/>
      <c r="E123" s="165"/>
      <c r="F123" s="77"/>
      <c r="G123" s="77"/>
      <c r="H123" s="77"/>
      <c r="I123" s="77"/>
    </row>
    <row r="124" spans="1:10" s="155" customFormat="1" ht="12.75">
      <c r="A124" s="73"/>
      <c r="B124" s="74"/>
      <c r="C124" s="74"/>
      <c r="D124" s="75"/>
      <c r="E124" s="165"/>
      <c r="F124" s="77"/>
      <c r="G124" s="77"/>
      <c r="H124" s="77"/>
      <c r="I124" s="77"/>
    </row>
    <row r="125" spans="1:10" s="155" customFormat="1" ht="12.75">
      <c r="A125" s="172"/>
      <c r="B125" s="74"/>
      <c r="C125" s="74"/>
      <c r="D125" s="75"/>
      <c r="E125" s="165"/>
      <c r="F125" s="77"/>
      <c r="G125" s="77"/>
      <c r="H125" s="77"/>
      <c r="I125" s="77"/>
    </row>
    <row r="126" spans="1:10" s="159" customFormat="1" ht="12.75">
      <c r="A126" s="168"/>
      <c r="B126" s="175"/>
      <c r="C126" s="175"/>
      <c r="D126" s="176"/>
      <c r="E126" s="177"/>
      <c r="F126" s="178"/>
      <c r="G126" s="178"/>
      <c r="H126" s="178"/>
      <c r="I126" s="178"/>
    </row>
    <row r="127" spans="1:10" ht="12.75">
      <c r="A127" s="169"/>
      <c r="B127" s="74"/>
      <c r="C127" s="74"/>
      <c r="D127" s="75"/>
      <c r="E127" s="165"/>
      <c r="F127" s="170"/>
      <c r="G127" s="77"/>
      <c r="H127" s="77"/>
      <c r="I127" s="78"/>
      <c r="J127" s="158"/>
    </row>
    <row r="128" spans="1:10" ht="12.75">
      <c r="A128" s="179"/>
      <c r="B128" s="74"/>
      <c r="C128" s="74"/>
      <c r="D128" s="75"/>
      <c r="E128" s="165"/>
      <c r="F128" s="170"/>
      <c r="G128" s="77"/>
      <c r="H128" s="77"/>
      <c r="I128" s="78"/>
      <c r="J128" s="158"/>
    </row>
    <row r="129" spans="1:9" s="161" customFormat="1" ht="12.75">
      <c r="A129" s="169"/>
      <c r="B129" s="74"/>
      <c r="C129" s="74"/>
      <c r="D129" s="75"/>
      <c r="E129" s="165"/>
      <c r="F129" s="170"/>
      <c r="G129" s="77"/>
      <c r="H129" s="77"/>
      <c r="I129" s="78"/>
    </row>
    <row r="130" spans="1:9" s="161" customFormat="1" ht="12.75">
      <c r="A130" s="169"/>
      <c r="B130" s="74"/>
      <c r="C130" s="74"/>
      <c r="D130" s="75"/>
      <c r="E130" s="165"/>
      <c r="F130" s="170"/>
      <c r="G130" s="77"/>
      <c r="H130" s="77"/>
      <c r="I130" s="78"/>
    </row>
    <row r="131" spans="1:9" s="161" customFormat="1" ht="12.75">
      <c r="A131" s="169"/>
      <c r="B131" s="74"/>
      <c r="C131" s="74"/>
      <c r="D131" s="75"/>
      <c r="E131" s="165"/>
      <c r="F131" s="170"/>
      <c r="G131" s="77"/>
      <c r="H131" s="77"/>
      <c r="I131" s="78"/>
    </row>
    <row r="132" spans="1:9" s="161" customFormat="1" ht="12.75">
      <c r="A132" s="169"/>
      <c r="B132" s="74"/>
      <c r="C132" s="74"/>
      <c r="D132" s="75"/>
      <c r="E132" s="165"/>
      <c r="F132" s="170"/>
      <c r="G132" s="77"/>
      <c r="H132" s="77"/>
      <c r="I132" s="78"/>
    </row>
    <row r="133" spans="1:9" s="161" customFormat="1" ht="12.75">
      <c r="A133" s="169"/>
      <c r="B133" s="74"/>
      <c r="C133" s="74"/>
      <c r="D133" s="75"/>
      <c r="E133" s="165"/>
      <c r="F133" s="170"/>
      <c r="G133" s="77"/>
      <c r="H133" s="77"/>
      <c r="I133" s="78"/>
    </row>
    <row r="134" spans="1:9" s="161" customFormat="1" ht="12.75">
      <c r="A134" s="169"/>
      <c r="B134" s="74"/>
      <c r="C134" s="74"/>
      <c r="D134" s="75"/>
      <c r="E134" s="165"/>
      <c r="F134" s="170"/>
      <c r="G134" s="77"/>
      <c r="H134" s="77"/>
      <c r="I134" s="78"/>
    </row>
    <row r="135" spans="1:9" s="161" customFormat="1" ht="12.75">
      <c r="A135" s="169"/>
      <c r="B135" s="74"/>
      <c r="C135" s="74"/>
      <c r="D135" s="75"/>
      <c r="E135" s="165"/>
      <c r="F135" s="170"/>
      <c r="G135" s="77"/>
      <c r="H135" s="77"/>
      <c r="I135" s="78"/>
    </row>
    <row r="136" spans="1:9" s="161" customFormat="1" ht="12.75">
      <c r="A136" s="169"/>
      <c r="B136" s="74"/>
      <c r="C136" s="74"/>
      <c r="D136" s="75"/>
      <c r="E136" s="165"/>
      <c r="F136" s="170"/>
      <c r="G136" s="77"/>
      <c r="H136" s="77"/>
      <c r="I136" s="78"/>
    </row>
    <row r="137" spans="1:9" s="161" customFormat="1" ht="12.75">
      <c r="A137" s="169"/>
      <c r="B137" s="74"/>
      <c r="C137" s="74"/>
      <c r="D137" s="75"/>
      <c r="E137" s="165"/>
      <c r="F137" s="170"/>
      <c r="G137" s="77"/>
      <c r="H137" s="77"/>
      <c r="I137" s="78"/>
    </row>
    <row r="138" spans="1:9" s="161" customFormat="1" ht="12.75">
      <c r="A138" s="169"/>
      <c r="B138" s="74"/>
      <c r="C138" s="74"/>
      <c r="D138" s="75"/>
      <c r="E138" s="165"/>
      <c r="F138" s="170"/>
      <c r="G138" s="77"/>
      <c r="H138" s="77"/>
      <c r="I138" s="78"/>
    </row>
    <row r="139" spans="1:9" s="161" customFormat="1" ht="12.75">
      <c r="A139" s="169"/>
      <c r="B139" s="74"/>
      <c r="C139" s="74"/>
      <c r="D139" s="75"/>
      <c r="E139" s="165"/>
      <c r="F139" s="170"/>
      <c r="G139" s="77"/>
      <c r="H139" s="77"/>
      <c r="I139" s="78"/>
    </row>
    <row r="140" spans="1:9" s="161" customFormat="1" ht="12.75">
      <c r="A140" s="169"/>
      <c r="B140" s="74"/>
      <c r="C140" s="74"/>
      <c r="D140" s="75"/>
      <c r="E140" s="165"/>
      <c r="F140" s="170"/>
      <c r="G140" s="77"/>
      <c r="H140" s="77"/>
      <c r="I140" s="78"/>
    </row>
    <row r="141" spans="1:9" s="161" customFormat="1" ht="12.75">
      <c r="A141" s="169"/>
      <c r="B141" s="74"/>
      <c r="C141" s="74"/>
      <c r="D141" s="75"/>
      <c r="E141" s="165"/>
      <c r="F141" s="170"/>
      <c r="G141" s="77"/>
      <c r="H141" s="77"/>
      <c r="I141" s="78"/>
    </row>
    <row r="142" spans="1:9" s="161" customFormat="1" ht="12.75">
      <c r="A142" s="169"/>
      <c r="B142" s="74"/>
      <c r="C142" s="74"/>
      <c r="D142" s="75"/>
      <c r="E142" s="165"/>
      <c r="F142" s="170"/>
      <c r="G142" s="77"/>
      <c r="H142" s="77"/>
      <c r="I142" s="78"/>
    </row>
    <row r="143" spans="1:9" s="161" customFormat="1">
      <c r="A143" s="180"/>
      <c r="B143" s="181"/>
      <c r="C143" s="181"/>
      <c r="D143" s="182"/>
      <c r="E143" s="183"/>
      <c r="F143" s="184"/>
      <c r="G143" s="185"/>
      <c r="H143" s="185"/>
      <c r="I143" s="186"/>
    </row>
    <row r="144" spans="1:9" s="161" customFormat="1">
      <c r="A144" s="180"/>
      <c r="B144" s="181"/>
      <c r="C144" s="181"/>
      <c r="D144" s="182"/>
      <c r="E144" s="183"/>
      <c r="F144" s="184"/>
      <c r="G144" s="185"/>
      <c r="H144" s="185"/>
      <c r="I144" s="186"/>
    </row>
    <row r="145" spans="1:10" s="185" customFormat="1">
      <c r="A145" s="180"/>
      <c r="B145" s="181"/>
      <c r="C145" s="181"/>
      <c r="D145" s="182"/>
      <c r="E145" s="183"/>
      <c r="F145" s="184"/>
      <c r="I145" s="186"/>
      <c r="J145" s="161"/>
    </row>
    <row r="146" spans="1:10" s="185" customFormat="1">
      <c r="A146" s="180"/>
      <c r="B146" s="181"/>
      <c r="C146" s="181"/>
      <c r="D146" s="182"/>
      <c r="E146" s="183"/>
      <c r="F146" s="184"/>
      <c r="I146" s="186"/>
      <c r="J146" s="161"/>
    </row>
    <row r="147" spans="1:10" s="185" customFormat="1">
      <c r="A147" s="180"/>
      <c r="B147" s="181"/>
      <c r="C147" s="181"/>
      <c r="D147" s="182"/>
      <c r="E147" s="183"/>
      <c r="F147" s="184"/>
      <c r="I147" s="186"/>
      <c r="J147" s="161"/>
    </row>
    <row r="148" spans="1:10" s="185" customFormat="1">
      <c r="A148" s="180"/>
      <c r="B148" s="181"/>
      <c r="C148" s="181"/>
      <c r="D148" s="182"/>
      <c r="E148" s="183"/>
      <c r="F148" s="184"/>
      <c r="I148" s="186"/>
      <c r="J148" s="161"/>
    </row>
    <row r="149" spans="1:10" s="185" customFormat="1">
      <c r="A149" s="180"/>
      <c r="B149" s="181"/>
      <c r="C149" s="181"/>
      <c r="D149" s="182"/>
      <c r="E149" s="183"/>
      <c r="F149" s="184"/>
      <c r="I149" s="186"/>
      <c r="J149" s="161"/>
    </row>
    <row r="150" spans="1:10" s="185" customFormat="1">
      <c r="A150" s="180"/>
      <c r="B150" s="181"/>
      <c r="C150" s="181"/>
      <c r="D150" s="182"/>
      <c r="E150" s="183"/>
      <c r="F150" s="184"/>
      <c r="I150" s="186"/>
      <c r="J150" s="161"/>
    </row>
    <row r="151" spans="1:10" s="185" customFormat="1">
      <c r="A151" s="180"/>
      <c r="B151" s="181"/>
      <c r="C151" s="181"/>
      <c r="D151" s="182"/>
      <c r="E151" s="183"/>
      <c r="F151" s="184"/>
      <c r="I151" s="186"/>
      <c r="J151" s="161"/>
    </row>
    <row r="152" spans="1:10" s="185" customFormat="1">
      <c r="A152" s="180"/>
      <c r="B152" s="181"/>
      <c r="C152" s="181"/>
      <c r="D152" s="182"/>
      <c r="E152" s="183"/>
      <c r="F152" s="184"/>
      <c r="I152" s="186"/>
      <c r="J152" s="161"/>
    </row>
    <row r="153" spans="1:10" s="185" customFormat="1">
      <c r="A153" s="180"/>
      <c r="B153" s="181"/>
      <c r="C153" s="181"/>
      <c r="D153" s="182"/>
      <c r="E153" s="183"/>
      <c r="F153" s="184"/>
      <c r="I153" s="186"/>
      <c r="J153" s="161"/>
    </row>
    <row r="154" spans="1:10" s="185" customFormat="1">
      <c r="A154" s="180"/>
      <c r="B154" s="181"/>
      <c r="C154" s="181"/>
      <c r="D154" s="182"/>
      <c r="E154" s="183"/>
      <c r="F154" s="184"/>
      <c r="I154" s="186"/>
      <c r="J154" s="161"/>
    </row>
    <row r="155" spans="1:10" s="185" customFormat="1">
      <c r="A155" s="180"/>
      <c r="B155" s="181"/>
      <c r="C155" s="181"/>
      <c r="D155" s="182"/>
      <c r="E155" s="183"/>
      <c r="F155" s="184"/>
      <c r="I155" s="186"/>
      <c r="J155" s="161"/>
    </row>
    <row r="156" spans="1:10" s="185" customFormat="1">
      <c r="A156" s="180"/>
      <c r="B156" s="181"/>
      <c r="C156" s="181"/>
      <c r="D156" s="182"/>
      <c r="E156" s="183"/>
      <c r="F156" s="184"/>
      <c r="I156" s="186"/>
      <c r="J156" s="161"/>
    </row>
    <row r="157" spans="1:10" s="185" customFormat="1">
      <c r="A157" s="180"/>
      <c r="B157" s="181"/>
      <c r="C157" s="181"/>
      <c r="D157" s="182"/>
      <c r="E157" s="183"/>
      <c r="F157" s="184"/>
      <c r="I157" s="186"/>
      <c r="J157" s="161"/>
    </row>
    <row r="158" spans="1:10" s="185" customFormat="1">
      <c r="A158" s="180"/>
      <c r="B158" s="181"/>
      <c r="C158" s="181"/>
      <c r="D158" s="182"/>
      <c r="E158" s="183"/>
      <c r="F158" s="184"/>
      <c r="I158" s="186"/>
      <c r="J158" s="161"/>
    </row>
    <row r="159" spans="1:10" s="185" customFormat="1">
      <c r="A159" s="180"/>
      <c r="B159" s="181"/>
      <c r="C159" s="181"/>
      <c r="D159" s="182"/>
      <c r="E159" s="183"/>
      <c r="F159" s="184"/>
      <c r="I159" s="186"/>
      <c r="J159" s="161"/>
    </row>
    <row r="160" spans="1:10" s="185" customFormat="1">
      <c r="A160" s="180"/>
      <c r="B160" s="181"/>
      <c r="C160" s="181"/>
      <c r="D160" s="182"/>
      <c r="E160" s="183"/>
      <c r="F160" s="184"/>
      <c r="I160" s="186"/>
      <c r="J160" s="161"/>
    </row>
    <row r="161" spans="1:10" s="185" customFormat="1">
      <c r="A161" s="180"/>
      <c r="B161" s="181"/>
      <c r="C161" s="181"/>
      <c r="D161" s="182"/>
      <c r="E161" s="183"/>
      <c r="F161" s="184"/>
      <c r="I161" s="186"/>
      <c r="J161" s="161"/>
    </row>
    <row r="162" spans="1:10" s="185" customFormat="1">
      <c r="A162" s="180"/>
      <c r="B162" s="181"/>
      <c r="C162" s="181"/>
      <c r="D162" s="182"/>
      <c r="E162" s="183"/>
      <c r="F162" s="184"/>
      <c r="I162" s="186"/>
      <c r="J162" s="161"/>
    </row>
    <row r="163" spans="1:10" s="185" customFormat="1">
      <c r="A163" s="180"/>
      <c r="B163" s="181"/>
      <c r="C163" s="181"/>
      <c r="D163" s="182"/>
      <c r="E163" s="183"/>
      <c r="F163" s="184"/>
      <c r="I163" s="186"/>
      <c r="J163" s="161"/>
    </row>
    <row r="164" spans="1:10" s="185" customFormat="1">
      <c r="A164" s="180"/>
      <c r="B164" s="181"/>
      <c r="C164" s="181"/>
      <c r="D164" s="182"/>
      <c r="E164" s="183"/>
      <c r="F164" s="184"/>
      <c r="I164" s="186"/>
      <c r="J164" s="161"/>
    </row>
    <row r="165" spans="1:10" s="185" customFormat="1">
      <c r="A165" s="180"/>
      <c r="B165" s="181"/>
      <c r="C165" s="181"/>
      <c r="D165" s="182"/>
      <c r="E165" s="183"/>
      <c r="F165" s="184"/>
      <c r="I165" s="186"/>
      <c r="J165" s="161"/>
    </row>
    <row r="166" spans="1:10" s="185" customFormat="1">
      <c r="A166" s="180"/>
      <c r="B166" s="181"/>
      <c r="C166" s="181"/>
      <c r="D166" s="182"/>
      <c r="E166" s="183"/>
      <c r="F166" s="184"/>
      <c r="I166" s="186"/>
      <c r="J166" s="161"/>
    </row>
    <row r="167" spans="1:10" s="185" customFormat="1">
      <c r="A167" s="180"/>
      <c r="B167" s="181"/>
      <c r="C167" s="181"/>
      <c r="D167" s="182"/>
      <c r="E167" s="183"/>
      <c r="F167" s="184"/>
      <c r="I167" s="186"/>
      <c r="J167" s="161"/>
    </row>
    <row r="168" spans="1:10" s="185" customFormat="1">
      <c r="A168" s="180"/>
      <c r="B168" s="181"/>
      <c r="C168" s="181"/>
      <c r="D168" s="182"/>
      <c r="E168" s="183"/>
      <c r="F168" s="184"/>
      <c r="I168" s="186"/>
      <c r="J168" s="161"/>
    </row>
    <row r="169" spans="1:10" s="185" customFormat="1">
      <c r="A169" s="180"/>
      <c r="B169" s="181"/>
      <c r="C169" s="181"/>
      <c r="D169" s="182"/>
      <c r="E169" s="183"/>
      <c r="F169" s="184"/>
      <c r="I169" s="186"/>
      <c r="J169" s="161"/>
    </row>
    <row r="170" spans="1:10" s="185" customFormat="1">
      <c r="A170" s="180"/>
      <c r="B170" s="181"/>
      <c r="C170" s="181"/>
      <c r="D170" s="182"/>
      <c r="E170" s="183"/>
      <c r="F170" s="184"/>
      <c r="I170" s="186"/>
      <c r="J170" s="161"/>
    </row>
    <row r="171" spans="1:10" s="185" customFormat="1">
      <c r="A171" s="180"/>
      <c r="B171" s="181"/>
      <c r="C171" s="181"/>
      <c r="D171" s="182"/>
      <c r="E171" s="183"/>
      <c r="F171" s="184"/>
      <c r="I171" s="186"/>
      <c r="J171" s="161"/>
    </row>
    <row r="172" spans="1:10" s="185" customFormat="1">
      <c r="A172" s="180"/>
      <c r="B172" s="181"/>
      <c r="C172" s="181"/>
      <c r="D172" s="182"/>
      <c r="E172" s="183"/>
      <c r="F172" s="184"/>
      <c r="I172" s="186"/>
      <c r="J172" s="161"/>
    </row>
    <row r="173" spans="1:10" s="185" customFormat="1">
      <c r="A173" s="180"/>
      <c r="B173" s="181"/>
      <c r="C173" s="181"/>
      <c r="D173" s="182"/>
      <c r="E173" s="183"/>
      <c r="F173" s="184"/>
      <c r="I173" s="186"/>
      <c r="J173" s="161"/>
    </row>
    <row r="174" spans="1:10" s="185" customFormat="1">
      <c r="A174" s="180"/>
      <c r="B174" s="181"/>
      <c r="C174" s="181"/>
      <c r="D174" s="182"/>
      <c r="E174" s="183"/>
      <c r="F174" s="184"/>
      <c r="I174" s="186"/>
      <c r="J174" s="161"/>
    </row>
    <row r="175" spans="1:10" s="185" customFormat="1">
      <c r="A175" s="180"/>
      <c r="B175" s="181"/>
      <c r="C175" s="181"/>
      <c r="D175" s="182"/>
      <c r="E175" s="183"/>
      <c r="F175" s="184"/>
      <c r="I175" s="186"/>
      <c r="J175" s="161"/>
    </row>
    <row r="176" spans="1:10" s="185" customFormat="1">
      <c r="A176" s="180"/>
      <c r="B176" s="181"/>
      <c r="C176" s="181"/>
      <c r="D176" s="182"/>
      <c r="E176" s="183"/>
      <c r="F176" s="184"/>
      <c r="I176" s="186"/>
      <c r="J176" s="161"/>
    </row>
    <row r="177" spans="1:10" s="185" customFormat="1">
      <c r="A177" s="180"/>
      <c r="B177" s="181"/>
      <c r="C177" s="181"/>
      <c r="D177" s="182"/>
      <c r="E177" s="183"/>
      <c r="F177" s="184"/>
      <c r="I177" s="186"/>
      <c r="J177" s="161"/>
    </row>
    <row r="178" spans="1:10" s="185" customFormat="1">
      <c r="A178" s="180"/>
      <c r="B178" s="181"/>
      <c r="C178" s="181"/>
      <c r="D178" s="182"/>
      <c r="E178" s="183"/>
      <c r="F178" s="184"/>
      <c r="I178" s="186"/>
      <c r="J178" s="161"/>
    </row>
    <row r="179" spans="1:10" s="185" customFormat="1">
      <c r="A179" s="180"/>
      <c r="B179" s="181"/>
      <c r="C179" s="181"/>
      <c r="D179" s="182"/>
      <c r="E179" s="183"/>
      <c r="F179" s="184"/>
      <c r="I179" s="186"/>
      <c r="J179" s="161"/>
    </row>
    <row r="180" spans="1:10" s="185" customFormat="1">
      <c r="A180" s="180"/>
      <c r="B180" s="181"/>
      <c r="C180" s="181"/>
      <c r="D180" s="182"/>
      <c r="E180" s="183"/>
      <c r="F180" s="184"/>
      <c r="I180" s="186"/>
      <c r="J180" s="161"/>
    </row>
    <row r="181" spans="1:10" s="185" customFormat="1">
      <c r="A181" s="180"/>
      <c r="B181" s="181"/>
      <c r="C181" s="181"/>
      <c r="D181" s="182"/>
      <c r="E181" s="183"/>
      <c r="F181" s="184"/>
      <c r="I181" s="186"/>
      <c r="J181" s="161"/>
    </row>
    <row r="182" spans="1:10" s="185" customFormat="1">
      <c r="A182" s="180"/>
      <c r="B182" s="181"/>
      <c r="C182" s="181"/>
      <c r="D182" s="182"/>
      <c r="E182" s="183"/>
      <c r="F182" s="184"/>
      <c r="I182" s="186"/>
      <c r="J182" s="161"/>
    </row>
    <row r="183" spans="1:10" s="185" customFormat="1">
      <c r="A183" s="180"/>
      <c r="B183" s="181"/>
      <c r="C183" s="181"/>
      <c r="D183" s="182"/>
      <c r="E183" s="183"/>
      <c r="F183" s="184"/>
      <c r="I183" s="186"/>
      <c r="J183" s="161"/>
    </row>
    <row r="184" spans="1:10" s="185" customFormat="1">
      <c r="A184" s="180"/>
      <c r="B184" s="181"/>
      <c r="C184" s="181"/>
      <c r="D184" s="182"/>
      <c r="E184" s="183"/>
      <c r="F184" s="184"/>
      <c r="I184" s="186"/>
      <c r="J184" s="161"/>
    </row>
    <row r="185" spans="1:10" s="185" customFormat="1">
      <c r="A185" s="180"/>
      <c r="B185" s="181"/>
      <c r="C185" s="181"/>
      <c r="D185" s="182"/>
      <c r="E185" s="183"/>
      <c r="F185" s="184"/>
      <c r="I185" s="186"/>
      <c r="J185" s="161"/>
    </row>
    <row r="186" spans="1:10" s="185" customFormat="1">
      <c r="A186" s="180"/>
      <c r="B186" s="181"/>
      <c r="C186" s="181"/>
      <c r="D186" s="182"/>
      <c r="E186" s="183"/>
      <c r="F186" s="184"/>
      <c r="I186" s="186"/>
      <c r="J186" s="161"/>
    </row>
    <row r="187" spans="1:10" s="185" customFormat="1">
      <c r="A187" s="180"/>
      <c r="B187" s="181"/>
      <c r="C187" s="181"/>
      <c r="D187" s="182"/>
      <c r="E187" s="183"/>
      <c r="F187" s="184"/>
      <c r="I187" s="186"/>
      <c r="J187" s="161"/>
    </row>
    <row r="188" spans="1:10" s="185" customFormat="1">
      <c r="A188" s="180"/>
      <c r="B188" s="181"/>
      <c r="C188" s="181"/>
      <c r="D188" s="182"/>
      <c r="E188" s="183"/>
      <c r="F188" s="184"/>
      <c r="I188" s="186"/>
      <c r="J188" s="161"/>
    </row>
    <row r="189" spans="1:10" s="185" customFormat="1">
      <c r="A189" s="180"/>
      <c r="B189" s="181"/>
      <c r="C189" s="181"/>
      <c r="D189" s="182"/>
      <c r="E189" s="183"/>
      <c r="F189" s="184"/>
      <c r="I189" s="186"/>
      <c r="J189" s="161"/>
    </row>
    <row r="190" spans="1:10" s="185" customFormat="1">
      <c r="A190" s="180"/>
      <c r="B190" s="181"/>
      <c r="C190" s="181"/>
      <c r="D190" s="182"/>
      <c r="E190" s="183"/>
      <c r="F190" s="184"/>
      <c r="I190" s="186"/>
      <c r="J190" s="161"/>
    </row>
    <row r="191" spans="1:10" s="185" customFormat="1">
      <c r="A191" s="180"/>
      <c r="B191" s="181"/>
      <c r="C191" s="181"/>
      <c r="D191" s="182"/>
      <c r="E191" s="183"/>
      <c r="F191" s="184"/>
      <c r="I191" s="186"/>
      <c r="J191" s="161"/>
    </row>
    <row r="192" spans="1:10" s="185" customFormat="1">
      <c r="A192" s="180"/>
      <c r="B192" s="181"/>
      <c r="C192" s="181"/>
      <c r="D192" s="182"/>
      <c r="E192" s="183"/>
      <c r="F192" s="184"/>
      <c r="I192" s="186"/>
      <c r="J192" s="161"/>
    </row>
    <row r="193" spans="1:10" s="185" customFormat="1">
      <c r="A193" s="180"/>
      <c r="B193" s="181"/>
      <c r="C193" s="181"/>
      <c r="D193" s="182"/>
      <c r="E193" s="183"/>
      <c r="F193" s="184"/>
      <c r="I193" s="186"/>
      <c r="J193" s="161"/>
    </row>
    <row r="194" spans="1:10" s="185" customFormat="1">
      <c r="A194" s="180"/>
      <c r="B194" s="181"/>
      <c r="C194" s="181"/>
      <c r="D194" s="182"/>
      <c r="E194" s="183"/>
      <c r="F194" s="184"/>
      <c r="I194" s="186"/>
      <c r="J194" s="161"/>
    </row>
    <row r="195" spans="1:10" s="185" customFormat="1">
      <c r="A195" s="180"/>
      <c r="B195" s="181"/>
      <c r="C195" s="181"/>
      <c r="D195" s="182"/>
      <c r="E195" s="183"/>
      <c r="F195" s="184"/>
      <c r="I195" s="186"/>
      <c r="J195" s="161"/>
    </row>
    <row r="196" spans="1:10" s="185" customFormat="1">
      <c r="A196" s="180"/>
      <c r="B196" s="181"/>
      <c r="C196" s="181"/>
      <c r="D196" s="182"/>
      <c r="E196" s="183"/>
      <c r="F196" s="184"/>
      <c r="I196" s="186"/>
      <c r="J196" s="161"/>
    </row>
    <row r="197" spans="1:10" s="185" customFormat="1">
      <c r="A197" s="180"/>
      <c r="B197" s="181"/>
      <c r="C197" s="181"/>
      <c r="D197" s="182"/>
      <c r="E197" s="183"/>
      <c r="F197" s="184"/>
      <c r="I197" s="186"/>
      <c r="J197" s="161"/>
    </row>
    <row r="198" spans="1:10" s="185" customFormat="1">
      <c r="A198" s="180"/>
      <c r="B198" s="181"/>
      <c r="C198" s="181"/>
      <c r="D198" s="182"/>
      <c r="E198" s="183"/>
      <c r="F198" s="184"/>
      <c r="I198" s="186"/>
      <c r="J198" s="161"/>
    </row>
    <row r="199" spans="1:10" s="185" customFormat="1">
      <c r="A199" s="180"/>
      <c r="B199" s="181"/>
      <c r="C199" s="181"/>
      <c r="D199" s="182"/>
      <c r="E199" s="183"/>
      <c r="F199" s="184"/>
      <c r="I199" s="186"/>
      <c r="J199" s="161"/>
    </row>
    <row r="200" spans="1:10" s="185" customFormat="1">
      <c r="A200" s="180"/>
      <c r="B200" s="181"/>
      <c r="C200" s="181"/>
      <c r="D200" s="182"/>
      <c r="E200" s="183"/>
      <c r="F200" s="184"/>
      <c r="I200" s="186"/>
      <c r="J200" s="161"/>
    </row>
    <row r="201" spans="1:10" s="185" customFormat="1">
      <c r="A201" s="180"/>
      <c r="B201" s="181"/>
      <c r="C201" s="181"/>
      <c r="D201" s="182"/>
      <c r="E201" s="183"/>
      <c r="F201" s="184"/>
      <c r="I201" s="186"/>
      <c r="J201" s="161"/>
    </row>
    <row r="202" spans="1:10" s="185" customFormat="1">
      <c r="A202" s="180"/>
      <c r="B202" s="181"/>
      <c r="C202" s="181"/>
      <c r="D202" s="182"/>
      <c r="E202" s="183"/>
      <c r="F202" s="184"/>
      <c r="I202" s="186"/>
      <c r="J202" s="161"/>
    </row>
    <row r="203" spans="1:10" s="185" customFormat="1">
      <c r="A203" s="180"/>
      <c r="B203" s="181"/>
      <c r="C203" s="181"/>
      <c r="D203" s="182"/>
      <c r="E203" s="183"/>
      <c r="F203" s="184"/>
      <c r="I203" s="186"/>
      <c r="J203" s="161"/>
    </row>
    <row r="204" spans="1:10" s="185" customFormat="1">
      <c r="A204" s="180"/>
      <c r="B204" s="181"/>
      <c r="C204" s="181"/>
      <c r="D204" s="182"/>
      <c r="E204" s="183"/>
      <c r="F204" s="184"/>
      <c r="I204" s="186"/>
      <c r="J204" s="161"/>
    </row>
    <row r="205" spans="1:10" s="185" customFormat="1">
      <c r="A205" s="180"/>
      <c r="B205" s="181"/>
      <c r="C205" s="181"/>
      <c r="D205" s="182"/>
      <c r="E205" s="183"/>
      <c r="F205" s="184"/>
      <c r="I205" s="186"/>
      <c r="J205" s="161"/>
    </row>
  </sheetData>
  <sheetProtection formatCells="0" formatColumns="0" formatRows="0" insertColumns="0" insertRows="0" insertHyperlinks="0" deleteColumns="0" deleteRows="0" sort="0"/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AB4" activePane="bottomRight" state="frozen"/>
      <selection pane="bottomRight" activeCell="AE19" sqref="AE19"/>
      <selection pane="bottomLeft" activeCell="D7" sqref="D7"/>
      <selection pane="topRight" activeCell="D7" sqref="D7"/>
    </sheetView>
  </sheetViews>
  <sheetFormatPr defaultColWidth="9.140625" defaultRowHeight="12.75"/>
  <cols>
    <col min="1" max="1" width="15.7109375" style="86" bestFit="1" customWidth="1"/>
    <col min="2" max="2" width="25.85546875" style="86" customWidth="1"/>
    <col min="3" max="3" width="15.140625" style="103" bestFit="1" customWidth="1"/>
    <col min="4" max="4" width="14" style="104" bestFit="1" customWidth="1"/>
    <col min="5" max="5" width="12" style="105" bestFit="1" customWidth="1"/>
    <col min="6" max="6" width="12.28515625" style="106" bestFit="1" customWidth="1"/>
    <col min="7" max="7" width="11" style="105" bestFit="1" customWidth="1"/>
    <col min="8" max="8" width="12.85546875" style="107" bestFit="1" customWidth="1"/>
    <col min="9" max="9" width="10.7109375" style="105" bestFit="1" customWidth="1"/>
    <col min="10" max="10" width="13.5703125" style="106" customWidth="1"/>
    <col min="11" max="11" width="16.85546875" style="108" bestFit="1" customWidth="1"/>
    <col min="12" max="12" width="12.140625" style="109" bestFit="1" customWidth="1"/>
    <col min="13" max="13" width="14" style="110" bestFit="1" customWidth="1"/>
    <col min="14" max="14" width="12" style="105" bestFit="1" customWidth="1"/>
    <col min="15" max="15" width="18" style="111" bestFit="1" customWidth="1"/>
    <col min="16" max="16" width="9.85546875" style="107" bestFit="1" customWidth="1"/>
    <col min="17" max="17" width="9.28515625" style="106" bestFit="1" customWidth="1"/>
    <col min="18" max="18" width="10.5703125" style="105" bestFit="1" customWidth="1"/>
    <col min="19" max="19" width="10.5703125" style="111" customWidth="1"/>
    <col min="20" max="20" width="9.85546875" style="107" bestFit="1" customWidth="1"/>
    <col min="21" max="21" width="9.28515625" style="106" bestFit="1" customWidth="1"/>
    <col min="22" max="22" width="7.7109375" style="105" bestFit="1" customWidth="1"/>
    <col min="23" max="23" width="8.42578125" style="111" bestFit="1" customWidth="1"/>
    <col min="24" max="24" width="9.85546875" style="107" bestFit="1" customWidth="1"/>
    <col min="25" max="25" width="9.28515625" style="106" bestFit="1" customWidth="1"/>
    <col min="26" max="26" width="8.5703125" style="105" bestFit="1" customWidth="1"/>
    <col min="27" max="27" width="8.42578125" style="111" bestFit="1" customWidth="1"/>
    <col min="28" max="28" width="9.85546875" style="107" bestFit="1" customWidth="1"/>
    <col min="29" max="29" width="9.28515625" style="106" bestFit="1" customWidth="1"/>
    <col min="30" max="30" width="9.85546875" style="107" bestFit="1" customWidth="1"/>
    <col min="31" max="31" width="14.42578125" style="107" customWidth="1"/>
    <col min="32" max="32" width="10.42578125" style="105" customWidth="1"/>
    <col min="33" max="33" width="16" style="106" customWidth="1"/>
    <col min="34" max="34" width="9.85546875" style="107" bestFit="1" customWidth="1"/>
    <col min="35" max="35" width="19.5703125" style="106" customWidth="1"/>
    <col min="36" max="36" width="9.85546875" style="105" bestFit="1" customWidth="1"/>
    <col min="37" max="37" width="9.28515625" style="106" bestFit="1" customWidth="1"/>
    <col min="38" max="38" width="9.85546875" style="105" bestFit="1" customWidth="1"/>
    <col min="39" max="39" width="14" style="106" customWidth="1"/>
    <col min="40" max="40" width="9.140625" style="105"/>
    <col min="41" max="41" width="8.42578125" style="111" bestFit="1" customWidth="1"/>
    <col min="42" max="42" width="9.85546875" style="107" bestFit="1" customWidth="1"/>
    <col min="43" max="43" width="9.28515625" style="106" bestFit="1" customWidth="1"/>
    <col min="44" max="44" width="9.85546875" style="105" bestFit="1" customWidth="1"/>
    <col min="45" max="45" width="10.5703125" style="106" customWidth="1"/>
    <col min="46" max="16384" width="9.140625" style="86"/>
  </cols>
  <sheetData>
    <row r="1" spans="1:45" ht="24" customHeight="1">
      <c r="A1" s="288" t="s">
        <v>123</v>
      </c>
      <c r="B1" s="289"/>
      <c r="C1" s="304" t="s">
        <v>124</v>
      </c>
      <c r="D1" s="305"/>
      <c r="E1" s="291" t="s">
        <v>125</v>
      </c>
      <c r="F1" s="292"/>
      <c r="G1" s="291" t="s">
        <v>126</v>
      </c>
      <c r="H1" s="292"/>
      <c r="I1" s="291" t="s">
        <v>127</v>
      </c>
      <c r="J1" s="292"/>
      <c r="K1" s="293" t="s">
        <v>128</v>
      </c>
      <c r="L1" s="294"/>
      <c r="M1" s="295"/>
      <c r="N1" s="291" t="s">
        <v>129</v>
      </c>
      <c r="O1" s="302"/>
      <c r="P1" s="302"/>
      <c r="Q1" s="292"/>
      <c r="R1" s="291" t="s">
        <v>130</v>
      </c>
      <c r="S1" s="302"/>
      <c r="T1" s="302"/>
      <c r="U1" s="303"/>
      <c r="V1" s="291" t="s">
        <v>5</v>
      </c>
      <c r="W1" s="302"/>
      <c r="X1" s="302"/>
      <c r="Y1" s="303"/>
      <c r="Z1" s="291" t="s">
        <v>131</v>
      </c>
      <c r="AA1" s="302"/>
      <c r="AB1" s="302"/>
      <c r="AC1" s="303"/>
      <c r="AD1" s="291" t="s">
        <v>132</v>
      </c>
      <c r="AE1" s="303"/>
      <c r="AF1" s="291" t="s">
        <v>133</v>
      </c>
      <c r="AG1" s="292"/>
      <c r="AH1" s="302" t="s">
        <v>134</v>
      </c>
      <c r="AI1" s="310"/>
      <c r="AJ1" s="291" t="s">
        <v>135</v>
      </c>
      <c r="AK1" s="303"/>
      <c r="AL1" s="291" t="s">
        <v>136</v>
      </c>
      <c r="AM1" s="303"/>
      <c r="AN1" s="291" t="s">
        <v>137</v>
      </c>
      <c r="AO1" s="302"/>
      <c r="AP1" s="309"/>
      <c r="AQ1" s="292"/>
      <c r="AR1" s="291" t="s">
        <v>138</v>
      </c>
      <c r="AS1" s="292"/>
    </row>
    <row r="2" spans="1:45" ht="34.5" customHeight="1" thickBot="1">
      <c r="A2" s="290"/>
      <c r="B2" s="289"/>
      <c r="C2" s="296" t="s">
        <v>139</v>
      </c>
      <c r="D2" s="287"/>
      <c r="E2" s="297" t="s">
        <v>140</v>
      </c>
      <c r="F2" s="298"/>
      <c r="G2" s="297" t="s">
        <v>141</v>
      </c>
      <c r="H2" s="298"/>
      <c r="I2" s="297" t="s">
        <v>142</v>
      </c>
      <c r="J2" s="298"/>
      <c r="K2" s="299" t="s">
        <v>143</v>
      </c>
      <c r="L2" s="300"/>
      <c r="M2" s="301"/>
      <c r="N2" s="282" t="s">
        <v>144</v>
      </c>
      <c r="O2" s="283"/>
      <c r="P2" s="283"/>
      <c r="Q2" s="284"/>
      <c r="R2" s="282" t="s">
        <v>144</v>
      </c>
      <c r="S2" s="283"/>
      <c r="T2" s="283"/>
      <c r="U2" s="284"/>
      <c r="V2" s="282" t="s">
        <v>144</v>
      </c>
      <c r="W2" s="283"/>
      <c r="X2" s="283"/>
      <c r="Y2" s="284"/>
      <c r="Z2" s="285" t="s">
        <v>144</v>
      </c>
      <c r="AA2" s="286"/>
      <c r="AB2" s="286"/>
      <c r="AC2" s="287"/>
      <c r="AD2" s="285" t="s">
        <v>144</v>
      </c>
      <c r="AE2" s="308"/>
      <c r="AF2" s="285" t="s">
        <v>144</v>
      </c>
      <c r="AG2" s="287"/>
      <c r="AH2" s="285" t="s">
        <v>144</v>
      </c>
      <c r="AI2" s="287"/>
      <c r="AJ2" s="285" t="s">
        <v>144</v>
      </c>
      <c r="AK2" s="287"/>
      <c r="AL2" s="285" t="s">
        <v>144</v>
      </c>
      <c r="AM2" s="287"/>
      <c r="AN2" s="285" t="s">
        <v>144</v>
      </c>
      <c r="AO2" s="286"/>
      <c r="AP2" s="286"/>
      <c r="AQ2" s="287"/>
      <c r="AR2" s="306" t="s">
        <v>144</v>
      </c>
      <c r="AS2" s="307"/>
    </row>
    <row r="3" spans="1:45" ht="13.5" customHeight="1">
      <c r="A3" s="346" t="s">
        <v>145</v>
      </c>
      <c r="B3" s="347" t="s">
        <v>146</v>
      </c>
      <c r="C3" s="348" t="s">
        <v>147</v>
      </c>
      <c r="D3" s="348" t="s">
        <v>148</v>
      </c>
      <c r="E3" s="87" t="s">
        <v>125</v>
      </c>
      <c r="F3" s="87" t="s">
        <v>15</v>
      </c>
      <c r="G3" s="87" t="s">
        <v>149</v>
      </c>
      <c r="H3" s="87" t="s">
        <v>150</v>
      </c>
      <c r="I3" s="87" t="s">
        <v>151</v>
      </c>
      <c r="J3" s="87" t="s">
        <v>152</v>
      </c>
      <c r="K3" s="88" t="s">
        <v>153</v>
      </c>
      <c r="L3" s="88" t="s">
        <v>154</v>
      </c>
      <c r="M3" s="88" t="s">
        <v>155</v>
      </c>
      <c r="N3" s="87" t="s">
        <v>156</v>
      </c>
      <c r="O3" s="87" t="s">
        <v>157</v>
      </c>
      <c r="P3" s="87" t="s">
        <v>158</v>
      </c>
      <c r="Q3" s="87" t="s">
        <v>159</v>
      </c>
      <c r="R3" s="87" t="s">
        <v>156</v>
      </c>
      <c r="S3" s="87" t="s">
        <v>157</v>
      </c>
      <c r="T3" s="87" t="s">
        <v>158</v>
      </c>
      <c r="U3" s="87" t="s">
        <v>159</v>
      </c>
      <c r="V3" s="87" t="s">
        <v>156</v>
      </c>
      <c r="W3" s="87" t="s">
        <v>157</v>
      </c>
      <c r="X3" s="87" t="s">
        <v>158</v>
      </c>
      <c r="Y3" s="87" t="s">
        <v>159</v>
      </c>
      <c r="Z3" s="347" t="s">
        <v>156</v>
      </c>
      <c r="AA3" s="347" t="s">
        <v>157</v>
      </c>
      <c r="AB3" s="347" t="s">
        <v>158</v>
      </c>
      <c r="AC3" s="347" t="s">
        <v>159</v>
      </c>
      <c r="AD3" s="347" t="s">
        <v>158</v>
      </c>
      <c r="AE3" s="347" t="s">
        <v>159</v>
      </c>
      <c r="AF3" s="347" t="s">
        <v>158</v>
      </c>
      <c r="AG3" s="347" t="s">
        <v>159</v>
      </c>
      <c r="AH3" s="347" t="s">
        <v>158</v>
      </c>
      <c r="AI3" s="347" t="s">
        <v>159</v>
      </c>
      <c r="AJ3" s="347" t="s">
        <v>158</v>
      </c>
      <c r="AK3" s="347" t="s">
        <v>159</v>
      </c>
      <c r="AL3" s="347" t="s">
        <v>158</v>
      </c>
      <c r="AM3" s="347" t="s">
        <v>159</v>
      </c>
      <c r="AN3" s="347" t="s">
        <v>156</v>
      </c>
      <c r="AO3" s="347" t="s">
        <v>157</v>
      </c>
      <c r="AP3" s="347" t="s">
        <v>158</v>
      </c>
      <c r="AQ3" s="347" t="s">
        <v>159</v>
      </c>
      <c r="AR3" s="347" t="s">
        <v>158</v>
      </c>
      <c r="AS3" s="347" t="s">
        <v>159</v>
      </c>
    </row>
    <row r="4" spans="1:45" ht="13.5" customHeight="1">
      <c r="A4" s="349" t="s">
        <v>160</v>
      </c>
      <c r="B4" s="350" t="str">
        <f>'Incentive Goal'!B3</f>
        <v>ALAMANCE</v>
      </c>
      <c r="C4" s="351">
        <v>12</v>
      </c>
      <c r="D4" s="351">
        <v>18.5</v>
      </c>
      <c r="E4" s="352">
        <v>6776</v>
      </c>
      <c r="F4" s="353">
        <v>564.66666666666663</v>
      </c>
      <c r="G4" s="354">
        <v>242</v>
      </c>
      <c r="H4" s="353">
        <v>20.166666666666668</v>
      </c>
      <c r="I4" s="354">
        <v>173</v>
      </c>
      <c r="J4" s="353">
        <v>14.416666666666666</v>
      </c>
      <c r="K4" s="355">
        <v>5359170.04</v>
      </c>
      <c r="L4" s="355">
        <v>446597.50333333336</v>
      </c>
      <c r="M4" s="355">
        <v>289684.86702702701</v>
      </c>
      <c r="N4" s="356">
        <v>60190</v>
      </c>
      <c r="O4" s="351">
        <v>5015.833333333333</v>
      </c>
      <c r="P4" s="356">
        <v>457</v>
      </c>
      <c r="Q4" s="351">
        <v>38.083333333333336</v>
      </c>
      <c r="R4" s="356">
        <v>952</v>
      </c>
      <c r="S4" s="351">
        <v>79.333333333333329</v>
      </c>
      <c r="T4" s="356">
        <v>55</v>
      </c>
      <c r="U4" s="351">
        <v>4.583333333333333</v>
      </c>
      <c r="V4" s="356">
        <v>173</v>
      </c>
      <c r="W4" s="351">
        <v>14.416666666666666</v>
      </c>
      <c r="X4" s="356">
        <v>247</v>
      </c>
      <c r="Y4" s="351">
        <v>20.583333333333332</v>
      </c>
      <c r="Z4" s="356">
        <v>392</v>
      </c>
      <c r="AA4" s="351">
        <v>32.666666666666664</v>
      </c>
      <c r="AB4" s="356">
        <v>168</v>
      </c>
      <c r="AC4" s="351">
        <v>14</v>
      </c>
      <c r="AD4" s="357">
        <v>33</v>
      </c>
      <c r="AE4" s="351">
        <v>2.75</v>
      </c>
      <c r="AF4" s="356">
        <v>109</v>
      </c>
      <c r="AG4" s="351">
        <v>9.0833333333333339</v>
      </c>
      <c r="AH4" s="356">
        <v>230</v>
      </c>
      <c r="AI4" s="351">
        <v>19.166666666666668</v>
      </c>
      <c r="AJ4" s="356">
        <v>13</v>
      </c>
      <c r="AK4" s="351">
        <v>1.0833333333333333</v>
      </c>
      <c r="AL4" s="356">
        <v>1732</v>
      </c>
      <c r="AM4" s="351">
        <v>144.33333333333334</v>
      </c>
      <c r="AN4" s="356">
        <v>1000</v>
      </c>
      <c r="AO4" s="351">
        <v>83.333333333333329</v>
      </c>
      <c r="AP4" s="356">
        <v>1214</v>
      </c>
      <c r="AQ4" s="351">
        <v>101.16666666666667</v>
      </c>
      <c r="AR4" s="356">
        <v>553</v>
      </c>
      <c r="AS4" s="351">
        <v>46.083333333333336</v>
      </c>
    </row>
    <row r="5" spans="1:45" ht="13.5" customHeight="1">
      <c r="A5" s="349" t="s">
        <v>161</v>
      </c>
      <c r="B5" s="350" t="str">
        <f>'Incentive Goal'!B4</f>
        <v>ALEXANDER</v>
      </c>
      <c r="C5" s="351">
        <v>3</v>
      </c>
      <c r="D5" s="351">
        <v>4</v>
      </c>
      <c r="E5" s="352">
        <v>1335</v>
      </c>
      <c r="F5" s="353">
        <v>445</v>
      </c>
      <c r="G5" s="354">
        <v>44</v>
      </c>
      <c r="H5" s="353">
        <v>14.666666666666666</v>
      </c>
      <c r="I5" s="354">
        <v>44</v>
      </c>
      <c r="J5" s="353">
        <v>14.666666666666666</v>
      </c>
      <c r="K5" s="355">
        <v>959357.45</v>
      </c>
      <c r="L5" s="355">
        <v>319785.81666666665</v>
      </c>
      <c r="M5" s="355">
        <v>239839.36249999999</v>
      </c>
      <c r="N5" s="356">
        <v>13887</v>
      </c>
      <c r="O5" s="351">
        <v>4629</v>
      </c>
      <c r="P5" s="356">
        <v>33</v>
      </c>
      <c r="Q5" s="351">
        <v>11</v>
      </c>
      <c r="R5" s="356">
        <v>245</v>
      </c>
      <c r="S5" s="351">
        <v>81.666666666666671</v>
      </c>
      <c r="T5" s="356">
        <v>4</v>
      </c>
      <c r="U5" s="351">
        <v>1.3333333333333333</v>
      </c>
      <c r="V5" s="356">
        <v>17</v>
      </c>
      <c r="W5" s="351">
        <v>5.666666666666667</v>
      </c>
      <c r="X5" s="356">
        <v>43</v>
      </c>
      <c r="Y5" s="351">
        <v>14.333333333333334</v>
      </c>
      <c r="Z5" s="356">
        <v>69</v>
      </c>
      <c r="AA5" s="351">
        <v>23</v>
      </c>
      <c r="AB5" s="356">
        <v>39</v>
      </c>
      <c r="AC5" s="351">
        <v>13</v>
      </c>
      <c r="AD5" s="357">
        <v>2</v>
      </c>
      <c r="AE5" s="351">
        <v>0.66666666666666663</v>
      </c>
      <c r="AF5" s="356">
        <v>9</v>
      </c>
      <c r="AG5" s="351">
        <v>3</v>
      </c>
      <c r="AH5" s="356">
        <v>57</v>
      </c>
      <c r="AI5" s="351">
        <v>19</v>
      </c>
      <c r="AJ5" s="356">
        <v>7</v>
      </c>
      <c r="AK5" s="351">
        <v>2.3333333333333335</v>
      </c>
      <c r="AL5" s="356">
        <v>263</v>
      </c>
      <c r="AM5" s="351">
        <v>87.666666666666671</v>
      </c>
      <c r="AN5" s="356">
        <v>405</v>
      </c>
      <c r="AO5" s="351">
        <v>135</v>
      </c>
      <c r="AP5" s="356">
        <v>425</v>
      </c>
      <c r="AQ5" s="351">
        <v>141.66666666666666</v>
      </c>
      <c r="AR5" s="356">
        <v>56</v>
      </c>
      <c r="AS5" s="351">
        <v>18.666666666666668</v>
      </c>
    </row>
    <row r="6" spans="1:45" ht="13.5" customHeight="1">
      <c r="A6" s="349" t="s">
        <v>161</v>
      </c>
      <c r="B6" s="350" t="str">
        <f>'Incentive Goal'!B5</f>
        <v>ALLEGHANY</v>
      </c>
      <c r="C6" s="351">
        <v>0.75</v>
      </c>
      <c r="D6" s="351">
        <v>2</v>
      </c>
      <c r="E6" s="352">
        <v>358</v>
      </c>
      <c r="F6" s="353">
        <v>477.33333333333331</v>
      </c>
      <c r="G6" s="354">
        <v>3</v>
      </c>
      <c r="H6" s="353">
        <v>4</v>
      </c>
      <c r="I6" s="354">
        <v>31</v>
      </c>
      <c r="J6" s="353">
        <v>41.333333333333336</v>
      </c>
      <c r="K6" s="355">
        <v>266148.84000000003</v>
      </c>
      <c r="L6" s="355">
        <v>354865.12000000005</v>
      </c>
      <c r="M6" s="355">
        <v>133074.42000000001</v>
      </c>
      <c r="N6" s="356">
        <v>3164</v>
      </c>
      <c r="O6" s="351">
        <v>4218.666666666667</v>
      </c>
      <c r="P6" s="356">
        <v>23</v>
      </c>
      <c r="Q6" s="351">
        <v>30.666666666666668</v>
      </c>
      <c r="R6" s="356">
        <v>397</v>
      </c>
      <c r="S6" s="351">
        <v>529.33333333333337</v>
      </c>
      <c r="T6" s="356">
        <v>10</v>
      </c>
      <c r="U6" s="351">
        <v>13.333333333333334</v>
      </c>
      <c r="V6" s="356">
        <v>1</v>
      </c>
      <c r="W6" s="351">
        <v>1.3333333333333333</v>
      </c>
      <c r="X6" s="356">
        <v>3</v>
      </c>
      <c r="Y6" s="351">
        <v>4</v>
      </c>
      <c r="Z6" s="356">
        <v>10</v>
      </c>
      <c r="AA6" s="351">
        <v>13.333333333333334</v>
      </c>
      <c r="AB6" s="356">
        <v>31</v>
      </c>
      <c r="AC6" s="351">
        <v>41.333333333333336</v>
      </c>
      <c r="AD6" s="357">
        <v>1</v>
      </c>
      <c r="AE6" s="351">
        <v>1.3333333333333333</v>
      </c>
      <c r="AF6" s="356">
        <v>4</v>
      </c>
      <c r="AG6" s="351">
        <v>5.333333333333333</v>
      </c>
      <c r="AH6" s="356">
        <v>13</v>
      </c>
      <c r="AI6" s="351">
        <v>17.333333333333332</v>
      </c>
      <c r="AJ6" s="356">
        <v>3</v>
      </c>
      <c r="AK6" s="351">
        <v>4</v>
      </c>
      <c r="AL6" s="356">
        <v>78</v>
      </c>
      <c r="AM6" s="351">
        <v>104</v>
      </c>
      <c r="AN6" s="356">
        <v>57</v>
      </c>
      <c r="AO6" s="351">
        <v>76</v>
      </c>
      <c r="AP6" s="356">
        <v>206</v>
      </c>
      <c r="AQ6" s="351">
        <v>274.66666666666669</v>
      </c>
      <c r="AR6" s="356">
        <v>91</v>
      </c>
      <c r="AS6" s="351">
        <v>121.33333333333333</v>
      </c>
    </row>
    <row r="7" spans="1:45" ht="13.5" customHeight="1">
      <c r="A7" s="349" t="s">
        <v>162</v>
      </c>
      <c r="B7" s="350" t="str">
        <f>'Incentive Goal'!B6</f>
        <v>ANSON</v>
      </c>
      <c r="C7" s="351">
        <v>4.75</v>
      </c>
      <c r="D7" s="351">
        <v>7</v>
      </c>
      <c r="E7" s="352">
        <v>2063</v>
      </c>
      <c r="F7" s="353">
        <v>434.31578947368422</v>
      </c>
      <c r="G7" s="354">
        <v>60</v>
      </c>
      <c r="H7" s="353">
        <v>12.631578947368421</v>
      </c>
      <c r="I7" s="354">
        <v>58</v>
      </c>
      <c r="J7" s="353">
        <v>12.210526315789474</v>
      </c>
      <c r="K7" s="355">
        <v>1508045.99</v>
      </c>
      <c r="L7" s="355">
        <v>317483.36631578946</v>
      </c>
      <c r="M7" s="355">
        <v>215435.14142857143</v>
      </c>
      <c r="N7" s="356">
        <v>22771</v>
      </c>
      <c r="O7" s="351">
        <v>4793.894736842105</v>
      </c>
      <c r="P7" s="356">
        <v>102</v>
      </c>
      <c r="Q7" s="351">
        <v>21.473684210526315</v>
      </c>
      <c r="R7" s="356">
        <v>958</v>
      </c>
      <c r="S7" s="351">
        <v>201.68421052631578</v>
      </c>
      <c r="T7" s="356">
        <v>31</v>
      </c>
      <c r="U7" s="351">
        <v>6.5263157894736841</v>
      </c>
      <c r="V7" s="356">
        <v>53</v>
      </c>
      <c r="W7" s="351">
        <v>11.157894736842104</v>
      </c>
      <c r="X7" s="356">
        <v>62</v>
      </c>
      <c r="Y7" s="351">
        <v>13.052631578947368</v>
      </c>
      <c r="Z7" s="356">
        <v>122</v>
      </c>
      <c r="AA7" s="351">
        <v>25.684210526315791</v>
      </c>
      <c r="AB7" s="356">
        <v>50</v>
      </c>
      <c r="AC7" s="351">
        <v>10.526315789473685</v>
      </c>
      <c r="AD7" s="357">
        <v>13</v>
      </c>
      <c r="AE7" s="351">
        <v>2.736842105263158</v>
      </c>
      <c r="AF7" s="356">
        <v>19</v>
      </c>
      <c r="AG7" s="351">
        <v>4</v>
      </c>
      <c r="AH7" s="356">
        <v>99</v>
      </c>
      <c r="AI7" s="351">
        <v>20.842105263157894</v>
      </c>
      <c r="AJ7" s="356">
        <v>27</v>
      </c>
      <c r="AK7" s="351">
        <v>5.6842105263157894</v>
      </c>
      <c r="AL7" s="356">
        <v>680</v>
      </c>
      <c r="AM7" s="351">
        <v>143.15789473684211</v>
      </c>
      <c r="AN7" s="356">
        <v>1130</v>
      </c>
      <c r="AO7" s="351">
        <v>237.89473684210526</v>
      </c>
      <c r="AP7" s="356">
        <v>690</v>
      </c>
      <c r="AQ7" s="351">
        <v>145.26315789473685</v>
      </c>
      <c r="AR7" s="356">
        <v>111</v>
      </c>
      <c r="AS7" s="351">
        <v>23.368421052631579</v>
      </c>
    </row>
    <row r="8" spans="1:45" ht="13.5" customHeight="1">
      <c r="A8" s="349" t="s">
        <v>161</v>
      </c>
      <c r="B8" s="350" t="str">
        <f>'Incentive Goal'!B7</f>
        <v>ASHE</v>
      </c>
      <c r="C8" s="351">
        <v>4</v>
      </c>
      <c r="D8" s="351">
        <v>5</v>
      </c>
      <c r="E8" s="352">
        <v>1008</v>
      </c>
      <c r="F8" s="353">
        <v>252</v>
      </c>
      <c r="G8" s="354">
        <v>12</v>
      </c>
      <c r="H8" s="353">
        <v>3</v>
      </c>
      <c r="I8" s="354">
        <v>62</v>
      </c>
      <c r="J8" s="353">
        <v>15.5</v>
      </c>
      <c r="K8" s="355">
        <v>611754.87</v>
      </c>
      <c r="L8" s="355">
        <v>152938.7175</v>
      </c>
      <c r="M8" s="355">
        <v>122350.974</v>
      </c>
      <c r="N8" s="356">
        <v>8422</v>
      </c>
      <c r="O8" s="351">
        <v>2105.5</v>
      </c>
      <c r="P8" s="356">
        <v>58</v>
      </c>
      <c r="Q8" s="351">
        <v>14.5</v>
      </c>
      <c r="R8" s="356">
        <v>126</v>
      </c>
      <c r="S8" s="351">
        <v>31.5</v>
      </c>
      <c r="T8" s="356">
        <v>2</v>
      </c>
      <c r="U8" s="351">
        <v>0.5</v>
      </c>
      <c r="V8" s="356">
        <v>10</v>
      </c>
      <c r="W8" s="351">
        <v>2.5</v>
      </c>
      <c r="X8" s="356">
        <v>11</v>
      </c>
      <c r="Y8" s="351">
        <v>2.75</v>
      </c>
      <c r="Z8" s="356">
        <v>94</v>
      </c>
      <c r="AA8" s="351">
        <v>23.5</v>
      </c>
      <c r="AB8" s="356">
        <v>64</v>
      </c>
      <c r="AC8" s="351">
        <v>16</v>
      </c>
      <c r="AD8" s="357">
        <v>4</v>
      </c>
      <c r="AE8" s="351">
        <v>1</v>
      </c>
      <c r="AF8" s="356">
        <v>11</v>
      </c>
      <c r="AG8" s="351">
        <v>2.75</v>
      </c>
      <c r="AH8" s="356">
        <v>25</v>
      </c>
      <c r="AI8" s="351">
        <v>6.25</v>
      </c>
      <c r="AJ8" s="356">
        <v>1</v>
      </c>
      <c r="AK8" s="351">
        <v>0.25</v>
      </c>
      <c r="AL8" s="356">
        <v>259</v>
      </c>
      <c r="AM8" s="351">
        <v>64.75</v>
      </c>
      <c r="AN8" s="356">
        <v>601</v>
      </c>
      <c r="AO8" s="351">
        <v>150.25</v>
      </c>
      <c r="AP8" s="356">
        <v>212</v>
      </c>
      <c r="AQ8" s="351">
        <v>53</v>
      </c>
      <c r="AR8" s="356">
        <v>316</v>
      </c>
      <c r="AS8" s="351">
        <v>79</v>
      </c>
    </row>
    <row r="9" spans="1:45" ht="13.5" customHeight="1">
      <c r="A9" s="349" t="s">
        <v>163</v>
      </c>
      <c r="B9" s="350" t="str">
        <f>'Incentive Goal'!B8</f>
        <v>AVERY</v>
      </c>
      <c r="C9" s="351">
        <v>1</v>
      </c>
      <c r="D9" s="351">
        <v>1</v>
      </c>
      <c r="E9" s="352">
        <v>313</v>
      </c>
      <c r="F9" s="353">
        <v>313</v>
      </c>
      <c r="G9" s="354">
        <v>3</v>
      </c>
      <c r="H9" s="353">
        <v>3</v>
      </c>
      <c r="I9" s="354">
        <v>23</v>
      </c>
      <c r="J9" s="353">
        <v>23</v>
      </c>
      <c r="K9" s="355">
        <v>249810.25</v>
      </c>
      <c r="L9" s="355">
        <v>249810.25</v>
      </c>
      <c r="M9" s="355">
        <v>249810.25</v>
      </c>
      <c r="N9" s="356">
        <v>3136</v>
      </c>
      <c r="O9" s="351">
        <v>3136</v>
      </c>
      <c r="P9" s="356">
        <v>15</v>
      </c>
      <c r="Q9" s="351">
        <v>15</v>
      </c>
      <c r="R9" s="356">
        <v>110</v>
      </c>
      <c r="S9" s="351">
        <v>110</v>
      </c>
      <c r="T9" s="356">
        <v>2</v>
      </c>
      <c r="U9" s="351">
        <v>2</v>
      </c>
      <c r="V9" s="356">
        <v>3</v>
      </c>
      <c r="W9" s="351">
        <v>3</v>
      </c>
      <c r="X9" s="356">
        <v>3</v>
      </c>
      <c r="Y9" s="351">
        <v>3</v>
      </c>
      <c r="Z9" s="356">
        <v>36</v>
      </c>
      <c r="AA9" s="351">
        <v>36</v>
      </c>
      <c r="AB9" s="356">
        <v>21</v>
      </c>
      <c r="AC9" s="351">
        <v>21</v>
      </c>
      <c r="AD9" s="357">
        <v>0</v>
      </c>
      <c r="AE9" s="351">
        <v>0</v>
      </c>
      <c r="AF9" s="356">
        <v>2</v>
      </c>
      <c r="AG9" s="351">
        <v>2</v>
      </c>
      <c r="AH9" s="356">
        <v>14</v>
      </c>
      <c r="AI9" s="351">
        <v>14</v>
      </c>
      <c r="AJ9" s="356">
        <v>0</v>
      </c>
      <c r="AK9" s="351">
        <v>0</v>
      </c>
      <c r="AL9" s="356">
        <v>62</v>
      </c>
      <c r="AM9" s="351">
        <v>62</v>
      </c>
      <c r="AN9" s="356">
        <v>141</v>
      </c>
      <c r="AO9" s="351">
        <v>141</v>
      </c>
      <c r="AP9" s="356">
        <v>53</v>
      </c>
      <c r="AQ9" s="351">
        <v>53</v>
      </c>
      <c r="AR9" s="356">
        <v>25</v>
      </c>
      <c r="AS9" s="351">
        <v>25</v>
      </c>
    </row>
    <row r="10" spans="1:45" ht="13.5" customHeight="1">
      <c r="A10" s="349" t="s">
        <v>164</v>
      </c>
      <c r="B10" s="350" t="str">
        <f>'Incentive Goal'!B9</f>
        <v>BEAUFORT</v>
      </c>
      <c r="C10" s="351">
        <v>7.5</v>
      </c>
      <c r="D10" s="351">
        <v>10</v>
      </c>
      <c r="E10" s="352">
        <v>2741</v>
      </c>
      <c r="F10" s="353">
        <v>365.46666666666664</v>
      </c>
      <c r="G10" s="354">
        <v>102</v>
      </c>
      <c r="H10" s="353">
        <v>13.6</v>
      </c>
      <c r="I10" s="354">
        <v>94</v>
      </c>
      <c r="J10" s="353">
        <v>12.533333333333333</v>
      </c>
      <c r="K10" s="355">
        <v>2088691.78</v>
      </c>
      <c r="L10" s="355">
        <v>278492.23733333335</v>
      </c>
      <c r="M10" s="355">
        <v>208869.17800000001</v>
      </c>
      <c r="N10" s="356">
        <v>24278</v>
      </c>
      <c r="O10" s="351">
        <v>3237.0666666666666</v>
      </c>
      <c r="P10" s="356">
        <v>96</v>
      </c>
      <c r="Q10" s="351">
        <v>12.8</v>
      </c>
      <c r="R10" s="356">
        <v>496</v>
      </c>
      <c r="S10" s="351">
        <v>66.13333333333334</v>
      </c>
      <c r="T10" s="356">
        <v>17</v>
      </c>
      <c r="U10" s="351">
        <v>2.2666666666666666</v>
      </c>
      <c r="V10" s="356">
        <v>35</v>
      </c>
      <c r="W10" s="351">
        <v>4.666666666666667</v>
      </c>
      <c r="X10" s="356">
        <v>109</v>
      </c>
      <c r="Y10" s="351">
        <v>14.533333333333333</v>
      </c>
      <c r="Z10" s="356">
        <v>228</v>
      </c>
      <c r="AA10" s="351">
        <v>30.4</v>
      </c>
      <c r="AB10" s="356">
        <v>107</v>
      </c>
      <c r="AC10" s="351">
        <v>14.266666666666667</v>
      </c>
      <c r="AD10" s="357">
        <v>8</v>
      </c>
      <c r="AE10" s="351">
        <v>1.0666666666666667</v>
      </c>
      <c r="AF10" s="356">
        <v>91</v>
      </c>
      <c r="AG10" s="351">
        <v>12.133333333333333</v>
      </c>
      <c r="AH10" s="356">
        <v>115</v>
      </c>
      <c r="AI10" s="351">
        <v>15.333333333333334</v>
      </c>
      <c r="AJ10" s="356">
        <v>10</v>
      </c>
      <c r="AK10" s="351">
        <v>1.3333333333333333</v>
      </c>
      <c r="AL10" s="356">
        <v>687</v>
      </c>
      <c r="AM10" s="351">
        <v>91.6</v>
      </c>
      <c r="AN10" s="356">
        <v>552</v>
      </c>
      <c r="AO10" s="351">
        <v>73.599999999999994</v>
      </c>
      <c r="AP10" s="356">
        <v>921</v>
      </c>
      <c r="AQ10" s="351">
        <v>122.8</v>
      </c>
      <c r="AR10" s="356">
        <v>215</v>
      </c>
      <c r="AS10" s="351">
        <v>28.666666666666668</v>
      </c>
    </row>
    <row r="11" spans="1:45" ht="13.5" customHeight="1">
      <c r="A11" s="349" t="s">
        <v>164</v>
      </c>
      <c r="B11" s="350" t="str">
        <f>'Incentive Goal'!B10</f>
        <v>BERTIE</v>
      </c>
      <c r="C11" s="351">
        <v>3.5</v>
      </c>
      <c r="D11" s="351">
        <v>4</v>
      </c>
      <c r="E11" s="352">
        <v>1583</v>
      </c>
      <c r="F11" s="353">
        <v>452.28571428571428</v>
      </c>
      <c r="G11" s="354">
        <v>43</v>
      </c>
      <c r="H11" s="353">
        <v>12.285714285714286</v>
      </c>
      <c r="I11" s="354">
        <v>42</v>
      </c>
      <c r="J11" s="353">
        <v>12</v>
      </c>
      <c r="K11" s="355">
        <v>1141332.21</v>
      </c>
      <c r="L11" s="355">
        <v>326094.91714285716</v>
      </c>
      <c r="M11" s="355">
        <v>285333.05249999999</v>
      </c>
      <c r="N11" s="356">
        <v>9585</v>
      </c>
      <c r="O11" s="351">
        <v>2738.5714285714284</v>
      </c>
      <c r="P11" s="356">
        <v>27</v>
      </c>
      <c r="Q11" s="351">
        <v>7.7142857142857144</v>
      </c>
      <c r="R11" s="356">
        <v>253</v>
      </c>
      <c r="S11" s="351">
        <v>72.285714285714292</v>
      </c>
      <c r="T11" s="356">
        <v>10</v>
      </c>
      <c r="U11" s="351">
        <v>2.8571428571428572</v>
      </c>
      <c r="V11" s="356">
        <v>24</v>
      </c>
      <c r="W11" s="351">
        <v>6.8571428571428568</v>
      </c>
      <c r="X11" s="356">
        <v>9</v>
      </c>
      <c r="Y11" s="351">
        <v>2.5714285714285716</v>
      </c>
      <c r="Z11" s="356">
        <v>8</v>
      </c>
      <c r="AA11" s="351">
        <v>2.2857142857142856</v>
      </c>
      <c r="AB11" s="356">
        <v>9</v>
      </c>
      <c r="AC11" s="351">
        <v>2.5714285714285716</v>
      </c>
      <c r="AD11" s="357">
        <v>0</v>
      </c>
      <c r="AE11" s="351">
        <v>0</v>
      </c>
      <c r="AF11" s="356">
        <v>24</v>
      </c>
      <c r="AG11" s="351">
        <v>6.8571428571428568</v>
      </c>
      <c r="AH11" s="356">
        <v>90</v>
      </c>
      <c r="AI11" s="351">
        <v>25.714285714285715</v>
      </c>
      <c r="AJ11" s="356">
        <v>8</v>
      </c>
      <c r="AK11" s="351">
        <v>2.2857142857142856</v>
      </c>
      <c r="AL11" s="356">
        <v>429</v>
      </c>
      <c r="AM11" s="351">
        <v>122.57142857142857</v>
      </c>
      <c r="AN11" s="356">
        <v>351</v>
      </c>
      <c r="AO11" s="351">
        <v>100.28571428571429</v>
      </c>
      <c r="AP11" s="356">
        <v>439</v>
      </c>
      <c r="AQ11" s="351">
        <v>125.42857142857143</v>
      </c>
      <c r="AR11" s="356">
        <v>105</v>
      </c>
      <c r="AS11" s="351">
        <v>30</v>
      </c>
    </row>
    <row r="12" spans="1:45" ht="13.5" customHeight="1">
      <c r="A12" s="349" t="s">
        <v>165</v>
      </c>
      <c r="B12" s="350" t="str">
        <f>'Incentive Goal'!B11</f>
        <v>BLADEN</v>
      </c>
      <c r="C12" s="351">
        <v>6</v>
      </c>
      <c r="D12" s="351">
        <v>8</v>
      </c>
      <c r="E12" s="352">
        <v>2082</v>
      </c>
      <c r="F12" s="353">
        <v>347</v>
      </c>
      <c r="G12" s="354">
        <v>67</v>
      </c>
      <c r="H12" s="353">
        <v>11.166666666666666</v>
      </c>
      <c r="I12" s="354">
        <v>81</v>
      </c>
      <c r="J12" s="353">
        <v>13.5</v>
      </c>
      <c r="K12" s="355">
        <v>1863984.57</v>
      </c>
      <c r="L12" s="355">
        <v>310664.09500000003</v>
      </c>
      <c r="M12" s="355">
        <v>232998.07125000001</v>
      </c>
      <c r="N12" s="356">
        <v>22323</v>
      </c>
      <c r="O12" s="351">
        <v>3720.5</v>
      </c>
      <c r="P12" s="356">
        <v>180</v>
      </c>
      <c r="Q12" s="351">
        <v>30</v>
      </c>
      <c r="R12" s="356">
        <v>1539</v>
      </c>
      <c r="S12" s="351">
        <v>256.5</v>
      </c>
      <c r="T12" s="356">
        <v>118</v>
      </c>
      <c r="U12" s="351">
        <v>19.666666666666668</v>
      </c>
      <c r="V12" s="356">
        <v>47</v>
      </c>
      <c r="W12" s="351">
        <v>7.833333333333333</v>
      </c>
      <c r="X12" s="356">
        <v>66</v>
      </c>
      <c r="Y12" s="351">
        <v>11</v>
      </c>
      <c r="Z12" s="356">
        <v>108</v>
      </c>
      <c r="AA12" s="351">
        <v>18</v>
      </c>
      <c r="AB12" s="356">
        <v>82</v>
      </c>
      <c r="AC12" s="351">
        <v>13.666666666666666</v>
      </c>
      <c r="AD12" s="357">
        <v>87</v>
      </c>
      <c r="AE12" s="351">
        <v>14.5</v>
      </c>
      <c r="AF12" s="356">
        <v>86</v>
      </c>
      <c r="AG12" s="351">
        <v>14.333333333333334</v>
      </c>
      <c r="AH12" s="356">
        <v>83</v>
      </c>
      <c r="AI12" s="351">
        <v>13.833333333333334</v>
      </c>
      <c r="AJ12" s="356">
        <v>38</v>
      </c>
      <c r="AK12" s="351">
        <v>6.333333333333333</v>
      </c>
      <c r="AL12" s="356">
        <v>1019</v>
      </c>
      <c r="AM12" s="351">
        <v>169.83333333333334</v>
      </c>
      <c r="AN12" s="356">
        <v>821</v>
      </c>
      <c r="AO12" s="351">
        <v>136.83333333333334</v>
      </c>
      <c r="AP12" s="356">
        <v>3139</v>
      </c>
      <c r="AQ12" s="351">
        <v>523.16666666666663</v>
      </c>
      <c r="AR12" s="356">
        <v>230</v>
      </c>
      <c r="AS12" s="351">
        <v>38.333333333333336</v>
      </c>
    </row>
    <row r="13" spans="1:45" ht="13.5" customHeight="1">
      <c r="A13" s="349" t="s">
        <v>166</v>
      </c>
      <c r="B13" s="350" t="str">
        <f>'Incentive Goal'!B12</f>
        <v>BRUNSWICK</v>
      </c>
      <c r="C13" s="351">
        <v>10.75</v>
      </c>
      <c r="D13" s="351">
        <v>13</v>
      </c>
      <c r="E13" s="352">
        <v>3576</v>
      </c>
      <c r="F13" s="353">
        <v>332.6511627906977</v>
      </c>
      <c r="G13" s="354">
        <v>193</v>
      </c>
      <c r="H13" s="353">
        <v>17.953488372093023</v>
      </c>
      <c r="I13" s="354">
        <v>193</v>
      </c>
      <c r="J13" s="353">
        <v>17.953488372093023</v>
      </c>
      <c r="K13" s="355">
        <v>3233238.13</v>
      </c>
      <c r="L13" s="355">
        <v>300766.33767441858</v>
      </c>
      <c r="M13" s="355">
        <v>248710.62538461538</v>
      </c>
      <c r="N13" s="356">
        <v>33400</v>
      </c>
      <c r="O13" s="351">
        <v>3106.9767441860463</v>
      </c>
      <c r="P13" s="356">
        <v>299</v>
      </c>
      <c r="Q13" s="351">
        <v>27.813953488372093</v>
      </c>
      <c r="R13" s="356">
        <v>2252</v>
      </c>
      <c r="S13" s="351">
        <v>209.48837209302326</v>
      </c>
      <c r="T13" s="356">
        <v>161</v>
      </c>
      <c r="U13" s="351">
        <v>14.976744186046512</v>
      </c>
      <c r="V13" s="356">
        <v>64</v>
      </c>
      <c r="W13" s="351">
        <v>5.9534883720930232</v>
      </c>
      <c r="X13" s="356">
        <v>198</v>
      </c>
      <c r="Y13" s="351">
        <v>18.418604651162791</v>
      </c>
      <c r="Z13" s="356">
        <v>220</v>
      </c>
      <c r="AA13" s="351">
        <v>20.465116279069768</v>
      </c>
      <c r="AB13" s="356">
        <v>177</v>
      </c>
      <c r="AC13" s="351">
        <v>16.465116279069768</v>
      </c>
      <c r="AD13" s="357">
        <v>458</v>
      </c>
      <c r="AE13" s="351">
        <v>42.604651162790695</v>
      </c>
      <c r="AF13" s="356">
        <v>100</v>
      </c>
      <c r="AG13" s="351">
        <v>9.3023255813953494</v>
      </c>
      <c r="AH13" s="356">
        <v>149</v>
      </c>
      <c r="AI13" s="351">
        <v>13.86046511627907</v>
      </c>
      <c r="AJ13" s="356">
        <v>18</v>
      </c>
      <c r="AK13" s="351">
        <v>1.6744186046511629</v>
      </c>
      <c r="AL13" s="356">
        <v>816</v>
      </c>
      <c r="AM13" s="351">
        <v>75.906976744186053</v>
      </c>
      <c r="AN13" s="356">
        <v>1147</v>
      </c>
      <c r="AO13" s="351">
        <v>106.69767441860465</v>
      </c>
      <c r="AP13" s="356">
        <v>2423</v>
      </c>
      <c r="AQ13" s="351">
        <v>225.3953488372093</v>
      </c>
      <c r="AR13" s="356">
        <v>462</v>
      </c>
      <c r="AS13" s="351">
        <v>42.97674418604651</v>
      </c>
    </row>
    <row r="14" spans="1:45" ht="13.5" customHeight="1">
      <c r="A14" s="349" t="s">
        <v>167</v>
      </c>
      <c r="B14" s="350" t="str">
        <f>'Incentive Goal'!B13</f>
        <v>BUNCOMBE</v>
      </c>
      <c r="C14" s="351">
        <v>9.4</v>
      </c>
      <c r="D14" s="351">
        <v>17.399999999999999</v>
      </c>
      <c r="E14" s="352">
        <v>6614</v>
      </c>
      <c r="F14" s="353">
        <v>703.61702127659566</v>
      </c>
      <c r="G14" s="354">
        <v>171</v>
      </c>
      <c r="H14" s="353">
        <v>18.191489361702128</v>
      </c>
      <c r="I14" s="354">
        <v>314</v>
      </c>
      <c r="J14" s="353">
        <v>33.404255319148938</v>
      </c>
      <c r="K14" s="355">
        <v>6318210.4400000004</v>
      </c>
      <c r="L14" s="355">
        <v>672150.04680851067</v>
      </c>
      <c r="M14" s="355">
        <v>363115.54252873571</v>
      </c>
      <c r="N14" s="356">
        <v>65221</v>
      </c>
      <c r="O14" s="351">
        <v>6938.4042553191484</v>
      </c>
      <c r="P14" s="356">
        <v>505</v>
      </c>
      <c r="Q14" s="351">
        <v>53.723404255319146</v>
      </c>
      <c r="R14" s="356">
        <v>35424</v>
      </c>
      <c r="S14" s="351">
        <v>3768.510638297872</v>
      </c>
      <c r="T14" s="356">
        <v>1125</v>
      </c>
      <c r="U14" s="351">
        <v>119.68085106382978</v>
      </c>
      <c r="V14" s="356">
        <v>118</v>
      </c>
      <c r="W14" s="351">
        <v>12.553191489361701</v>
      </c>
      <c r="X14" s="356">
        <v>180</v>
      </c>
      <c r="Y14" s="351">
        <v>19.148936170212764</v>
      </c>
      <c r="Z14" s="356">
        <v>472</v>
      </c>
      <c r="AA14" s="351">
        <v>50.212765957446805</v>
      </c>
      <c r="AB14" s="356">
        <v>298</v>
      </c>
      <c r="AC14" s="351">
        <v>31.702127659574465</v>
      </c>
      <c r="AD14" s="357">
        <v>21</v>
      </c>
      <c r="AE14" s="351">
        <v>2.2340425531914891</v>
      </c>
      <c r="AF14" s="356">
        <v>29</v>
      </c>
      <c r="AG14" s="351">
        <v>3.0851063829787231</v>
      </c>
      <c r="AH14" s="356">
        <v>708</v>
      </c>
      <c r="AI14" s="351">
        <v>75.319148936170208</v>
      </c>
      <c r="AJ14" s="356">
        <v>117</v>
      </c>
      <c r="AK14" s="351">
        <v>12.446808510638297</v>
      </c>
      <c r="AL14" s="356">
        <v>1895</v>
      </c>
      <c r="AM14" s="351">
        <v>201.59574468085106</v>
      </c>
      <c r="AN14" s="356">
        <v>4296</v>
      </c>
      <c r="AO14" s="351">
        <v>457.02127659574467</v>
      </c>
      <c r="AP14" s="356">
        <v>1964</v>
      </c>
      <c r="AQ14" s="351">
        <v>208.93617021276594</v>
      </c>
      <c r="AR14" s="356">
        <v>3891</v>
      </c>
      <c r="AS14" s="351">
        <v>413.93617021276594</v>
      </c>
    </row>
    <row r="15" spans="1:45" ht="13.5" customHeight="1">
      <c r="A15" s="349" t="s">
        <v>163</v>
      </c>
      <c r="B15" s="350" t="str">
        <f>'Incentive Goal'!B14</f>
        <v>BURKE</v>
      </c>
      <c r="C15" s="351">
        <v>8</v>
      </c>
      <c r="D15" s="351">
        <v>10</v>
      </c>
      <c r="E15" s="352">
        <v>3979</v>
      </c>
      <c r="F15" s="353">
        <v>497.375</v>
      </c>
      <c r="G15" s="354">
        <v>42</v>
      </c>
      <c r="H15" s="353">
        <v>5.25</v>
      </c>
      <c r="I15" s="354">
        <v>92</v>
      </c>
      <c r="J15" s="353">
        <v>11.5</v>
      </c>
      <c r="K15" s="355">
        <v>1923616.72</v>
      </c>
      <c r="L15" s="355">
        <v>240452.09</v>
      </c>
      <c r="M15" s="355">
        <v>192361.67199999999</v>
      </c>
      <c r="N15" s="356">
        <v>51438</v>
      </c>
      <c r="O15" s="351">
        <v>6429.75</v>
      </c>
      <c r="P15" s="356">
        <v>208</v>
      </c>
      <c r="Q15" s="351">
        <v>26</v>
      </c>
      <c r="R15" s="356">
        <v>1435</v>
      </c>
      <c r="S15" s="351">
        <v>179.375</v>
      </c>
      <c r="T15" s="356">
        <v>36</v>
      </c>
      <c r="U15" s="351">
        <v>4.5</v>
      </c>
      <c r="V15" s="356">
        <v>14</v>
      </c>
      <c r="W15" s="351">
        <v>1.75</v>
      </c>
      <c r="X15" s="356">
        <v>40</v>
      </c>
      <c r="Y15" s="351">
        <v>5</v>
      </c>
      <c r="Z15" s="356">
        <v>66</v>
      </c>
      <c r="AA15" s="351">
        <v>8.25</v>
      </c>
      <c r="AB15" s="356">
        <v>98</v>
      </c>
      <c r="AC15" s="351">
        <v>12.25</v>
      </c>
      <c r="AD15" s="357">
        <v>2</v>
      </c>
      <c r="AE15" s="351">
        <v>0.25</v>
      </c>
      <c r="AF15" s="356">
        <v>52</v>
      </c>
      <c r="AG15" s="351">
        <v>6.5</v>
      </c>
      <c r="AH15" s="356">
        <v>149</v>
      </c>
      <c r="AI15" s="351">
        <v>18.625</v>
      </c>
      <c r="AJ15" s="356">
        <v>13</v>
      </c>
      <c r="AK15" s="351">
        <v>1.625</v>
      </c>
      <c r="AL15" s="356">
        <v>777</v>
      </c>
      <c r="AM15" s="351">
        <v>97.125</v>
      </c>
      <c r="AN15" s="356">
        <v>957</v>
      </c>
      <c r="AO15" s="351">
        <v>119.625</v>
      </c>
      <c r="AP15" s="356">
        <v>480</v>
      </c>
      <c r="AQ15" s="351">
        <v>60</v>
      </c>
      <c r="AR15" s="356">
        <v>320</v>
      </c>
      <c r="AS15" s="351">
        <v>40</v>
      </c>
    </row>
    <row r="16" spans="1:45" ht="13.5" customHeight="1">
      <c r="A16" s="349" t="s">
        <v>162</v>
      </c>
      <c r="B16" s="350" t="str">
        <f>'Incentive Goal'!B15</f>
        <v>CABARRUS</v>
      </c>
      <c r="C16" s="351">
        <v>16.75</v>
      </c>
      <c r="D16" s="351">
        <v>23</v>
      </c>
      <c r="E16" s="352">
        <v>5247</v>
      </c>
      <c r="F16" s="353">
        <v>313.25373134328356</v>
      </c>
      <c r="G16" s="354">
        <v>203</v>
      </c>
      <c r="H16" s="353">
        <v>12.119402985074627</v>
      </c>
      <c r="I16" s="354">
        <v>295</v>
      </c>
      <c r="J16" s="353">
        <v>17.611940298507463</v>
      </c>
      <c r="K16" s="355">
        <v>6115121.8899999997</v>
      </c>
      <c r="L16" s="355">
        <v>365081.90388059698</v>
      </c>
      <c r="M16" s="355">
        <v>265874.8647826087</v>
      </c>
      <c r="N16" s="356">
        <v>47868</v>
      </c>
      <c r="O16" s="351">
        <v>2857.7910447761192</v>
      </c>
      <c r="P16" s="356">
        <v>538</v>
      </c>
      <c r="Q16" s="351">
        <v>32.119402985074629</v>
      </c>
      <c r="R16" s="356">
        <v>3682</v>
      </c>
      <c r="S16" s="351">
        <v>219.82089552238807</v>
      </c>
      <c r="T16" s="356">
        <v>157</v>
      </c>
      <c r="U16" s="351">
        <v>9.3731343283582085</v>
      </c>
      <c r="V16" s="356">
        <v>76</v>
      </c>
      <c r="W16" s="351">
        <v>4.5373134328358207</v>
      </c>
      <c r="X16" s="356">
        <v>213</v>
      </c>
      <c r="Y16" s="351">
        <v>12.716417910447761</v>
      </c>
      <c r="Z16" s="356">
        <v>266</v>
      </c>
      <c r="AA16" s="351">
        <v>15.880597014925373</v>
      </c>
      <c r="AB16" s="356">
        <v>266</v>
      </c>
      <c r="AC16" s="351">
        <v>15.880597014925373</v>
      </c>
      <c r="AD16" s="357">
        <v>49</v>
      </c>
      <c r="AE16" s="351">
        <v>2.9253731343283582</v>
      </c>
      <c r="AF16" s="356">
        <v>194</v>
      </c>
      <c r="AG16" s="351">
        <v>11.582089552238806</v>
      </c>
      <c r="AH16" s="356">
        <v>283</v>
      </c>
      <c r="AI16" s="351">
        <v>16.895522388059703</v>
      </c>
      <c r="AJ16" s="356">
        <v>96</v>
      </c>
      <c r="AK16" s="351">
        <v>5.7313432835820892</v>
      </c>
      <c r="AL16" s="356">
        <v>2046</v>
      </c>
      <c r="AM16" s="351">
        <v>122.14925373134328</v>
      </c>
      <c r="AN16" s="356">
        <v>3608</v>
      </c>
      <c r="AO16" s="351">
        <v>215.40298507462686</v>
      </c>
      <c r="AP16" s="356">
        <v>5648</v>
      </c>
      <c r="AQ16" s="351">
        <v>337.19402985074629</v>
      </c>
      <c r="AR16" s="356">
        <v>2058</v>
      </c>
      <c r="AS16" s="351">
        <v>122.86567164179104</v>
      </c>
    </row>
    <row r="17" spans="1:45" ht="13.5" customHeight="1">
      <c r="A17" s="349" t="s">
        <v>163</v>
      </c>
      <c r="B17" s="350" t="str">
        <f>'Incentive Goal'!B16</f>
        <v>CALDWELL</v>
      </c>
      <c r="C17" s="351">
        <v>7.75</v>
      </c>
      <c r="D17" s="351">
        <v>10</v>
      </c>
      <c r="E17" s="352">
        <v>3395</v>
      </c>
      <c r="F17" s="353">
        <v>438.06451612903226</v>
      </c>
      <c r="G17" s="354">
        <v>85</v>
      </c>
      <c r="H17" s="353">
        <v>10.96774193548387</v>
      </c>
      <c r="I17" s="354">
        <v>96</v>
      </c>
      <c r="J17" s="353">
        <v>12.387096774193548</v>
      </c>
      <c r="K17" s="355">
        <v>2536932.15</v>
      </c>
      <c r="L17" s="355">
        <v>327346.08387096773</v>
      </c>
      <c r="M17" s="355">
        <v>253693.215</v>
      </c>
      <c r="N17" s="356">
        <v>40918</v>
      </c>
      <c r="O17" s="351">
        <v>5279.7419354838712</v>
      </c>
      <c r="P17" s="356">
        <v>347</v>
      </c>
      <c r="Q17" s="351">
        <v>44.774193548387096</v>
      </c>
      <c r="R17" s="356">
        <v>1013</v>
      </c>
      <c r="S17" s="351">
        <v>130.70967741935485</v>
      </c>
      <c r="T17" s="356">
        <v>132</v>
      </c>
      <c r="U17" s="351">
        <v>17.032258064516128</v>
      </c>
      <c r="V17" s="356">
        <v>11</v>
      </c>
      <c r="W17" s="351">
        <v>1.4193548387096775</v>
      </c>
      <c r="X17" s="356">
        <v>81</v>
      </c>
      <c r="Y17" s="351">
        <v>10.451612903225806</v>
      </c>
      <c r="Z17" s="356">
        <v>75</v>
      </c>
      <c r="AA17" s="351">
        <v>9.67741935483871</v>
      </c>
      <c r="AB17" s="356">
        <v>97</v>
      </c>
      <c r="AC17" s="351">
        <v>12.516129032258064</v>
      </c>
      <c r="AD17" s="357">
        <v>2</v>
      </c>
      <c r="AE17" s="351">
        <v>0.25806451612903225</v>
      </c>
      <c r="AF17" s="356">
        <v>15</v>
      </c>
      <c r="AG17" s="351">
        <v>1.935483870967742</v>
      </c>
      <c r="AH17" s="356">
        <v>140</v>
      </c>
      <c r="AI17" s="351">
        <v>18.06451612903226</v>
      </c>
      <c r="AJ17" s="356">
        <v>19</v>
      </c>
      <c r="AK17" s="351">
        <v>2.4516129032258065</v>
      </c>
      <c r="AL17" s="356">
        <v>1118</v>
      </c>
      <c r="AM17" s="351">
        <v>144.25806451612902</v>
      </c>
      <c r="AN17" s="356">
        <v>1281</v>
      </c>
      <c r="AO17" s="351">
        <v>165.29032258064515</v>
      </c>
      <c r="AP17" s="356">
        <v>800</v>
      </c>
      <c r="AQ17" s="351">
        <v>103.2258064516129</v>
      </c>
      <c r="AR17" s="356">
        <v>879</v>
      </c>
      <c r="AS17" s="351">
        <v>113.41935483870968</v>
      </c>
    </row>
    <row r="18" spans="1:45" ht="13.5" customHeight="1">
      <c r="A18" s="349" t="s">
        <v>164</v>
      </c>
      <c r="B18" s="350" t="str">
        <f>'Incentive Goal'!B17</f>
        <v>CAMDEN</v>
      </c>
      <c r="C18" s="351">
        <v>1</v>
      </c>
      <c r="D18" s="351">
        <v>1.75</v>
      </c>
      <c r="E18" s="352">
        <v>289</v>
      </c>
      <c r="F18" s="353">
        <v>289</v>
      </c>
      <c r="G18" s="354">
        <v>8</v>
      </c>
      <c r="H18" s="353">
        <v>8</v>
      </c>
      <c r="I18" s="354">
        <v>10</v>
      </c>
      <c r="J18" s="353">
        <v>10</v>
      </c>
      <c r="K18" s="355">
        <v>460965.96</v>
      </c>
      <c r="L18" s="355">
        <v>460965.96</v>
      </c>
      <c r="M18" s="355">
        <v>263409.12</v>
      </c>
      <c r="N18" s="356">
        <v>1650</v>
      </c>
      <c r="O18" s="351">
        <v>1650</v>
      </c>
      <c r="P18" s="356">
        <v>9</v>
      </c>
      <c r="Q18" s="351">
        <v>9</v>
      </c>
      <c r="R18" s="356">
        <v>59</v>
      </c>
      <c r="S18" s="351">
        <v>59</v>
      </c>
      <c r="T18" s="356">
        <v>9</v>
      </c>
      <c r="U18" s="351">
        <v>9</v>
      </c>
      <c r="V18" s="356">
        <v>1</v>
      </c>
      <c r="W18" s="351">
        <v>1</v>
      </c>
      <c r="X18" s="356">
        <v>4</v>
      </c>
      <c r="Y18" s="351">
        <v>4</v>
      </c>
      <c r="Z18" s="356">
        <v>0</v>
      </c>
      <c r="AA18" s="351">
        <v>0</v>
      </c>
      <c r="AB18" s="356">
        <v>0</v>
      </c>
      <c r="AC18" s="351">
        <v>0</v>
      </c>
      <c r="AD18" s="357">
        <v>0</v>
      </c>
      <c r="AE18" s="351">
        <v>0</v>
      </c>
      <c r="AF18" s="356">
        <v>12</v>
      </c>
      <c r="AG18" s="351">
        <v>12</v>
      </c>
      <c r="AH18" s="356">
        <v>36</v>
      </c>
      <c r="AI18" s="351">
        <v>36</v>
      </c>
      <c r="AJ18" s="356">
        <v>0</v>
      </c>
      <c r="AK18" s="351">
        <v>0</v>
      </c>
      <c r="AL18" s="356">
        <v>67</v>
      </c>
      <c r="AM18" s="351">
        <v>67</v>
      </c>
      <c r="AN18" s="356">
        <v>178</v>
      </c>
      <c r="AO18" s="351">
        <v>178</v>
      </c>
      <c r="AP18" s="356">
        <v>326</v>
      </c>
      <c r="AQ18" s="351">
        <v>326</v>
      </c>
      <c r="AR18" s="356">
        <v>23</v>
      </c>
      <c r="AS18" s="351">
        <v>23</v>
      </c>
    </row>
    <row r="19" spans="1:45" ht="13.5" customHeight="1">
      <c r="A19" s="349" t="s">
        <v>166</v>
      </c>
      <c r="B19" s="350" t="str">
        <f>'Incentive Goal'!B18</f>
        <v>CARTERET</v>
      </c>
      <c r="C19" s="351">
        <v>4</v>
      </c>
      <c r="D19" s="351">
        <v>5.25</v>
      </c>
      <c r="E19" s="352">
        <v>2178</v>
      </c>
      <c r="F19" s="353">
        <v>544.5</v>
      </c>
      <c r="G19" s="354">
        <v>67</v>
      </c>
      <c r="H19" s="353">
        <v>16.75</v>
      </c>
      <c r="I19" s="354">
        <v>112</v>
      </c>
      <c r="J19" s="353">
        <v>28</v>
      </c>
      <c r="K19" s="355">
        <v>2502336.7000000002</v>
      </c>
      <c r="L19" s="355">
        <v>625584.17500000005</v>
      </c>
      <c r="M19" s="355">
        <v>476635.56190476194</v>
      </c>
      <c r="N19" s="356">
        <v>18791</v>
      </c>
      <c r="O19" s="351">
        <v>4697.75</v>
      </c>
      <c r="P19" s="356">
        <v>173</v>
      </c>
      <c r="Q19" s="351">
        <v>43.25</v>
      </c>
      <c r="R19" s="356">
        <v>3077</v>
      </c>
      <c r="S19" s="351">
        <v>769.25</v>
      </c>
      <c r="T19" s="356">
        <v>225</v>
      </c>
      <c r="U19" s="351">
        <v>56.25</v>
      </c>
      <c r="V19" s="356">
        <v>14</v>
      </c>
      <c r="W19" s="351">
        <v>3.5</v>
      </c>
      <c r="X19" s="356">
        <v>72</v>
      </c>
      <c r="Y19" s="351">
        <v>18</v>
      </c>
      <c r="Z19" s="356">
        <v>37</v>
      </c>
      <c r="AA19" s="351">
        <v>9.25</v>
      </c>
      <c r="AB19" s="356">
        <v>111</v>
      </c>
      <c r="AC19" s="351">
        <v>27.75</v>
      </c>
      <c r="AD19" s="357">
        <v>41</v>
      </c>
      <c r="AE19" s="351">
        <v>10.25</v>
      </c>
      <c r="AF19" s="356">
        <v>30</v>
      </c>
      <c r="AG19" s="351">
        <v>7.5</v>
      </c>
      <c r="AH19" s="356">
        <v>99</v>
      </c>
      <c r="AI19" s="351">
        <v>24.75</v>
      </c>
      <c r="AJ19" s="356">
        <v>14</v>
      </c>
      <c r="AK19" s="351">
        <v>3.5</v>
      </c>
      <c r="AL19" s="356">
        <v>493</v>
      </c>
      <c r="AM19" s="351">
        <v>123.25</v>
      </c>
      <c r="AN19" s="356">
        <v>435</v>
      </c>
      <c r="AO19" s="351">
        <v>108.75</v>
      </c>
      <c r="AP19" s="356">
        <v>2194</v>
      </c>
      <c r="AQ19" s="351">
        <v>548.5</v>
      </c>
      <c r="AR19" s="356">
        <v>323</v>
      </c>
      <c r="AS19" s="351">
        <v>80.75</v>
      </c>
    </row>
    <row r="20" spans="1:45" ht="13.5" customHeight="1">
      <c r="A20" s="349" t="s">
        <v>168</v>
      </c>
      <c r="B20" s="350" t="str">
        <f>'Incentive Goal'!B19</f>
        <v>CASWELL</v>
      </c>
      <c r="C20" s="351">
        <v>3</v>
      </c>
      <c r="D20" s="351">
        <v>4.33</v>
      </c>
      <c r="E20" s="352">
        <v>1079</v>
      </c>
      <c r="F20" s="353">
        <v>359.66666666666669</v>
      </c>
      <c r="G20" s="354">
        <v>40</v>
      </c>
      <c r="H20" s="353">
        <v>13.333333333333334</v>
      </c>
      <c r="I20" s="354">
        <v>40</v>
      </c>
      <c r="J20" s="353">
        <v>13.333333333333334</v>
      </c>
      <c r="K20" s="355">
        <v>710990.41</v>
      </c>
      <c r="L20" s="355">
        <v>236996.80333333334</v>
      </c>
      <c r="M20" s="355">
        <v>164201.01847575058</v>
      </c>
      <c r="N20" s="356">
        <v>11699</v>
      </c>
      <c r="O20" s="351">
        <v>3899.6666666666665</v>
      </c>
      <c r="P20" s="356">
        <v>122</v>
      </c>
      <c r="Q20" s="351">
        <v>40.666666666666664</v>
      </c>
      <c r="R20" s="356">
        <v>1590</v>
      </c>
      <c r="S20" s="351">
        <v>530</v>
      </c>
      <c r="T20" s="356">
        <v>121</v>
      </c>
      <c r="U20" s="351">
        <v>40.333333333333336</v>
      </c>
      <c r="V20" s="356">
        <v>12</v>
      </c>
      <c r="W20" s="351">
        <v>4</v>
      </c>
      <c r="X20" s="356">
        <v>40</v>
      </c>
      <c r="Y20" s="351">
        <v>13.333333333333334</v>
      </c>
      <c r="Z20" s="356">
        <v>38</v>
      </c>
      <c r="AA20" s="351">
        <v>12.666666666666666</v>
      </c>
      <c r="AB20" s="356">
        <v>41</v>
      </c>
      <c r="AC20" s="351">
        <v>13.666666666666666</v>
      </c>
      <c r="AD20" s="357">
        <v>2</v>
      </c>
      <c r="AE20" s="351">
        <v>0.66666666666666663</v>
      </c>
      <c r="AF20" s="356">
        <v>14</v>
      </c>
      <c r="AG20" s="351">
        <v>4.666666666666667</v>
      </c>
      <c r="AH20" s="356">
        <v>19</v>
      </c>
      <c r="AI20" s="351">
        <v>6.333333333333333</v>
      </c>
      <c r="AJ20" s="356">
        <v>2</v>
      </c>
      <c r="AK20" s="351">
        <v>0.66666666666666663</v>
      </c>
      <c r="AL20" s="356">
        <v>293</v>
      </c>
      <c r="AM20" s="351">
        <v>97.666666666666671</v>
      </c>
      <c r="AN20" s="356">
        <v>274</v>
      </c>
      <c r="AO20" s="351">
        <v>91.333333333333329</v>
      </c>
      <c r="AP20" s="356">
        <v>270</v>
      </c>
      <c r="AQ20" s="351">
        <v>90</v>
      </c>
      <c r="AR20" s="356">
        <v>79</v>
      </c>
      <c r="AS20" s="351">
        <v>26.333333333333332</v>
      </c>
    </row>
    <row r="21" spans="1:45" ht="13.5" customHeight="1">
      <c r="A21" s="349" t="s">
        <v>163</v>
      </c>
      <c r="B21" s="350" t="str">
        <f>'Incentive Goal'!B20</f>
        <v>CATAWBA</v>
      </c>
      <c r="C21" s="351">
        <v>16.5</v>
      </c>
      <c r="D21" s="351">
        <v>21</v>
      </c>
      <c r="E21" s="352">
        <v>6513</v>
      </c>
      <c r="F21" s="353">
        <v>394.72727272727275</v>
      </c>
      <c r="G21" s="354">
        <v>208</v>
      </c>
      <c r="H21" s="353">
        <v>12.606060606060606</v>
      </c>
      <c r="I21" s="354">
        <v>271</v>
      </c>
      <c r="J21" s="353">
        <v>16.424242424242426</v>
      </c>
      <c r="K21" s="355">
        <v>5483133.4000000004</v>
      </c>
      <c r="L21" s="355">
        <v>332311.11515151517</v>
      </c>
      <c r="M21" s="355">
        <v>261101.5904761905</v>
      </c>
      <c r="N21" s="356">
        <v>65733</v>
      </c>
      <c r="O21" s="351">
        <v>3983.818181818182</v>
      </c>
      <c r="P21" s="356">
        <v>393</v>
      </c>
      <c r="Q21" s="351">
        <v>23.818181818181817</v>
      </c>
      <c r="R21" s="356">
        <v>4184</v>
      </c>
      <c r="S21" s="351">
        <v>253.57575757575756</v>
      </c>
      <c r="T21" s="356">
        <v>227</v>
      </c>
      <c r="U21" s="351">
        <v>13.757575757575758</v>
      </c>
      <c r="V21" s="356">
        <v>97</v>
      </c>
      <c r="W21" s="351">
        <v>5.8787878787878789</v>
      </c>
      <c r="X21" s="356">
        <v>206</v>
      </c>
      <c r="Y21" s="351">
        <v>12.484848484848484</v>
      </c>
      <c r="Z21" s="356">
        <v>309</v>
      </c>
      <c r="AA21" s="351">
        <v>18.727272727272727</v>
      </c>
      <c r="AB21" s="356">
        <v>259</v>
      </c>
      <c r="AC21" s="351">
        <v>15.696969696969697</v>
      </c>
      <c r="AD21" s="357">
        <v>21</v>
      </c>
      <c r="AE21" s="351">
        <v>1.2727272727272727</v>
      </c>
      <c r="AF21" s="356">
        <v>92</v>
      </c>
      <c r="AG21" s="351">
        <v>5.5757575757575761</v>
      </c>
      <c r="AH21" s="356">
        <v>249</v>
      </c>
      <c r="AI21" s="351">
        <v>15.090909090909092</v>
      </c>
      <c r="AJ21" s="356">
        <v>54</v>
      </c>
      <c r="AK21" s="351">
        <v>3.2727272727272729</v>
      </c>
      <c r="AL21" s="356">
        <v>2293</v>
      </c>
      <c r="AM21" s="351">
        <v>138.96969696969697</v>
      </c>
      <c r="AN21" s="356">
        <v>3589</v>
      </c>
      <c r="AO21" s="351">
        <v>217.5151515151515</v>
      </c>
      <c r="AP21" s="356">
        <v>3763</v>
      </c>
      <c r="AQ21" s="351">
        <v>228.06060606060606</v>
      </c>
      <c r="AR21" s="356">
        <v>1831</v>
      </c>
      <c r="AS21" s="351">
        <v>110.96969696969697</v>
      </c>
    </row>
    <row r="22" spans="1:45" ht="13.5" customHeight="1">
      <c r="A22" s="349" t="s">
        <v>160</v>
      </c>
      <c r="B22" s="350" t="str">
        <f>'Incentive Goal'!B21</f>
        <v>CHATHAM</v>
      </c>
      <c r="C22" s="351">
        <v>4</v>
      </c>
      <c r="D22" s="351">
        <v>5</v>
      </c>
      <c r="E22" s="352">
        <v>1580</v>
      </c>
      <c r="F22" s="353">
        <v>395</v>
      </c>
      <c r="G22" s="354">
        <v>69</v>
      </c>
      <c r="H22" s="353">
        <v>17.25</v>
      </c>
      <c r="I22" s="354">
        <v>65</v>
      </c>
      <c r="J22" s="353">
        <v>16.25</v>
      </c>
      <c r="K22" s="355">
        <v>1306152.7</v>
      </c>
      <c r="L22" s="355">
        <v>326538.17499999999</v>
      </c>
      <c r="M22" s="355">
        <v>261230.53999999998</v>
      </c>
      <c r="N22" s="356">
        <v>15555</v>
      </c>
      <c r="O22" s="351">
        <v>3888.75</v>
      </c>
      <c r="P22" s="356">
        <v>166</v>
      </c>
      <c r="Q22" s="351">
        <v>41.5</v>
      </c>
      <c r="R22" s="356">
        <v>1553</v>
      </c>
      <c r="S22" s="351">
        <v>388.25</v>
      </c>
      <c r="T22" s="356">
        <v>28</v>
      </c>
      <c r="U22" s="351">
        <v>7</v>
      </c>
      <c r="V22" s="356">
        <v>12</v>
      </c>
      <c r="W22" s="351">
        <v>3</v>
      </c>
      <c r="X22" s="356">
        <v>69</v>
      </c>
      <c r="Y22" s="351">
        <v>17.25</v>
      </c>
      <c r="Z22" s="356">
        <v>49</v>
      </c>
      <c r="AA22" s="351">
        <v>12.25</v>
      </c>
      <c r="AB22" s="356">
        <v>56</v>
      </c>
      <c r="AC22" s="351">
        <v>14</v>
      </c>
      <c r="AD22" s="357">
        <v>0</v>
      </c>
      <c r="AE22" s="351">
        <v>0</v>
      </c>
      <c r="AF22" s="356">
        <v>23</v>
      </c>
      <c r="AG22" s="351">
        <v>5.75</v>
      </c>
      <c r="AH22" s="356">
        <v>49</v>
      </c>
      <c r="AI22" s="351">
        <v>12.25</v>
      </c>
      <c r="AJ22" s="356">
        <v>11</v>
      </c>
      <c r="AK22" s="351">
        <v>2.75</v>
      </c>
      <c r="AL22" s="356">
        <v>332</v>
      </c>
      <c r="AM22" s="351">
        <v>83</v>
      </c>
      <c r="AN22" s="356">
        <v>427</v>
      </c>
      <c r="AO22" s="351">
        <v>106.75</v>
      </c>
      <c r="AP22" s="356">
        <v>766</v>
      </c>
      <c r="AQ22" s="351">
        <v>191.5</v>
      </c>
      <c r="AR22" s="356">
        <v>271</v>
      </c>
      <c r="AS22" s="351">
        <v>67.75</v>
      </c>
    </row>
    <row r="23" spans="1:45" ht="13.5" customHeight="1">
      <c r="A23" s="349" t="s">
        <v>167</v>
      </c>
      <c r="B23" s="350" t="str">
        <f>'Incentive Goal'!B22</f>
        <v>CHEROKEE</v>
      </c>
      <c r="C23" s="351">
        <v>2</v>
      </c>
      <c r="D23" s="351">
        <v>4</v>
      </c>
      <c r="E23" s="352">
        <v>756</v>
      </c>
      <c r="F23" s="353">
        <v>378</v>
      </c>
      <c r="G23" s="354">
        <v>16</v>
      </c>
      <c r="H23" s="353">
        <v>8</v>
      </c>
      <c r="I23" s="354">
        <v>33</v>
      </c>
      <c r="J23" s="353">
        <v>16.5</v>
      </c>
      <c r="K23" s="355">
        <v>613932.21</v>
      </c>
      <c r="L23" s="355">
        <v>306966.10499999998</v>
      </c>
      <c r="M23" s="355">
        <v>153483.05249999999</v>
      </c>
      <c r="N23" s="356">
        <v>7769</v>
      </c>
      <c r="O23" s="351">
        <v>3884.5</v>
      </c>
      <c r="P23" s="356">
        <v>53</v>
      </c>
      <c r="Q23" s="351">
        <v>26.5</v>
      </c>
      <c r="R23" s="356">
        <v>1108</v>
      </c>
      <c r="S23" s="351">
        <v>554</v>
      </c>
      <c r="T23" s="356">
        <v>38</v>
      </c>
      <c r="U23" s="351">
        <v>19</v>
      </c>
      <c r="V23" s="356">
        <v>23</v>
      </c>
      <c r="W23" s="351">
        <v>11.5</v>
      </c>
      <c r="X23" s="356">
        <v>18</v>
      </c>
      <c r="Y23" s="351">
        <v>9</v>
      </c>
      <c r="Z23" s="356">
        <v>42</v>
      </c>
      <c r="AA23" s="351">
        <v>21</v>
      </c>
      <c r="AB23" s="356">
        <v>36</v>
      </c>
      <c r="AC23" s="351">
        <v>18</v>
      </c>
      <c r="AD23" s="357">
        <v>4</v>
      </c>
      <c r="AE23" s="351">
        <v>2</v>
      </c>
      <c r="AF23" s="356">
        <v>1</v>
      </c>
      <c r="AG23" s="351">
        <v>0.5</v>
      </c>
      <c r="AH23" s="356">
        <v>10</v>
      </c>
      <c r="AI23" s="351">
        <v>5</v>
      </c>
      <c r="AJ23" s="356">
        <v>3</v>
      </c>
      <c r="AK23" s="351">
        <v>1.5</v>
      </c>
      <c r="AL23" s="356">
        <v>157</v>
      </c>
      <c r="AM23" s="351">
        <v>78.5</v>
      </c>
      <c r="AN23" s="356">
        <v>318</v>
      </c>
      <c r="AO23" s="351">
        <v>159</v>
      </c>
      <c r="AP23" s="356">
        <v>276</v>
      </c>
      <c r="AQ23" s="351">
        <v>138</v>
      </c>
      <c r="AR23" s="356">
        <v>299</v>
      </c>
      <c r="AS23" s="351">
        <v>149.5</v>
      </c>
    </row>
    <row r="24" spans="1:45" ht="13.5" customHeight="1">
      <c r="A24" s="349" t="s">
        <v>164</v>
      </c>
      <c r="B24" s="350" t="str">
        <f>'Incentive Goal'!B23</f>
        <v>CHOWAN</v>
      </c>
      <c r="C24" s="351">
        <v>2</v>
      </c>
      <c r="D24" s="351">
        <v>4</v>
      </c>
      <c r="E24" s="352">
        <v>1057</v>
      </c>
      <c r="F24" s="353">
        <v>528.5</v>
      </c>
      <c r="G24" s="354">
        <v>22</v>
      </c>
      <c r="H24" s="353">
        <v>11</v>
      </c>
      <c r="I24" s="354">
        <v>16</v>
      </c>
      <c r="J24" s="353">
        <v>8</v>
      </c>
      <c r="K24" s="355">
        <v>821109.62</v>
      </c>
      <c r="L24" s="355">
        <v>410554.81</v>
      </c>
      <c r="M24" s="355">
        <v>205277.405</v>
      </c>
      <c r="N24" s="356">
        <v>10531</v>
      </c>
      <c r="O24" s="351">
        <v>5265.5</v>
      </c>
      <c r="P24" s="356">
        <v>48</v>
      </c>
      <c r="Q24" s="351">
        <v>24</v>
      </c>
      <c r="R24" s="356">
        <v>322</v>
      </c>
      <c r="S24" s="351">
        <v>161</v>
      </c>
      <c r="T24" s="356">
        <v>13</v>
      </c>
      <c r="U24" s="351">
        <v>6.5</v>
      </c>
      <c r="V24" s="356">
        <v>2</v>
      </c>
      <c r="W24" s="351">
        <v>1</v>
      </c>
      <c r="X24" s="356">
        <v>22</v>
      </c>
      <c r="Y24" s="351">
        <v>11</v>
      </c>
      <c r="Z24" s="356">
        <v>14</v>
      </c>
      <c r="AA24" s="351">
        <v>7</v>
      </c>
      <c r="AB24" s="356">
        <v>16</v>
      </c>
      <c r="AC24" s="351">
        <v>8</v>
      </c>
      <c r="AD24" s="357">
        <v>6</v>
      </c>
      <c r="AE24" s="351">
        <v>3</v>
      </c>
      <c r="AF24" s="356">
        <v>20</v>
      </c>
      <c r="AG24" s="351">
        <v>10</v>
      </c>
      <c r="AH24" s="356">
        <v>34</v>
      </c>
      <c r="AI24" s="351">
        <v>17</v>
      </c>
      <c r="AJ24" s="356">
        <v>8</v>
      </c>
      <c r="AK24" s="351">
        <v>4</v>
      </c>
      <c r="AL24" s="356">
        <v>214</v>
      </c>
      <c r="AM24" s="351">
        <v>107</v>
      </c>
      <c r="AN24" s="356">
        <v>325</v>
      </c>
      <c r="AO24" s="351">
        <v>162.5</v>
      </c>
      <c r="AP24" s="356">
        <v>236</v>
      </c>
      <c r="AQ24" s="351">
        <v>118</v>
      </c>
      <c r="AR24" s="356">
        <v>136</v>
      </c>
      <c r="AS24" s="351">
        <v>68</v>
      </c>
    </row>
    <row r="25" spans="1:45" ht="13.5" customHeight="1">
      <c r="A25" s="349" t="s">
        <v>167</v>
      </c>
      <c r="B25" s="350" t="str">
        <f>'Incentive Goal'!B24</f>
        <v>CLAY</v>
      </c>
      <c r="C25" s="351">
        <v>1</v>
      </c>
      <c r="D25" s="351">
        <v>1.1000000000000001</v>
      </c>
      <c r="E25" s="352">
        <v>289</v>
      </c>
      <c r="F25" s="353">
        <v>289</v>
      </c>
      <c r="G25" s="358">
        <v>1</v>
      </c>
      <c r="H25" s="353">
        <v>1</v>
      </c>
      <c r="I25" s="354">
        <v>13</v>
      </c>
      <c r="J25" s="353">
        <v>13</v>
      </c>
      <c r="K25" s="355">
        <v>239089.96</v>
      </c>
      <c r="L25" s="355">
        <v>239089.96</v>
      </c>
      <c r="M25" s="355">
        <v>217354.50909090906</v>
      </c>
      <c r="N25" s="356">
        <v>2580</v>
      </c>
      <c r="O25" s="351">
        <v>2580</v>
      </c>
      <c r="P25" s="356">
        <v>26</v>
      </c>
      <c r="Q25" s="351">
        <v>26</v>
      </c>
      <c r="R25" s="356">
        <v>282</v>
      </c>
      <c r="S25" s="351">
        <v>282</v>
      </c>
      <c r="T25" s="356">
        <v>47</v>
      </c>
      <c r="U25" s="351">
        <v>47</v>
      </c>
      <c r="V25" s="356">
        <v>2</v>
      </c>
      <c r="W25" s="351">
        <v>2</v>
      </c>
      <c r="X25" s="356">
        <v>1</v>
      </c>
      <c r="Y25" s="351">
        <v>1</v>
      </c>
      <c r="Z25" s="356">
        <v>8</v>
      </c>
      <c r="AA25" s="351">
        <v>8</v>
      </c>
      <c r="AB25" s="356">
        <v>15</v>
      </c>
      <c r="AC25" s="351">
        <v>15</v>
      </c>
      <c r="AD25" s="357">
        <v>1</v>
      </c>
      <c r="AE25" s="351">
        <v>1</v>
      </c>
      <c r="AF25" s="356">
        <v>2</v>
      </c>
      <c r="AG25" s="351">
        <v>2</v>
      </c>
      <c r="AH25" s="356">
        <v>6</v>
      </c>
      <c r="AI25" s="351">
        <v>6</v>
      </c>
      <c r="AJ25" s="356">
        <v>1</v>
      </c>
      <c r="AK25" s="351">
        <v>1</v>
      </c>
      <c r="AL25" s="356">
        <v>37</v>
      </c>
      <c r="AM25" s="351">
        <v>37</v>
      </c>
      <c r="AN25" s="356">
        <v>60</v>
      </c>
      <c r="AO25" s="351">
        <v>60</v>
      </c>
      <c r="AP25" s="356">
        <v>82</v>
      </c>
      <c r="AQ25" s="351">
        <v>82</v>
      </c>
      <c r="AR25" s="356">
        <v>77</v>
      </c>
      <c r="AS25" s="351">
        <v>77</v>
      </c>
    </row>
    <row r="26" spans="1:45" ht="13.5" customHeight="1">
      <c r="A26" s="349" t="s">
        <v>163</v>
      </c>
      <c r="B26" s="350" t="str">
        <f>'Incentive Goal'!B25</f>
        <v>CLEVELAND</v>
      </c>
      <c r="C26" s="351">
        <v>17</v>
      </c>
      <c r="D26" s="351">
        <v>24</v>
      </c>
      <c r="E26" s="352">
        <v>7761</v>
      </c>
      <c r="F26" s="353">
        <v>456.52941176470586</v>
      </c>
      <c r="G26" s="354">
        <v>208</v>
      </c>
      <c r="H26" s="353">
        <v>12.235294117647058</v>
      </c>
      <c r="I26" s="354">
        <v>294</v>
      </c>
      <c r="J26" s="353">
        <v>17.294117647058822</v>
      </c>
      <c r="K26" s="355">
        <v>4429321.45</v>
      </c>
      <c r="L26" s="355">
        <v>260548.32058823531</v>
      </c>
      <c r="M26" s="355">
        <v>184555.06041666667</v>
      </c>
      <c r="N26" s="356">
        <v>87543</v>
      </c>
      <c r="O26" s="351">
        <v>5149.588235294118</v>
      </c>
      <c r="P26" s="356">
        <v>326</v>
      </c>
      <c r="Q26" s="351">
        <v>19.176470588235293</v>
      </c>
      <c r="R26" s="356">
        <v>3395</v>
      </c>
      <c r="S26" s="351">
        <v>199.70588235294119</v>
      </c>
      <c r="T26" s="356">
        <v>64</v>
      </c>
      <c r="U26" s="351">
        <v>3.7647058823529411</v>
      </c>
      <c r="V26" s="356">
        <v>196</v>
      </c>
      <c r="W26" s="351">
        <v>11.529411764705882</v>
      </c>
      <c r="X26" s="356">
        <v>205</v>
      </c>
      <c r="Y26" s="351">
        <v>12.058823529411764</v>
      </c>
      <c r="Z26" s="356">
        <v>268</v>
      </c>
      <c r="AA26" s="351">
        <v>15.764705882352942</v>
      </c>
      <c r="AB26" s="356">
        <v>239</v>
      </c>
      <c r="AC26" s="351">
        <v>14.058823529411764</v>
      </c>
      <c r="AD26" s="357">
        <v>29</v>
      </c>
      <c r="AE26" s="351">
        <v>1.7058823529411764</v>
      </c>
      <c r="AF26" s="356">
        <v>103</v>
      </c>
      <c r="AG26" s="351">
        <v>6.0588235294117645</v>
      </c>
      <c r="AH26" s="356">
        <v>631</v>
      </c>
      <c r="AI26" s="351">
        <v>37.117647058823529</v>
      </c>
      <c r="AJ26" s="356">
        <v>23</v>
      </c>
      <c r="AK26" s="351">
        <v>1.3529411764705883</v>
      </c>
      <c r="AL26" s="356">
        <v>2433</v>
      </c>
      <c r="AM26" s="351">
        <v>143.11764705882354</v>
      </c>
      <c r="AN26" s="356">
        <v>2573</v>
      </c>
      <c r="AO26" s="351">
        <v>151.35294117647058</v>
      </c>
      <c r="AP26" s="356">
        <v>2865</v>
      </c>
      <c r="AQ26" s="351">
        <v>168.52941176470588</v>
      </c>
      <c r="AR26" s="356">
        <v>1595</v>
      </c>
      <c r="AS26" s="351">
        <v>93.82352941176471</v>
      </c>
    </row>
    <row r="27" spans="1:45" ht="13.5" customHeight="1">
      <c r="A27" s="349" t="s">
        <v>166</v>
      </c>
      <c r="B27" s="350" t="str">
        <f>'Incentive Goal'!B26</f>
        <v>COLUMBUS</v>
      </c>
      <c r="C27" s="351">
        <v>11</v>
      </c>
      <c r="D27" s="351">
        <v>16</v>
      </c>
      <c r="E27" s="352">
        <v>3875</v>
      </c>
      <c r="F27" s="353">
        <v>352.27272727272725</v>
      </c>
      <c r="G27" s="354">
        <v>85</v>
      </c>
      <c r="H27" s="353">
        <v>7.7272727272727275</v>
      </c>
      <c r="I27" s="354">
        <v>139</v>
      </c>
      <c r="J27" s="353">
        <v>12.636363636363637</v>
      </c>
      <c r="K27" s="355">
        <v>2516552.58</v>
      </c>
      <c r="L27" s="355">
        <v>228777.50727272729</v>
      </c>
      <c r="M27" s="355">
        <v>157284.53625</v>
      </c>
      <c r="N27" s="356">
        <v>37578</v>
      </c>
      <c r="O27" s="351">
        <v>3416.181818181818</v>
      </c>
      <c r="P27" s="356">
        <v>124</v>
      </c>
      <c r="Q27" s="351">
        <v>11.272727272727273</v>
      </c>
      <c r="R27" s="356">
        <v>1286</v>
      </c>
      <c r="S27" s="351">
        <v>116.90909090909091</v>
      </c>
      <c r="T27" s="356">
        <v>80</v>
      </c>
      <c r="U27" s="351">
        <v>7.2727272727272725</v>
      </c>
      <c r="V27" s="356">
        <v>80</v>
      </c>
      <c r="W27" s="351">
        <v>7.2727272727272725</v>
      </c>
      <c r="X27" s="356">
        <v>114</v>
      </c>
      <c r="Y27" s="351">
        <v>10.363636363636363</v>
      </c>
      <c r="Z27" s="356">
        <v>197</v>
      </c>
      <c r="AA27" s="351">
        <v>17.90909090909091</v>
      </c>
      <c r="AB27" s="356">
        <v>120</v>
      </c>
      <c r="AC27" s="351">
        <v>10.909090909090908</v>
      </c>
      <c r="AD27" s="357">
        <v>38</v>
      </c>
      <c r="AE27" s="351">
        <v>3.4545454545454546</v>
      </c>
      <c r="AF27" s="356">
        <v>36</v>
      </c>
      <c r="AG27" s="351">
        <v>3.2727272727272729</v>
      </c>
      <c r="AH27" s="356">
        <v>143</v>
      </c>
      <c r="AI27" s="351">
        <v>13</v>
      </c>
      <c r="AJ27" s="356">
        <v>29</v>
      </c>
      <c r="AK27" s="351">
        <v>2.6363636363636362</v>
      </c>
      <c r="AL27" s="356">
        <v>1014</v>
      </c>
      <c r="AM27" s="351">
        <v>92.181818181818187</v>
      </c>
      <c r="AN27" s="356">
        <v>911</v>
      </c>
      <c r="AO27" s="351">
        <v>82.818181818181813</v>
      </c>
      <c r="AP27" s="356">
        <v>3688</v>
      </c>
      <c r="AQ27" s="351">
        <v>335.27272727272725</v>
      </c>
      <c r="AR27" s="356">
        <v>445</v>
      </c>
      <c r="AS27" s="351">
        <v>40.454545454545453</v>
      </c>
    </row>
    <row r="28" spans="1:45" ht="13.5" customHeight="1">
      <c r="A28" s="349" t="s">
        <v>164</v>
      </c>
      <c r="B28" s="350" t="str">
        <f>'Incentive Goal'!B27</f>
        <v>CRAVEN</v>
      </c>
      <c r="C28" s="351">
        <v>8</v>
      </c>
      <c r="D28" s="351">
        <v>10.5</v>
      </c>
      <c r="E28" s="352">
        <v>4693</v>
      </c>
      <c r="F28" s="353">
        <v>586.625</v>
      </c>
      <c r="G28" s="354">
        <v>169</v>
      </c>
      <c r="H28" s="353">
        <v>21.125</v>
      </c>
      <c r="I28" s="354">
        <v>182</v>
      </c>
      <c r="J28" s="353">
        <v>22.75</v>
      </c>
      <c r="K28" s="355">
        <v>4665817.1900000004</v>
      </c>
      <c r="L28" s="355">
        <v>583227.14875000005</v>
      </c>
      <c r="M28" s="355">
        <v>444363.54190476192</v>
      </c>
      <c r="N28" s="356">
        <v>44765</v>
      </c>
      <c r="O28" s="351">
        <v>5595.625</v>
      </c>
      <c r="P28" s="356">
        <v>376</v>
      </c>
      <c r="Q28" s="351">
        <v>47</v>
      </c>
      <c r="R28" s="356">
        <v>6047</v>
      </c>
      <c r="S28" s="351">
        <v>755.875</v>
      </c>
      <c r="T28" s="356">
        <v>649</v>
      </c>
      <c r="U28" s="351">
        <v>81.125</v>
      </c>
      <c r="V28" s="356">
        <v>75</v>
      </c>
      <c r="W28" s="351">
        <v>9.375</v>
      </c>
      <c r="X28" s="356">
        <v>170</v>
      </c>
      <c r="Y28" s="351">
        <v>21.25</v>
      </c>
      <c r="Z28" s="356">
        <v>207</v>
      </c>
      <c r="AA28" s="351">
        <v>25.875</v>
      </c>
      <c r="AB28" s="356">
        <v>176</v>
      </c>
      <c r="AC28" s="351">
        <v>22</v>
      </c>
      <c r="AD28" s="357">
        <v>28</v>
      </c>
      <c r="AE28" s="351">
        <v>3.5</v>
      </c>
      <c r="AF28" s="356">
        <v>49</v>
      </c>
      <c r="AG28" s="351">
        <v>6.125</v>
      </c>
      <c r="AH28" s="356">
        <v>181</v>
      </c>
      <c r="AI28" s="351">
        <v>22.625</v>
      </c>
      <c r="AJ28" s="356">
        <v>34</v>
      </c>
      <c r="AK28" s="351">
        <v>4.25</v>
      </c>
      <c r="AL28" s="356">
        <v>1383</v>
      </c>
      <c r="AM28" s="351">
        <v>172.875</v>
      </c>
      <c r="AN28" s="356">
        <v>1035</v>
      </c>
      <c r="AO28" s="351">
        <v>129.375</v>
      </c>
      <c r="AP28" s="356">
        <v>2843</v>
      </c>
      <c r="AQ28" s="351">
        <v>355.375</v>
      </c>
      <c r="AR28" s="356">
        <v>629</v>
      </c>
      <c r="AS28" s="351">
        <v>78.625</v>
      </c>
    </row>
    <row r="29" spans="1:45" ht="13.5" customHeight="1">
      <c r="A29" s="349" t="s">
        <v>165</v>
      </c>
      <c r="B29" s="350" t="str">
        <f>'Incentive Goal'!B28</f>
        <v>CUMBERLAND</v>
      </c>
      <c r="C29" s="351">
        <v>46</v>
      </c>
      <c r="D29" s="351">
        <v>70</v>
      </c>
      <c r="E29" s="352">
        <v>19935</v>
      </c>
      <c r="F29" s="353">
        <v>433.36956521739131</v>
      </c>
      <c r="G29" s="354">
        <v>801</v>
      </c>
      <c r="H29" s="353">
        <v>17.413043478260871</v>
      </c>
      <c r="I29" s="354">
        <v>625</v>
      </c>
      <c r="J29" s="353">
        <v>13.586956521739131</v>
      </c>
      <c r="K29" s="355">
        <v>19266602.359999999</v>
      </c>
      <c r="L29" s="355">
        <v>418839.18173913041</v>
      </c>
      <c r="M29" s="355">
        <v>275237.17657142854</v>
      </c>
      <c r="N29" s="356">
        <v>191302</v>
      </c>
      <c r="O29" s="351">
        <v>4158.739130434783</v>
      </c>
      <c r="P29" s="356">
        <v>1493</v>
      </c>
      <c r="Q29" s="351">
        <v>32.456521739130437</v>
      </c>
      <c r="R29" s="356">
        <v>14568</v>
      </c>
      <c r="S29" s="351">
        <v>316.69565217391306</v>
      </c>
      <c r="T29" s="356">
        <v>1571</v>
      </c>
      <c r="U29" s="351">
        <v>34.152173913043477</v>
      </c>
      <c r="V29" s="356">
        <v>241</v>
      </c>
      <c r="W29" s="351">
        <v>5.2391304347826084</v>
      </c>
      <c r="X29" s="356">
        <v>846</v>
      </c>
      <c r="Y29" s="351">
        <v>18.391304347826086</v>
      </c>
      <c r="Z29" s="356">
        <v>817</v>
      </c>
      <c r="AA29" s="351">
        <v>17.760869565217391</v>
      </c>
      <c r="AB29" s="356">
        <v>585</v>
      </c>
      <c r="AC29" s="351">
        <v>12.717391304347826</v>
      </c>
      <c r="AD29" s="357">
        <v>63</v>
      </c>
      <c r="AE29" s="351">
        <v>1.3695652173913044</v>
      </c>
      <c r="AF29" s="356">
        <v>640</v>
      </c>
      <c r="AG29" s="351">
        <v>13.913043478260869</v>
      </c>
      <c r="AH29" s="356">
        <v>655</v>
      </c>
      <c r="AI29" s="351">
        <v>14.239130434782609</v>
      </c>
      <c r="AJ29" s="356">
        <v>235</v>
      </c>
      <c r="AK29" s="351">
        <v>5.1086956521739131</v>
      </c>
      <c r="AL29" s="356">
        <v>5114</v>
      </c>
      <c r="AM29" s="351">
        <v>111.17391304347827</v>
      </c>
      <c r="AN29" s="356">
        <v>3606</v>
      </c>
      <c r="AO29" s="351">
        <v>78.391304347826093</v>
      </c>
      <c r="AP29" s="356">
        <v>13640</v>
      </c>
      <c r="AQ29" s="351">
        <v>296.52173913043481</v>
      </c>
      <c r="AR29" s="356">
        <v>1099</v>
      </c>
      <c r="AS29" s="351">
        <v>23.891304347826086</v>
      </c>
    </row>
    <row r="30" spans="1:45" ht="13.5" customHeight="1">
      <c r="A30" s="349" t="s">
        <v>164</v>
      </c>
      <c r="B30" s="350" t="str">
        <f>'Incentive Goal'!B29</f>
        <v>CURRITUCK</v>
      </c>
      <c r="C30" s="351">
        <v>2</v>
      </c>
      <c r="D30" s="351">
        <v>2.5</v>
      </c>
      <c r="E30" s="352">
        <v>889</v>
      </c>
      <c r="F30" s="353">
        <v>444.5</v>
      </c>
      <c r="G30" s="354">
        <v>26</v>
      </c>
      <c r="H30" s="353">
        <v>13</v>
      </c>
      <c r="I30" s="354">
        <v>32</v>
      </c>
      <c r="J30" s="353">
        <v>16</v>
      </c>
      <c r="K30" s="355">
        <v>1106587.6599999999</v>
      </c>
      <c r="L30" s="355">
        <v>553293.82999999996</v>
      </c>
      <c r="M30" s="355">
        <v>442635.06399999995</v>
      </c>
      <c r="N30" s="356">
        <v>5293</v>
      </c>
      <c r="O30" s="351">
        <v>2646.5</v>
      </c>
      <c r="P30" s="356">
        <v>28</v>
      </c>
      <c r="Q30" s="351">
        <v>14</v>
      </c>
      <c r="R30" s="356">
        <v>86</v>
      </c>
      <c r="S30" s="351">
        <v>43</v>
      </c>
      <c r="T30" s="356">
        <v>8</v>
      </c>
      <c r="U30" s="351">
        <v>4</v>
      </c>
      <c r="V30" s="356">
        <v>0</v>
      </c>
      <c r="W30" s="351">
        <v>0</v>
      </c>
      <c r="X30" s="356">
        <v>3</v>
      </c>
      <c r="Y30" s="351">
        <v>1.5</v>
      </c>
      <c r="Z30" s="356">
        <v>0</v>
      </c>
      <c r="AA30" s="351">
        <v>0</v>
      </c>
      <c r="AB30" s="356">
        <v>9</v>
      </c>
      <c r="AC30" s="351">
        <v>4.5</v>
      </c>
      <c r="AD30" s="357">
        <v>0</v>
      </c>
      <c r="AE30" s="351">
        <v>0</v>
      </c>
      <c r="AF30" s="356">
        <v>22</v>
      </c>
      <c r="AG30" s="351">
        <v>11</v>
      </c>
      <c r="AH30" s="356">
        <v>51</v>
      </c>
      <c r="AI30" s="351">
        <v>25.5</v>
      </c>
      <c r="AJ30" s="356">
        <v>10</v>
      </c>
      <c r="AK30" s="351">
        <v>5</v>
      </c>
      <c r="AL30" s="356">
        <v>183</v>
      </c>
      <c r="AM30" s="351">
        <v>91.5</v>
      </c>
      <c r="AN30" s="356">
        <v>639</v>
      </c>
      <c r="AO30" s="351">
        <v>319.5</v>
      </c>
      <c r="AP30" s="356">
        <v>323</v>
      </c>
      <c r="AQ30" s="351">
        <v>161.5</v>
      </c>
      <c r="AR30" s="356">
        <v>183</v>
      </c>
      <c r="AS30" s="351">
        <v>91.5</v>
      </c>
    </row>
    <row r="31" spans="1:45" ht="13.5" customHeight="1">
      <c r="A31" s="349" t="s">
        <v>164</v>
      </c>
      <c r="B31" s="350" t="str">
        <f>'Incentive Goal'!B30</f>
        <v>DARE</v>
      </c>
      <c r="C31" s="351">
        <v>2</v>
      </c>
      <c r="D31" s="351">
        <v>2.5</v>
      </c>
      <c r="E31" s="352">
        <v>1050</v>
      </c>
      <c r="F31" s="353">
        <v>525</v>
      </c>
      <c r="G31" s="354">
        <v>50</v>
      </c>
      <c r="H31" s="353">
        <v>25</v>
      </c>
      <c r="I31" s="354">
        <v>31</v>
      </c>
      <c r="J31" s="353">
        <v>15.5</v>
      </c>
      <c r="K31" s="355">
        <v>1350261.82</v>
      </c>
      <c r="L31" s="355">
        <v>675130.91</v>
      </c>
      <c r="M31" s="355">
        <v>540104.728</v>
      </c>
      <c r="N31" s="356">
        <v>9175</v>
      </c>
      <c r="O31" s="351">
        <v>4587.5</v>
      </c>
      <c r="P31" s="356">
        <v>120</v>
      </c>
      <c r="Q31" s="351">
        <v>60</v>
      </c>
      <c r="R31" s="356">
        <v>132</v>
      </c>
      <c r="S31" s="351">
        <v>66</v>
      </c>
      <c r="T31" s="356">
        <v>7</v>
      </c>
      <c r="U31" s="351">
        <v>3.5</v>
      </c>
      <c r="V31" s="356">
        <v>7</v>
      </c>
      <c r="W31" s="351">
        <v>3.5</v>
      </c>
      <c r="X31" s="356">
        <v>74</v>
      </c>
      <c r="Y31" s="351">
        <v>37</v>
      </c>
      <c r="Z31" s="356">
        <v>45</v>
      </c>
      <c r="AA31" s="351">
        <v>22.5</v>
      </c>
      <c r="AB31" s="356">
        <v>55</v>
      </c>
      <c r="AC31" s="351">
        <v>27.5</v>
      </c>
      <c r="AD31" s="357">
        <v>2</v>
      </c>
      <c r="AE31" s="351">
        <v>1</v>
      </c>
      <c r="AF31" s="356">
        <v>25</v>
      </c>
      <c r="AG31" s="351">
        <v>12.5</v>
      </c>
      <c r="AH31" s="356">
        <v>43</v>
      </c>
      <c r="AI31" s="351">
        <v>21.5</v>
      </c>
      <c r="AJ31" s="356">
        <v>5</v>
      </c>
      <c r="AK31" s="351">
        <v>2.5</v>
      </c>
      <c r="AL31" s="356">
        <v>186</v>
      </c>
      <c r="AM31" s="351">
        <v>93</v>
      </c>
      <c r="AN31" s="356">
        <v>224</v>
      </c>
      <c r="AO31" s="351">
        <v>112</v>
      </c>
      <c r="AP31" s="356">
        <v>446</v>
      </c>
      <c r="AQ31" s="351">
        <v>223</v>
      </c>
      <c r="AR31" s="356">
        <v>191</v>
      </c>
      <c r="AS31" s="351">
        <v>95.5</v>
      </c>
    </row>
    <row r="32" spans="1:45" ht="13.5" customHeight="1">
      <c r="A32" s="349" t="s">
        <v>162</v>
      </c>
      <c r="B32" s="350" t="str">
        <f>'Incentive Goal'!B31</f>
        <v>DAVIDSON</v>
      </c>
      <c r="C32" s="351">
        <v>15</v>
      </c>
      <c r="D32" s="351">
        <v>19</v>
      </c>
      <c r="E32" s="352">
        <v>5784</v>
      </c>
      <c r="F32" s="353">
        <v>385.6</v>
      </c>
      <c r="G32" s="354">
        <v>225</v>
      </c>
      <c r="H32" s="353">
        <v>15</v>
      </c>
      <c r="I32" s="354">
        <v>225</v>
      </c>
      <c r="J32" s="353">
        <v>15</v>
      </c>
      <c r="K32" s="355">
        <v>6302429.7800000003</v>
      </c>
      <c r="L32" s="355">
        <v>420161.98533333337</v>
      </c>
      <c r="M32" s="355">
        <v>331706.83052631578</v>
      </c>
      <c r="N32" s="356">
        <v>58033</v>
      </c>
      <c r="O32" s="351">
        <v>3868.8666666666668</v>
      </c>
      <c r="P32" s="356">
        <v>349</v>
      </c>
      <c r="Q32" s="351">
        <v>23.266666666666666</v>
      </c>
      <c r="R32" s="356">
        <v>6145</v>
      </c>
      <c r="S32" s="351">
        <v>409.66666666666669</v>
      </c>
      <c r="T32" s="356">
        <v>664</v>
      </c>
      <c r="U32" s="351">
        <v>44.266666666666666</v>
      </c>
      <c r="V32" s="356">
        <v>141</v>
      </c>
      <c r="W32" s="351">
        <v>9.4</v>
      </c>
      <c r="X32" s="356">
        <v>231</v>
      </c>
      <c r="Y32" s="351">
        <v>15.4</v>
      </c>
      <c r="Z32" s="356">
        <v>533</v>
      </c>
      <c r="AA32" s="351">
        <v>35.533333333333331</v>
      </c>
      <c r="AB32" s="356">
        <v>231</v>
      </c>
      <c r="AC32" s="351">
        <v>15.4</v>
      </c>
      <c r="AD32" s="357">
        <v>17</v>
      </c>
      <c r="AE32" s="351">
        <v>1.1333333333333333</v>
      </c>
      <c r="AF32" s="356">
        <v>123</v>
      </c>
      <c r="AG32" s="351">
        <v>8.1999999999999993</v>
      </c>
      <c r="AH32" s="356">
        <v>257</v>
      </c>
      <c r="AI32" s="351">
        <v>17.133333333333333</v>
      </c>
      <c r="AJ32" s="356">
        <v>63</v>
      </c>
      <c r="AK32" s="351">
        <v>4.2</v>
      </c>
      <c r="AL32" s="356">
        <v>1221</v>
      </c>
      <c r="AM32" s="351">
        <v>81.400000000000006</v>
      </c>
      <c r="AN32" s="356">
        <v>1739</v>
      </c>
      <c r="AO32" s="351">
        <v>115.93333333333334</v>
      </c>
      <c r="AP32" s="356">
        <v>3909</v>
      </c>
      <c r="AQ32" s="351">
        <v>260.60000000000002</v>
      </c>
      <c r="AR32" s="356">
        <v>1264</v>
      </c>
      <c r="AS32" s="351">
        <v>84.266666666666666</v>
      </c>
    </row>
    <row r="33" spans="1:45" ht="13.5" customHeight="1">
      <c r="A33" s="349" t="s">
        <v>161</v>
      </c>
      <c r="B33" s="350" t="str">
        <f>'Incentive Goal'!B32</f>
        <v>DAVIE</v>
      </c>
      <c r="C33" s="351">
        <v>3.75</v>
      </c>
      <c r="D33" s="351">
        <v>5</v>
      </c>
      <c r="E33" s="352">
        <v>1237</v>
      </c>
      <c r="F33" s="353">
        <v>329.86666666666667</v>
      </c>
      <c r="G33" s="354">
        <v>25</v>
      </c>
      <c r="H33" s="353">
        <v>6.666666666666667</v>
      </c>
      <c r="I33" s="354">
        <v>32</v>
      </c>
      <c r="J33" s="353">
        <v>8.5333333333333332</v>
      </c>
      <c r="K33" s="355">
        <v>1172869.44</v>
      </c>
      <c r="L33" s="355">
        <v>312765.18400000001</v>
      </c>
      <c r="M33" s="355">
        <v>234573.88799999998</v>
      </c>
      <c r="N33" s="356">
        <v>10312</v>
      </c>
      <c r="O33" s="351">
        <v>2749.8666666666668</v>
      </c>
      <c r="P33" s="356">
        <v>51</v>
      </c>
      <c r="Q33" s="351">
        <v>13.6</v>
      </c>
      <c r="R33" s="356">
        <v>489</v>
      </c>
      <c r="S33" s="351">
        <v>130.4</v>
      </c>
      <c r="T33" s="356">
        <v>8</v>
      </c>
      <c r="U33" s="351">
        <v>2.1333333333333333</v>
      </c>
      <c r="V33" s="356">
        <v>8</v>
      </c>
      <c r="W33" s="351">
        <v>2.1333333333333333</v>
      </c>
      <c r="X33" s="356">
        <v>22</v>
      </c>
      <c r="Y33" s="351">
        <v>5.8666666666666663</v>
      </c>
      <c r="Z33" s="356">
        <v>30</v>
      </c>
      <c r="AA33" s="351">
        <v>8</v>
      </c>
      <c r="AB33" s="356">
        <v>32</v>
      </c>
      <c r="AC33" s="351">
        <v>8.5333333333333332</v>
      </c>
      <c r="AD33" s="357">
        <v>3</v>
      </c>
      <c r="AE33" s="351">
        <v>0.8</v>
      </c>
      <c r="AF33" s="356">
        <v>20</v>
      </c>
      <c r="AG33" s="351">
        <v>5.333333333333333</v>
      </c>
      <c r="AH33" s="356">
        <v>55</v>
      </c>
      <c r="AI33" s="351">
        <v>14.666666666666666</v>
      </c>
      <c r="AJ33" s="356">
        <v>6</v>
      </c>
      <c r="AK33" s="351">
        <v>1.6</v>
      </c>
      <c r="AL33" s="356">
        <v>240</v>
      </c>
      <c r="AM33" s="351">
        <v>64</v>
      </c>
      <c r="AN33" s="356">
        <v>453</v>
      </c>
      <c r="AO33" s="351">
        <v>120.8</v>
      </c>
      <c r="AP33" s="356">
        <v>409</v>
      </c>
      <c r="AQ33" s="351">
        <v>109.06666666666666</v>
      </c>
      <c r="AR33" s="356">
        <v>150</v>
      </c>
      <c r="AS33" s="351">
        <v>40</v>
      </c>
    </row>
    <row r="34" spans="1:45" ht="13.5" customHeight="1">
      <c r="A34" s="349" t="s">
        <v>166</v>
      </c>
      <c r="B34" s="350" t="str">
        <f>'Incentive Goal'!B33</f>
        <v>DUPLIN</v>
      </c>
      <c r="C34" s="351">
        <v>9</v>
      </c>
      <c r="D34" s="351">
        <v>11</v>
      </c>
      <c r="E34" s="352">
        <v>2733</v>
      </c>
      <c r="F34" s="353">
        <v>303.66666666666669</v>
      </c>
      <c r="G34" s="354">
        <v>79</v>
      </c>
      <c r="H34" s="353">
        <v>8.7777777777777786</v>
      </c>
      <c r="I34" s="354">
        <v>102</v>
      </c>
      <c r="J34" s="353">
        <v>11.333333333333334</v>
      </c>
      <c r="K34" s="355">
        <v>2912442.25</v>
      </c>
      <c r="L34" s="355">
        <v>323604.69444444444</v>
      </c>
      <c r="M34" s="355">
        <v>264767.47727272729</v>
      </c>
      <c r="N34" s="356">
        <v>23839</v>
      </c>
      <c r="O34" s="351">
        <v>2648.7777777777778</v>
      </c>
      <c r="P34" s="356">
        <v>71</v>
      </c>
      <c r="Q34" s="351">
        <v>7.8888888888888893</v>
      </c>
      <c r="R34" s="356">
        <v>626</v>
      </c>
      <c r="S34" s="351">
        <v>69.555555555555557</v>
      </c>
      <c r="T34" s="356">
        <v>11</v>
      </c>
      <c r="U34" s="351">
        <v>1.2222222222222223</v>
      </c>
      <c r="V34" s="356">
        <v>53</v>
      </c>
      <c r="W34" s="351">
        <v>5.8888888888888893</v>
      </c>
      <c r="X34" s="356">
        <v>82</v>
      </c>
      <c r="Y34" s="351">
        <v>9.1111111111111107</v>
      </c>
      <c r="Z34" s="356">
        <v>132</v>
      </c>
      <c r="AA34" s="351">
        <v>14.666666666666666</v>
      </c>
      <c r="AB34" s="356">
        <v>80</v>
      </c>
      <c r="AC34" s="351">
        <v>8.8888888888888893</v>
      </c>
      <c r="AD34" s="357">
        <v>5</v>
      </c>
      <c r="AE34" s="351">
        <v>0.55555555555555558</v>
      </c>
      <c r="AF34" s="356">
        <v>59</v>
      </c>
      <c r="AG34" s="351">
        <v>6.5555555555555554</v>
      </c>
      <c r="AH34" s="356">
        <v>96</v>
      </c>
      <c r="AI34" s="351">
        <v>10.666666666666666</v>
      </c>
      <c r="AJ34" s="356">
        <v>9</v>
      </c>
      <c r="AK34" s="351">
        <v>1</v>
      </c>
      <c r="AL34" s="356">
        <v>807</v>
      </c>
      <c r="AM34" s="351">
        <v>89.666666666666671</v>
      </c>
      <c r="AN34" s="356">
        <v>1208</v>
      </c>
      <c r="AO34" s="351">
        <v>134.22222222222223</v>
      </c>
      <c r="AP34" s="356">
        <v>432</v>
      </c>
      <c r="AQ34" s="351">
        <v>48</v>
      </c>
      <c r="AR34" s="356">
        <v>589</v>
      </c>
      <c r="AS34" s="351">
        <v>65.444444444444443</v>
      </c>
    </row>
    <row r="35" spans="1:45" ht="13.5" customHeight="1">
      <c r="A35" s="349" t="s">
        <v>160</v>
      </c>
      <c r="B35" s="350" t="str">
        <f>'Incentive Goal'!B34</f>
        <v>DURHAM</v>
      </c>
      <c r="C35" s="351">
        <v>28</v>
      </c>
      <c r="D35" s="351">
        <v>38</v>
      </c>
      <c r="E35" s="352">
        <v>9684</v>
      </c>
      <c r="F35" s="353">
        <v>345.85714285714283</v>
      </c>
      <c r="G35" s="354">
        <v>362</v>
      </c>
      <c r="H35" s="353">
        <v>12.928571428571429</v>
      </c>
      <c r="I35" s="354">
        <v>295</v>
      </c>
      <c r="J35" s="353">
        <v>10.535714285714286</v>
      </c>
      <c r="K35" s="355">
        <v>8306695.6699999999</v>
      </c>
      <c r="L35" s="355">
        <v>296667.70250000001</v>
      </c>
      <c r="M35" s="355">
        <v>218597.25447368421</v>
      </c>
      <c r="N35" s="356">
        <v>87649</v>
      </c>
      <c r="O35" s="351">
        <v>3130.3214285714284</v>
      </c>
      <c r="P35" s="356">
        <v>744</v>
      </c>
      <c r="Q35" s="351">
        <v>26.571428571428573</v>
      </c>
      <c r="R35" s="356">
        <v>2665</v>
      </c>
      <c r="S35" s="351">
        <v>95.178571428571431</v>
      </c>
      <c r="T35" s="356">
        <v>172</v>
      </c>
      <c r="U35" s="351">
        <v>6.1428571428571432</v>
      </c>
      <c r="V35" s="356">
        <v>112</v>
      </c>
      <c r="W35" s="351">
        <v>4</v>
      </c>
      <c r="X35" s="356">
        <v>381</v>
      </c>
      <c r="Y35" s="351">
        <v>13.607142857142858</v>
      </c>
      <c r="Z35" s="356">
        <v>329</v>
      </c>
      <c r="AA35" s="351">
        <v>11.75</v>
      </c>
      <c r="AB35" s="356">
        <v>275</v>
      </c>
      <c r="AC35" s="351">
        <v>9.8214285714285712</v>
      </c>
      <c r="AD35" s="357">
        <v>16</v>
      </c>
      <c r="AE35" s="351">
        <v>0.5714285714285714</v>
      </c>
      <c r="AF35" s="356">
        <v>190</v>
      </c>
      <c r="AG35" s="351">
        <v>6.7857142857142856</v>
      </c>
      <c r="AH35" s="356">
        <v>369</v>
      </c>
      <c r="AI35" s="351">
        <v>13.178571428571429</v>
      </c>
      <c r="AJ35" s="356">
        <v>93</v>
      </c>
      <c r="AK35" s="351">
        <v>3.3214285714285716</v>
      </c>
      <c r="AL35" s="356">
        <v>3240</v>
      </c>
      <c r="AM35" s="351">
        <v>115.71428571428571</v>
      </c>
      <c r="AN35" s="356">
        <v>2382</v>
      </c>
      <c r="AO35" s="351">
        <v>85.071428571428569</v>
      </c>
      <c r="AP35" s="356">
        <v>5189</v>
      </c>
      <c r="AQ35" s="351">
        <v>185.32142857142858</v>
      </c>
      <c r="AR35" s="356">
        <v>868</v>
      </c>
      <c r="AS35" s="351">
        <v>31</v>
      </c>
    </row>
    <row r="36" spans="1:45" ht="13.5" customHeight="1">
      <c r="A36" s="349" t="s">
        <v>168</v>
      </c>
      <c r="B36" s="350" t="str">
        <f>'Incentive Goal'!B35</f>
        <v>EDGE-Rky Mt</v>
      </c>
      <c r="C36" s="351">
        <v>8.5</v>
      </c>
      <c r="D36" s="351">
        <v>11</v>
      </c>
      <c r="E36" s="352">
        <v>2404</v>
      </c>
      <c r="F36" s="353">
        <v>282.8235294117647</v>
      </c>
      <c r="G36" s="354">
        <v>15</v>
      </c>
      <c r="H36" s="353">
        <v>1.7647058823529411</v>
      </c>
      <c r="I36" s="354">
        <v>30</v>
      </c>
      <c r="J36" s="353">
        <v>3.5294117647058822</v>
      </c>
      <c r="K36" s="355">
        <v>1351440.51</v>
      </c>
      <c r="L36" s="355">
        <v>158993.0011764706</v>
      </c>
      <c r="M36" s="355">
        <v>122858.22818181818</v>
      </c>
      <c r="N36" s="356">
        <v>28424</v>
      </c>
      <c r="O36" s="351">
        <v>3344</v>
      </c>
      <c r="P36" s="356">
        <v>122</v>
      </c>
      <c r="Q36" s="351">
        <v>14.352941176470589</v>
      </c>
      <c r="R36" s="356">
        <v>2134</v>
      </c>
      <c r="S36" s="351">
        <v>251.05882352941177</v>
      </c>
      <c r="T36" s="356">
        <v>127</v>
      </c>
      <c r="U36" s="351">
        <v>14.941176470588236</v>
      </c>
      <c r="V36" s="356">
        <v>25</v>
      </c>
      <c r="W36" s="351">
        <v>2.9411764705882355</v>
      </c>
      <c r="X36" s="356">
        <v>36</v>
      </c>
      <c r="Y36" s="351">
        <v>4.2352941176470589</v>
      </c>
      <c r="Z36" s="356">
        <v>51</v>
      </c>
      <c r="AA36" s="351">
        <v>6</v>
      </c>
      <c r="AB36" s="356">
        <v>49</v>
      </c>
      <c r="AC36" s="351">
        <v>5.7647058823529411</v>
      </c>
      <c r="AD36" s="357">
        <v>10</v>
      </c>
      <c r="AE36" s="351">
        <v>1.1764705882352942</v>
      </c>
      <c r="AF36" s="356">
        <v>47</v>
      </c>
      <c r="AG36" s="351">
        <v>5.5294117647058822</v>
      </c>
      <c r="AH36" s="356">
        <v>100</v>
      </c>
      <c r="AI36" s="351">
        <v>11.764705882352942</v>
      </c>
      <c r="AJ36" s="356">
        <v>10</v>
      </c>
      <c r="AK36" s="351">
        <v>1.1764705882352942</v>
      </c>
      <c r="AL36" s="356">
        <v>650</v>
      </c>
      <c r="AM36" s="351">
        <v>76.470588235294116</v>
      </c>
      <c r="AN36" s="356">
        <v>1301</v>
      </c>
      <c r="AO36" s="351">
        <v>153.05882352941177</v>
      </c>
      <c r="AP36" s="356">
        <v>549</v>
      </c>
      <c r="AQ36" s="351">
        <v>64.588235294117652</v>
      </c>
      <c r="AR36" s="356">
        <v>265</v>
      </c>
      <c r="AS36" s="351">
        <v>31.176470588235293</v>
      </c>
    </row>
    <row r="37" spans="1:45" ht="13.5" customHeight="1">
      <c r="A37" s="349" t="s">
        <v>168</v>
      </c>
      <c r="B37" s="350" t="str">
        <f>'Incentive Goal'!B36</f>
        <v>EDGE-Tarboro</v>
      </c>
      <c r="C37" s="351">
        <v>6.5</v>
      </c>
      <c r="D37" s="351">
        <v>8</v>
      </c>
      <c r="E37" s="352">
        <v>2209</v>
      </c>
      <c r="F37" s="353">
        <v>339.84615384615387</v>
      </c>
      <c r="G37" s="354">
        <v>38</v>
      </c>
      <c r="H37" s="353">
        <v>5.8461538461538458</v>
      </c>
      <c r="I37" s="354">
        <v>58</v>
      </c>
      <c r="J37" s="353">
        <v>8.9230769230769234</v>
      </c>
      <c r="K37" s="355">
        <v>1636316.2</v>
      </c>
      <c r="L37" s="355">
        <v>251740.95384615383</v>
      </c>
      <c r="M37" s="355">
        <v>204539.52499999999</v>
      </c>
      <c r="N37" s="359">
        <v>17117</v>
      </c>
      <c r="O37" s="351">
        <v>2633.3846153846152</v>
      </c>
      <c r="P37" s="356">
        <v>76</v>
      </c>
      <c r="Q37" s="351">
        <v>11.692307692307692</v>
      </c>
      <c r="R37" s="356">
        <v>1825</v>
      </c>
      <c r="S37" s="351">
        <v>280.76923076923077</v>
      </c>
      <c r="T37" s="356">
        <v>164</v>
      </c>
      <c r="U37" s="351">
        <v>25.23076923076923</v>
      </c>
      <c r="V37" s="356">
        <v>9</v>
      </c>
      <c r="W37" s="351">
        <v>1.3846153846153846</v>
      </c>
      <c r="X37" s="356">
        <v>15</v>
      </c>
      <c r="Y37" s="351">
        <v>2.3076923076923075</v>
      </c>
      <c r="Z37" s="356">
        <v>34</v>
      </c>
      <c r="AA37" s="351">
        <v>5.2307692307692308</v>
      </c>
      <c r="AB37" s="356">
        <v>24</v>
      </c>
      <c r="AC37" s="351">
        <v>3.6923076923076925</v>
      </c>
      <c r="AD37" s="357">
        <v>2</v>
      </c>
      <c r="AE37" s="351">
        <v>0.30769230769230771</v>
      </c>
      <c r="AF37" s="356">
        <v>280</v>
      </c>
      <c r="AG37" s="351">
        <v>43.07692307692308</v>
      </c>
      <c r="AH37" s="356">
        <v>152</v>
      </c>
      <c r="AI37" s="351">
        <v>23.384615384615383</v>
      </c>
      <c r="AJ37" s="356">
        <v>7</v>
      </c>
      <c r="AK37" s="351">
        <v>1.0769230769230769</v>
      </c>
      <c r="AL37" s="356">
        <v>817</v>
      </c>
      <c r="AM37" s="351">
        <v>125.69230769230769</v>
      </c>
      <c r="AN37" s="356">
        <v>1325</v>
      </c>
      <c r="AO37" s="351">
        <v>203.84615384615384</v>
      </c>
      <c r="AP37" s="356">
        <v>866</v>
      </c>
      <c r="AQ37" s="351">
        <v>133.23076923076923</v>
      </c>
      <c r="AR37" s="356">
        <v>464</v>
      </c>
      <c r="AS37" s="351">
        <v>71.384615384615387</v>
      </c>
    </row>
    <row r="38" spans="1:45" ht="13.5" customHeight="1">
      <c r="A38" s="349" t="s">
        <v>162</v>
      </c>
      <c r="B38" s="350" t="str">
        <f>'Incentive Goal'!B37</f>
        <v>FORSYTH</v>
      </c>
      <c r="C38" s="351">
        <v>32.5</v>
      </c>
      <c r="D38" s="351">
        <v>48.25</v>
      </c>
      <c r="E38" s="352">
        <v>14019</v>
      </c>
      <c r="F38" s="353">
        <v>431.35384615384618</v>
      </c>
      <c r="G38" s="354">
        <v>528</v>
      </c>
      <c r="H38" s="353">
        <v>16.246153846153845</v>
      </c>
      <c r="I38" s="354">
        <v>503</v>
      </c>
      <c r="J38" s="353">
        <v>15.476923076923077</v>
      </c>
      <c r="K38" s="355">
        <v>11564727.689999999</v>
      </c>
      <c r="L38" s="355">
        <v>355837.77507692308</v>
      </c>
      <c r="M38" s="355">
        <v>239683.47544041451</v>
      </c>
      <c r="N38" s="359">
        <v>127969</v>
      </c>
      <c r="O38" s="351">
        <v>3937.5076923076922</v>
      </c>
      <c r="P38" s="356">
        <v>1073</v>
      </c>
      <c r="Q38" s="351">
        <v>33.015384615384619</v>
      </c>
      <c r="R38" s="356">
        <v>10265</v>
      </c>
      <c r="S38" s="351">
        <v>315.84615384615387</v>
      </c>
      <c r="T38" s="356">
        <v>1018</v>
      </c>
      <c r="U38" s="351">
        <v>31.323076923076922</v>
      </c>
      <c r="V38" s="356">
        <v>315</v>
      </c>
      <c r="W38" s="351">
        <v>9.6923076923076916</v>
      </c>
      <c r="X38" s="356">
        <v>562</v>
      </c>
      <c r="Y38" s="351">
        <v>17.292307692307691</v>
      </c>
      <c r="Z38" s="356">
        <v>472</v>
      </c>
      <c r="AA38" s="351">
        <v>14.523076923076923</v>
      </c>
      <c r="AB38" s="356">
        <v>442</v>
      </c>
      <c r="AC38" s="351">
        <v>13.6</v>
      </c>
      <c r="AD38" s="357">
        <v>853</v>
      </c>
      <c r="AE38" s="351">
        <v>26.246153846153845</v>
      </c>
      <c r="AF38" s="356">
        <v>347</v>
      </c>
      <c r="AG38" s="351">
        <v>10.676923076923076</v>
      </c>
      <c r="AH38" s="356">
        <v>511</v>
      </c>
      <c r="AI38" s="351">
        <v>15.723076923076922</v>
      </c>
      <c r="AJ38" s="356">
        <v>92</v>
      </c>
      <c r="AK38" s="351">
        <v>2.8307692307692309</v>
      </c>
      <c r="AL38" s="356">
        <v>4577</v>
      </c>
      <c r="AM38" s="351">
        <v>140.83076923076922</v>
      </c>
      <c r="AN38" s="356">
        <v>1755</v>
      </c>
      <c r="AO38" s="351">
        <v>54</v>
      </c>
      <c r="AP38" s="356">
        <v>11439</v>
      </c>
      <c r="AQ38" s="351">
        <v>351.96923076923076</v>
      </c>
      <c r="AR38" s="356">
        <v>579</v>
      </c>
      <c r="AS38" s="351">
        <v>17.815384615384616</v>
      </c>
    </row>
    <row r="39" spans="1:45" ht="13.5" customHeight="1">
      <c r="A39" s="349" t="s">
        <v>160</v>
      </c>
      <c r="B39" s="350" t="str">
        <f>'Incentive Goal'!B38</f>
        <v>FRANKLIN</v>
      </c>
      <c r="C39" s="351">
        <v>8</v>
      </c>
      <c r="D39" s="351">
        <v>9</v>
      </c>
      <c r="E39" s="352">
        <v>2996</v>
      </c>
      <c r="F39" s="353">
        <v>374.5</v>
      </c>
      <c r="G39" s="354">
        <v>103</v>
      </c>
      <c r="H39" s="353">
        <v>12.875</v>
      </c>
      <c r="I39" s="354">
        <v>108</v>
      </c>
      <c r="J39" s="353">
        <v>13.5</v>
      </c>
      <c r="K39" s="355">
        <v>2580388.14</v>
      </c>
      <c r="L39" s="355">
        <v>322548.51750000002</v>
      </c>
      <c r="M39" s="355">
        <v>286709.79333333333</v>
      </c>
      <c r="N39" s="359">
        <v>24020</v>
      </c>
      <c r="O39" s="351">
        <v>3002.5</v>
      </c>
      <c r="P39" s="356">
        <v>215</v>
      </c>
      <c r="Q39" s="351">
        <v>26.875</v>
      </c>
      <c r="R39" s="356">
        <v>584</v>
      </c>
      <c r="S39" s="351">
        <v>73</v>
      </c>
      <c r="T39" s="356">
        <v>23</v>
      </c>
      <c r="U39" s="351">
        <v>2.875</v>
      </c>
      <c r="V39" s="356">
        <v>51</v>
      </c>
      <c r="W39" s="351">
        <v>6.375</v>
      </c>
      <c r="X39" s="356">
        <v>103</v>
      </c>
      <c r="Y39" s="351">
        <v>12.875</v>
      </c>
      <c r="Z39" s="356">
        <v>175</v>
      </c>
      <c r="AA39" s="351">
        <v>21.875</v>
      </c>
      <c r="AB39" s="356">
        <v>92</v>
      </c>
      <c r="AC39" s="351">
        <v>11.5</v>
      </c>
      <c r="AD39" s="357">
        <v>11</v>
      </c>
      <c r="AE39" s="351">
        <v>1.375</v>
      </c>
      <c r="AF39" s="356">
        <v>74</v>
      </c>
      <c r="AG39" s="351">
        <v>9.25</v>
      </c>
      <c r="AH39" s="356">
        <v>142</v>
      </c>
      <c r="AI39" s="351">
        <v>17.75</v>
      </c>
      <c r="AJ39" s="356">
        <v>12</v>
      </c>
      <c r="AK39" s="351">
        <v>1.5</v>
      </c>
      <c r="AL39" s="356">
        <v>853</v>
      </c>
      <c r="AM39" s="351">
        <v>106.625</v>
      </c>
      <c r="AN39" s="356">
        <v>684</v>
      </c>
      <c r="AO39" s="351">
        <v>85.5</v>
      </c>
      <c r="AP39" s="356">
        <v>1965</v>
      </c>
      <c r="AQ39" s="351">
        <v>245.625</v>
      </c>
      <c r="AR39" s="356">
        <v>349</v>
      </c>
      <c r="AS39" s="351">
        <v>43.625</v>
      </c>
    </row>
    <row r="40" spans="1:45" ht="13.5" customHeight="1">
      <c r="A40" s="349" t="s">
        <v>163</v>
      </c>
      <c r="B40" s="350" t="str">
        <f>'Incentive Goal'!B39</f>
        <v>GASTON</v>
      </c>
      <c r="C40" s="351">
        <v>23.75</v>
      </c>
      <c r="D40" s="351">
        <v>33</v>
      </c>
      <c r="E40" s="352">
        <v>9512</v>
      </c>
      <c r="F40" s="353">
        <v>400.50526315789472</v>
      </c>
      <c r="G40" s="354">
        <v>434</v>
      </c>
      <c r="H40" s="353">
        <v>18.273684210526316</v>
      </c>
      <c r="I40" s="354">
        <v>416</v>
      </c>
      <c r="J40" s="353">
        <v>17.515789473684212</v>
      </c>
      <c r="K40" s="355">
        <v>7687377.4400000004</v>
      </c>
      <c r="L40" s="355">
        <v>323679.05010526319</v>
      </c>
      <c r="M40" s="355">
        <v>232950.83151515154</v>
      </c>
      <c r="N40" s="359">
        <v>107189</v>
      </c>
      <c r="O40" s="351">
        <v>4513.2210526315794</v>
      </c>
      <c r="P40" s="356">
        <v>878</v>
      </c>
      <c r="Q40" s="351">
        <v>36.968421052631577</v>
      </c>
      <c r="R40" s="356">
        <v>8570</v>
      </c>
      <c r="S40" s="351">
        <v>360.84210526315792</v>
      </c>
      <c r="T40" s="356">
        <v>1173</v>
      </c>
      <c r="U40" s="351">
        <v>49.389473684210529</v>
      </c>
      <c r="V40" s="356">
        <v>208</v>
      </c>
      <c r="W40" s="351">
        <v>8.7578947368421058</v>
      </c>
      <c r="X40" s="356">
        <v>426</v>
      </c>
      <c r="Y40" s="351">
        <v>17.936842105263157</v>
      </c>
      <c r="Z40" s="356">
        <v>608</v>
      </c>
      <c r="AA40" s="351">
        <v>25.6</v>
      </c>
      <c r="AB40" s="356">
        <v>386</v>
      </c>
      <c r="AC40" s="351">
        <v>16.252631578947369</v>
      </c>
      <c r="AD40" s="357">
        <v>55</v>
      </c>
      <c r="AE40" s="351">
        <v>2.3157894736842106</v>
      </c>
      <c r="AF40" s="356">
        <v>210</v>
      </c>
      <c r="AG40" s="351">
        <v>8.8421052631578956</v>
      </c>
      <c r="AH40" s="356">
        <v>272</v>
      </c>
      <c r="AI40" s="351">
        <v>11.452631578947368</v>
      </c>
      <c r="AJ40" s="356">
        <v>91</v>
      </c>
      <c r="AK40" s="351">
        <v>3.831578947368421</v>
      </c>
      <c r="AL40" s="356">
        <v>3168</v>
      </c>
      <c r="AM40" s="351">
        <v>133.38947368421051</v>
      </c>
      <c r="AN40" s="356">
        <v>1808</v>
      </c>
      <c r="AO40" s="351">
        <v>76.126315789473679</v>
      </c>
      <c r="AP40" s="356">
        <v>4461</v>
      </c>
      <c r="AQ40" s="351">
        <v>187.83157894736843</v>
      </c>
      <c r="AR40" s="356">
        <v>950</v>
      </c>
      <c r="AS40" s="351">
        <v>40</v>
      </c>
    </row>
    <row r="41" spans="1:45" ht="13.5" customHeight="1">
      <c r="A41" s="349" t="s">
        <v>164</v>
      </c>
      <c r="B41" s="350" t="str">
        <f>'Incentive Goal'!B40</f>
        <v>GATES</v>
      </c>
      <c r="C41" s="351">
        <v>1</v>
      </c>
      <c r="D41" s="351">
        <v>1.75</v>
      </c>
      <c r="E41" s="352">
        <v>539</v>
      </c>
      <c r="F41" s="353">
        <v>539</v>
      </c>
      <c r="G41" s="354">
        <v>16</v>
      </c>
      <c r="H41" s="353">
        <v>16</v>
      </c>
      <c r="I41" s="354">
        <v>18</v>
      </c>
      <c r="J41" s="353">
        <v>18</v>
      </c>
      <c r="K41" s="355">
        <v>614832.97</v>
      </c>
      <c r="L41" s="355">
        <v>614832.97</v>
      </c>
      <c r="M41" s="355">
        <v>351333.12571428571</v>
      </c>
      <c r="N41" s="359">
        <v>4</v>
      </c>
      <c r="O41" s="351">
        <v>4</v>
      </c>
      <c r="P41" s="356">
        <v>0</v>
      </c>
      <c r="Q41" s="351">
        <v>0</v>
      </c>
      <c r="R41" s="356">
        <v>0</v>
      </c>
      <c r="S41" s="351">
        <v>0</v>
      </c>
      <c r="T41" s="356">
        <v>0</v>
      </c>
      <c r="U41" s="351">
        <v>0</v>
      </c>
      <c r="V41" s="356">
        <v>0</v>
      </c>
      <c r="W41" s="351">
        <v>0</v>
      </c>
      <c r="X41" s="356">
        <v>0</v>
      </c>
      <c r="Y41" s="351">
        <v>0</v>
      </c>
      <c r="Z41" s="356">
        <v>0</v>
      </c>
      <c r="AA41" s="351">
        <v>0</v>
      </c>
      <c r="AB41" s="356">
        <v>0</v>
      </c>
      <c r="AC41" s="351">
        <v>0</v>
      </c>
      <c r="AD41" s="357">
        <v>0</v>
      </c>
      <c r="AE41" s="351">
        <v>0</v>
      </c>
      <c r="AF41" s="356">
        <v>0</v>
      </c>
      <c r="AG41" s="351">
        <v>0</v>
      </c>
      <c r="AH41" s="356">
        <v>0</v>
      </c>
      <c r="AI41" s="351">
        <v>0</v>
      </c>
      <c r="AJ41" s="356">
        <v>0</v>
      </c>
      <c r="AK41" s="351">
        <v>0</v>
      </c>
      <c r="AL41" s="356">
        <v>141</v>
      </c>
      <c r="AM41" s="351">
        <v>141</v>
      </c>
      <c r="AN41" s="356">
        <v>0</v>
      </c>
      <c r="AO41" s="351">
        <v>0</v>
      </c>
      <c r="AP41" s="356">
        <v>0</v>
      </c>
      <c r="AQ41" s="351">
        <v>0</v>
      </c>
      <c r="AR41" s="356">
        <v>64</v>
      </c>
      <c r="AS41" s="351">
        <v>64</v>
      </c>
    </row>
    <row r="42" spans="1:45" ht="13.5" customHeight="1">
      <c r="A42" s="349" t="s">
        <v>167</v>
      </c>
      <c r="B42" s="350" t="str">
        <f>'Incentive Goal'!B41</f>
        <v>GRAHAM</v>
      </c>
      <c r="C42" s="351">
        <v>0.75</v>
      </c>
      <c r="D42" s="351">
        <v>1</v>
      </c>
      <c r="E42" s="352">
        <v>260</v>
      </c>
      <c r="F42" s="353">
        <v>346.66666666666669</v>
      </c>
      <c r="G42" s="354">
        <v>14</v>
      </c>
      <c r="H42" s="353">
        <v>18.666666666666668</v>
      </c>
      <c r="I42" s="354">
        <v>25</v>
      </c>
      <c r="J42" s="353">
        <v>33.333333333333336</v>
      </c>
      <c r="K42" s="355">
        <v>284978.19</v>
      </c>
      <c r="L42" s="355">
        <v>379970.92</v>
      </c>
      <c r="M42" s="355">
        <v>284978.19</v>
      </c>
      <c r="N42" s="359">
        <v>2066</v>
      </c>
      <c r="O42" s="351">
        <v>2754.6666666666665</v>
      </c>
      <c r="P42" s="356">
        <v>14</v>
      </c>
      <c r="Q42" s="351">
        <v>18.666666666666668</v>
      </c>
      <c r="R42" s="356">
        <v>729</v>
      </c>
      <c r="S42" s="351">
        <v>972</v>
      </c>
      <c r="T42" s="356">
        <v>26</v>
      </c>
      <c r="U42" s="351">
        <v>34.666666666666664</v>
      </c>
      <c r="V42" s="356">
        <v>8</v>
      </c>
      <c r="W42" s="351">
        <v>10.666666666666666</v>
      </c>
      <c r="X42" s="356">
        <v>14</v>
      </c>
      <c r="Y42" s="351">
        <v>18.666666666666668</v>
      </c>
      <c r="Z42" s="356">
        <v>27</v>
      </c>
      <c r="AA42" s="351">
        <v>36</v>
      </c>
      <c r="AB42" s="356">
        <v>26</v>
      </c>
      <c r="AC42" s="351">
        <v>34.666666666666664</v>
      </c>
      <c r="AD42" s="357">
        <v>0</v>
      </c>
      <c r="AE42" s="351">
        <v>0</v>
      </c>
      <c r="AF42" s="356">
        <v>6</v>
      </c>
      <c r="AG42" s="351">
        <v>8</v>
      </c>
      <c r="AH42" s="356">
        <v>11</v>
      </c>
      <c r="AI42" s="351">
        <v>14.666666666666666</v>
      </c>
      <c r="AJ42" s="356">
        <v>4</v>
      </c>
      <c r="AK42" s="351">
        <v>5.333333333333333</v>
      </c>
      <c r="AL42" s="356">
        <v>90</v>
      </c>
      <c r="AM42" s="351">
        <v>120</v>
      </c>
      <c r="AN42" s="356">
        <v>162</v>
      </c>
      <c r="AO42" s="351">
        <v>216</v>
      </c>
      <c r="AP42" s="356">
        <v>134</v>
      </c>
      <c r="AQ42" s="351">
        <v>178.66666666666666</v>
      </c>
      <c r="AR42" s="356">
        <v>160</v>
      </c>
      <c r="AS42" s="351">
        <v>213.33333333333334</v>
      </c>
    </row>
    <row r="43" spans="1:45" ht="13.5" customHeight="1">
      <c r="A43" s="349" t="s">
        <v>168</v>
      </c>
      <c r="B43" s="350" t="str">
        <f>'Incentive Goal'!B42</f>
        <v>GRANVILLE</v>
      </c>
      <c r="C43" s="351">
        <v>9.5</v>
      </c>
      <c r="D43" s="351">
        <v>11</v>
      </c>
      <c r="E43" s="352">
        <v>2568</v>
      </c>
      <c r="F43" s="353">
        <v>270.31578947368422</v>
      </c>
      <c r="G43" s="354">
        <v>64</v>
      </c>
      <c r="H43" s="353">
        <v>6.7368421052631575</v>
      </c>
      <c r="I43" s="354">
        <v>78</v>
      </c>
      <c r="J43" s="353">
        <v>8.2105263157894743</v>
      </c>
      <c r="K43" s="355">
        <v>2129452.02</v>
      </c>
      <c r="L43" s="355">
        <v>224152.84421052632</v>
      </c>
      <c r="M43" s="355">
        <v>193586.54727272727</v>
      </c>
      <c r="N43" s="359">
        <v>24062</v>
      </c>
      <c r="O43" s="351">
        <v>2532.8421052631579</v>
      </c>
      <c r="P43" s="356">
        <v>157</v>
      </c>
      <c r="Q43" s="351">
        <v>16.526315789473685</v>
      </c>
      <c r="R43" s="356">
        <v>473</v>
      </c>
      <c r="S43" s="351">
        <v>49.789473684210527</v>
      </c>
      <c r="T43" s="356">
        <v>29</v>
      </c>
      <c r="U43" s="351">
        <v>3.0526315789473686</v>
      </c>
      <c r="V43" s="356">
        <v>34</v>
      </c>
      <c r="W43" s="351">
        <v>3.5789473684210527</v>
      </c>
      <c r="X43" s="356">
        <v>68</v>
      </c>
      <c r="Y43" s="351">
        <v>7.1578947368421053</v>
      </c>
      <c r="Z43" s="356">
        <v>125</v>
      </c>
      <c r="AA43" s="351">
        <v>13.157894736842104</v>
      </c>
      <c r="AB43" s="356">
        <v>66</v>
      </c>
      <c r="AC43" s="351">
        <v>6.9473684210526319</v>
      </c>
      <c r="AD43" s="357">
        <v>22</v>
      </c>
      <c r="AE43" s="351">
        <v>2.3157894736842106</v>
      </c>
      <c r="AF43" s="356">
        <v>95</v>
      </c>
      <c r="AG43" s="351">
        <v>10</v>
      </c>
      <c r="AH43" s="356">
        <v>96</v>
      </c>
      <c r="AI43" s="351">
        <v>10.105263157894736</v>
      </c>
      <c r="AJ43" s="356">
        <v>11</v>
      </c>
      <c r="AK43" s="351">
        <v>1.1578947368421053</v>
      </c>
      <c r="AL43" s="356">
        <v>718</v>
      </c>
      <c r="AM43" s="351">
        <v>75.578947368421055</v>
      </c>
      <c r="AN43" s="356">
        <v>1094</v>
      </c>
      <c r="AO43" s="351">
        <v>115.15789473684211</v>
      </c>
      <c r="AP43" s="356">
        <v>796</v>
      </c>
      <c r="AQ43" s="351">
        <v>83.78947368421052</v>
      </c>
      <c r="AR43" s="356">
        <v>278</v>
      </c>
      <c r="AS43" s="351">
        <v>29.263157894736842</v>
      </c>
    </row>
    <row r="44" spans="1:45" ht="13.5" customHeight="1">
      <c r="A44" s="349" t="s">
        <v>160</v>
      </c>
      <c r="B44" s="350" t="str">
        <f>'Incentive Goal'!B43</f>
        <v>GREENE</v>
      </c>
      <c r="C44" s="351">
        <v>3</v>
      </c>
      <c r="D44" s="351">
        <v>4.5</v>
      </c>
      <c r="E44" s="352">
        <v>1244</v>
      </c>
      <c r="F44" s="353">
        <v>414.66666666666669</v>
      </c>
      <c r="G44" s="354">
        <v>59</v>
      </c>
      <c r="H44" s="353">
        <v>19.666666666666668</v>
      </c>
      <c r="I44" s="354">
        <v>51</v>
      </c>
      <c r="J44" s="353">
        <v>17</v>
      </c>
      <c r="K44" s="355">
        <v>961912.66</v>
      </c>
      <c r="L44" s="355">
        <v>320637.55333333334</v>
      </c>
      <c r="M44" s="355">
        <v>213758.36888888889</v>
      </c>
      <c r="N44" s="359">
        <v>10418</v>
      </c>
      <c r="O44" s="351">
        <v>3472.6666666666665</v>
      </c>
      <c r="P44" s="356">
        <v>53</v>
      </c>
      <c r="Q44" s="351">
        <v>17.666666666666668</v>
      </c>
      <c r="R44" s="356">
        <v>1642</v>
      </c>
      <c r="S44" s="351">
        <v>547.33333333333337</v>
      </c>
      <c r="T44" s="356">
        <v>143</v>
      </c>
      <c r="U44" s="351">
        <v>47.666666666666664</v>
      </c>
      <c r="V44" s="356">
        <v>28</v>
      </c>
      <c r="W44" s="351">
        <v>9.3333333333333339</v>
      </c>
      <c r="X44" s="356">
        <v>61</v>
      </c>
      <c r="Y44" s="351">
        <v>20.333333333333332</v>
      </c>
      <c r="Z44" s="356">
        <v>62</v>
      </c>
      <c r="AA44" s="351">
        <v>20.666666666666668</v>
      </c>
      <c r="AB44" s="356">
        <v>52</v>
      </c>
      <c r="AC44" s="351">
        <v>17.333333333333332</v>
      </c>
      <c r="AD44" s="357">
        <v>3</v>
      </c>
      <c r="AE44" s="351">
        <v>1</v>
      </c>
      <c r="AF44" s="356">
        <v>20</v>
      </c>
      <c r="AG44" s="351">
        <v>6.666666666666667</v>
      </c>
      <c r="AH44" s="356">
        <v>71</v>
      </c>
      <c r="AI44" s="351">
        <v>23.666666666666668</v>
      </c>
      <c r="AJ44" s="356">
        <v>7</v>
      </c>
      <c r="AK44" s="351">
        <v>2.3333333333333335</v>
      </c>
      <c r="AL44" s="356">
        <v>425</v>
      </c>
      <c r="AM44" s="351">
        <v>141.66666666666666</v>
      </c>
      <c r="AN44" s="356">
        <v>409</v>
      </c>
      <c r="AO44" s="351">
        <v>136.33333333333334</v>
      </c>
      <c r="AP44" s="356">
        <v>191</v>
      </c>
      <c r="AQ44" s="351">
        <v>63.666666666666664</v>
      </c>
      <c r="AR44" s="356">
        <v>460</v>
      </c>
      <c r="AS44" s="351">
        <v>153.33333333333334</v>
      </c>
    </row>
    <row r="45" spans="1:45" ht="13.5" customHeight="1">
      <c r="A45" s="349" t="s">
        <v>161</v>
      </c>
      <c r="B45" s="350" t="str">
        <f>'Incentive Goal'!B44</f>
        <v>GUIL-Gboro</v>
      </c>
      <c r="C45" s="351">
        <v>32</v>
      </c>
      <c r="D45" s="351">
        <v>63</v>
      </c>
      <c r="E45" s="352">
        <v>14496</v>
      </c>
      <c r="F45" s="353">
        <v>453</v>
      </c>
      <c r="G45" s="354">
        <v>781</v>
      </c>
      <c r="H45" s="353">
        <v>24.40625</v>
      </c>
      <c r="I45" s="354">
        <v>574</v>
      </c>
      <c r="J45" s="353">
        <v>17.9375</v>
      </c>
      <c r="K45" s="355">
        <v>12574334.880000001</v>
      </c>
      <c r="L45" s="355">
        <v>392947.96500000003</v>
      </c>
      <c r="M45" s="355">
        <v>199592.61714285717</v>
      </c>
      <c r="N45" s="359">
        <v>145684</v>
      </c>
      <c r="O45" s="351">
        <v>4552.625</v>
      </c>
      <c r="P45" s="356">
        <v>1349</v>
      </c>
      <c r="Q45" s="351">
        <v>42.15625</v>
      </c>
      <c r="R45" s="356">
        <v>3190</v>
      </c>
      <c r="S45" s="351">
        <v>99.6875</v>
      </c>
      <c r="T45" s="356">
        <v>237</v>
      </c>
      <c r="U45" s="351">
        <v>7.40625</v>
      </c>
      <c r="V45" s="356">
        <v>274</v>
      </c>
      <c r="W45" s="351">
        <v>8.5625</v>
      </c>
      <c r="X45" s="356">
        <v>798</v>
      </c>
      <c r="Y45" s="351">
        <v>24.9375</v>
      </c>
      <c r="Z45" s="356">
        <v>656</v>
      </c>
      <c r="AA45" s="351">
        <v>20.5</v>
      </c>
      <c r="AB45" s="356">
        <v>541</v>
      </c>
      <c r="AC45" s="351">
        <v>16.90625</v>
      </c>
      <c r="AD45" s="357">
        <v>496</v>
      </c>
      <c r="AE45" s="351">
        <v>15.5</v>
      </c>
      <c r="AF45" s="356">
        <v>312</v>
      </c>
      <c r="AG45" s="351">
        <v>9.75</v>
      </c>
      <c r="AH45" s="356">
        <v>500</v>
      </c>
      <c r="AI45" s="351">
        <v>15.625</v>
      </c>
      <c r="AJ45" s="356">
        <v>103</v>
      </c>
      <c r="AK45" s="351">
        <v>3.21875</v>
      </c>
      <c r="AL45" s="356">
        <v>4814</v>
      </c>
      <c r="AM45" s="351">
        <v>150.4375</v>
      </c>
      <c r="AN45" s="356">
        <v>2986</v>
      </c>
      <c r="AO45" s="351">
        <v>93.3125</v>
      </c>
      <c r="AP45" s="356">
        <v>8089</v>
      </c>
      <c r="AQ45" s="351">
        <v>252.78125</v>
      </c>
      <c r="AR45" s="356">
        <v>940</v>
      </c>
      <c r="AS45" s="351">
        <v>29.375</v>
      </c>
    </row>
    <row r="46" spans="1:45" ht="13.5" customHeight="1">
      <c r="A46" s="349" t="s">
        <v>161</v>
      </c>
      <c r="B46" s="350" t="str">
        <f>'Incentive Goal'!B45</f>
        <v>GUIL-HP</v>
      </c>
      <c r="C46" s="351">
        <v>14</v>
      </c>
      <c r="D46" s="351">
        <v>29</v>
      </c>
      <c r="E46" s="352">
        <v>5685</v>
      </c>
      <c r="F46" s="353">
        <v>406.07142857142856</v>
      </c>
      <c r="G46" s="354">
        <v>196</v>
      </c>
      <c r="H46" s="353">
        <v>14</v>
      </c>
      <c r="I46" s="354">
        <v>157</v>
      </c>
      <c r="J46" s="353">
        <v>11.214285714285714</v>
      </c>
      <c r="K46" s="355">
        <v>4177981.4399999999</v>
      </c>
      <c r="L46" s="355">
        <v>298427.2457142857</v>
      </c>
      <c r="M46" s="355">
        <v>144068.32551724138</v>
      </c>
      <c r="N46" s="360">
        <v>58958</v>
      </c>
      <c r="O46" s="351">
        <v>4211.2857142857147</v>
      </c>
      <c r="P46" s="356">
        <v>460</v>
      </c>
      <c r="Q46" s="351">
        <v>32.857142857142854</v>
      </c>
      <c r="R46" s="356">
        <v>1534</v>
      </c>
      <c r="S46" s="351">
        <v>109.57142857142857</v>
      </c>
      <c r="T46" s="356">
        <v>64</v>
      </c>
      <c r="U46" s="351">
        <v>4.5714285714285712</v>
      </c>
      <c r="V46" s="356">
        <v>81</v>
      </c>
      <c r="W46" s="351">
        <v>5.7857142857142856</v>
      </c>
      <c r="X46" s="356">
        <v>215</v>
      </c>
      <c r="Y46" s="351">
        <v>15.357142857142858</v>
      </c>
      <c r="Z46" s="356">
        <v>156</v>
      </c>
      <c r="AA46" s="351">
        <v>11.142857142857142</v>
      </c>
      <c r="AB46" s="356">
        <v>154</v>
      </c>
      <c r="AC46" s="351">
        <v>11</v>
      </c>
      <c r="AD46" s="357">
        <v>129</v>
      </c>
      <c r="AE46" s="351">
        <v>9.2142857142857135</v>
      </c>
      <c r="AF46" s="356">
        <v>79</v>
      </c>
      <c r="AG46" s="351">
        <v>5.6428571428571432</v>
      </c>
      <c r="AH46" s="356">
        <v>223</v>
      </c>
      <c r="AI46" s="351">
        <v>15.928571428571429</v>
      </c>
      <c r="AJ46" s="356">
        <v>31</v>
      </c>
      <c r="AK46" s="351">
        <v>2.2142857142857144</v>
      </c>
      <c r="AL46" s="356">
        <v>1960</v>
      </c>
      <c r="AM46" s="351">
        <v>140</v>
      </c>
      <c r="AN46" s="356">
        <v>1619</v>
      </c>
      <c r="AO46" s="351">
        <v>115.64285714285714</v>
      </c>
      <c r="AP46" s="356">
        <v>6483</v>
      </c>
      <c r="AQ46" s="351">
        <v>463.07142857142856</v>
      </c>
      <c r="AR46" s="356">
        <v>292</v>
      </c>
      <c r="AS46" s="351">
        <v>20.857142857142858</v>
      </c>
    </row>
    <row r="47" spans="1:45" ht="13.5" customHeight="1">
      <c r="A47" s="349" t="s">
        <v>168</v>
      </c>
      <c r="B47" s="350" t="str">
        <f>'Incentive Goal'!B46</f>
        <v>HALIFAX</v>
      </c>
      <c r="C47" s="351">
        <v>12</v>
      </c>
      <c r="D47" s="351">
        <v>18</v>
      </c>
      <c r="E47" s="352">
        <v>3998</v>
      </c>
      <c r="F47" s="353">
        <v>333.16666666666669</v>
      </c>
      <c r="G47" s="354">
        <v>142</v>
      </c>
      <c r="H47" s="353">
        <v>11.833333333333334</v>
      </c>
      <c r="I47" s="354">
        <v>72</v>
      </c>
      <c r="J47" s="353">
        <v>6</v>
      </c>
      <c r="K47" s="355">
        <v>3174035.14</v>
      </c>
      <c r="L47" s="355">
        <v>264502.92833333334</v>
      </c>
      <c r="M47" s="355">
        <v>176335.28555555557</v>
      </c>
      <c r="N47" s="359">
        <v>35380</v>
      </c>
      <c r="O47" s="351">
        <v>2948.3333333333335</v>
      </c>
      <c r="P47" s="356">
        <v>157</v>
      </c>
      <c r="Q47" s="351">
        <v>13.083333333333334</v>
      </c>
      <c r="R47" s="356">
        <v>6319</v>
      </c>
      <c r="S47" s="351">
        <v>526.58333333333337</v>
      </c>
      <c r="T47" s="356">
        <v>318</v>
      </c>
      <c r="U47" s="351">
        <v>26.5</v>
      </c>
      <c r="V47" s="356">
        <v>57</v>
      </c>
      <c r="W47" s="351">
        <v>4.75</v>
      </c>
      <c r="X47" s="356">
        <v>160</v>
      </c>
      <c r="Y47" s="351">
        <v>13.333333333333334</v>
      </c>
      <c r="Z47" s="356">
        <v>141</v>
      </c>
      <c r="AA47" s="351">
        <v>11.75</v>
      </c>
      <c r="AB47" s="356">
        <v>69</v>
      </c>
      <c r="AC47" s="351">
        <v>5.75</v>
      </c>
      <c r="AD47" s="357">
        <v>121</v>
      </c>
      <c r="AE47" s="351">
        <v>10.083333333333334</v>
      </c>
      <c r="AF47" s="356">
        <v>365</v>
      </c>
      <c r="AG47" s="351">
        <v>30.416666666666668</v>
      </c>
      <c r="AH47" s="356">
        <v>181</v>
      </c>
      <c r="AI47" s="351">
        <v>15.083333333333334</v>
      </c>
      <c r="AJ47" s="356">
        <v>48</v>
      </c>
      <c r="AK47" s="351">
        <v>4</v>
      </c>
      <c r="AL47" s="356">
        <v>1441</v>
      </c>
      <c r="AM47" s="351">
        <v>120.08333333333333</v>
      </c>
      <c r="AN47" s="356">
        <v>1650</v>
      </c>
      <c r="AO47" s="351">
        <v>137.5</v>
      </c>
      <c r="AP47" s="356">
        <v>4061</v>
      </c>
      <c r="AQ47" s="351">
        <v>338.41666666666669</v>
      </c>
      <c r="AR47" s="356">
        <v>965</v>
      </c>
      <c r="AS47" s="351">
        <v>80.416666666666671</v>
      </c>
    </row>
    <row r="48" spans="1:45" ht="13.5" customHeight="1">
      <c r="A48" s="349" t="s">
        <v>165</v>
      </c>
      <c r="B48" s="350" t="str">
        <f>'Incentive Goal'!B47</f>
        <v>HARNETT</v>
      </c>
      <c r="C48" s="351">
        <v>12.5</v>
      </c>
      <c r="D48" s="351">
        <v>17.5</v>
      </c>
      <c r="E48" s="352">
        <v>4565</v>
      </c>
      <c r="F48" s="353">
        <v>365.2</v>
      </c>
      <c r="G48" s="354">
        <v>225</v>
      </c>
      <c r="H48" s="353">
        <v>18</v>
      </c>
      <c r="I48" s="354">
        <v>222</v>
      </c>
      <c r="J48" s="353">
        <v>17.760000000000002</v>
      </c>
      <c r="K48" s="355">
        <v>4789704.32</v>
      </c>
      <c r="L48" s="355">
        <v>383176.3456</v>
      </c>
      <c r="M48" s="355">
        <v>273697.38971428573</v>
      </c>
      <c r="N48" s="359">
        <v>44660</v>
      </c>
      <c r="O48" s="351">
        <v>3572.8</v>
      </c>
      <c r="P48" s="356">
        <v>321</v>
      </c>
      <c r="Q48" s="351">
        <v>25.68</v>
      </c>
      <c r="R48" s="356">
        <v>2216</v>
      </c>
      <c r="S48" s="351">
        <v>177.28</v>
      </c>
      <c r="T48" s="356">
        <v>53</v>
      </c>
      <c r="U48" s="351">
        <v>4.24</v>
      </c>
      <c r="V48" s="356">
        <v>77</v>
      </c>
      <c r="W48" s="351">
        <v>6.16</v>
      </c>
      <c r="X48" s="356">
        <v>241</v>
      </c>
      <c r="Y48" s="351">
        <v>19.28</v>
      </c>
      <c r="Z48" s="356">
        <v>288</v>
      </c>
      <c r="AA48" s="351">
        <v>23.04</v>
      </c>
      <c r="AB48" s="356">
        <v>188</v>
      </c>
      <c r="AC48" s="351">
        <v>15.04</v>
      </c>
      <c r="AD48" s="357">
        <v>35</v>
      </c>
      <c r="AE48" s="351">
        <v>2.8</v>
      </c>
      <c r="AF48" s="356">
        <v>170</v>
      </c>
      <c r="AG48" s="351">
        <v>13.6</v>
      </c>
      <c r="AH48" s="356">
        <v>209</v>
      </c>
      <c r="AI48" s="351">
        <v>16.72</v>
      </c>
      <c r="AJ48" s="356">
        <v>9</v>
      </c>
      <c r="AK48" s="351">
        <v>0.72</v>
      </c>
      <c r="AL48" s="356">
        <v>1087</v>
      </c>
      <c r="AM48" s="351">
        <v>86.96</v>
      </c>
      <c r="AN48" s="356">
        <v>1140</v>
      </c>
      <c r="AO48" s="351">
        <v>91.2</v>
      </c>
      <c r="AP48" s="356">
        <v>2783</v>
      </c>
      <c r="AQ48" s="351">
        <v>222.64</v>
      </c>
      <c r="AR48" s="356">
        <v>1135</v>
      </c>
      <c r="AS48" s="351">
        <v>90.8</v>
      </c>
    </row>
    <row r="49" spans="1:45" ht="13.5" customHeight="1">
      <c r="A49" s="349" t="s">
        <v>167</v>
      </c>
      <c r="B49" s="350" t="str">
        <f>'Incentive Goal'!B48</f>
        <v>HAYWOOD</v>
      </c>
      <c r="C49" s="351">
        <v>4</v>
      </c>
      <c r="D49" s="351">
        <v>6</v>
      </c>
      <c r="E49" s="352">
        <v>1546</v>
      </c>
      <c r="F49" s="353">
        <v>386.5</v>
      </c>
      <c r="G49" s="354">
        <v>70</v>
      </c>
      <c r="H49" s="353">
        <v>17.5</v>
      </c>
      <c r="I49" s="354">
        <v>126</v>
      </c>
      <c r="J49" s="353">
        <v>31.5</v>
      </c>
      <c r="K49" s="355">
        <v>1689309.01</v>
      </c>
      <c r="L49" s="355">
        <v>422327.2525</v>
      </c>
      <c r="M49" s="355">
        <v>281551.50166666665</v>
      </c>
      <c r="N49" s="359">
        <v>14097</v>
      </c>
      <c r="O49" s="351">
        <v>3524.25</v>
      </c>
      <c r="P49" s="356">
        <v>100</v>
      </c>
      <c r="Q49" s="351">
        <v>25</v>
      </c>
      <c r="R49" s="356">
        <v>2582</v>
      </c>
      <c r="S49" s="351">
        <v>645.5</v>
      </c>
      <c r="T49" s="356">
        <v>235</v>
      </c>
      <c r="U49" s="351">
        <v>58.75</v>
      </c>
      <c r="V49" s="356">
        <v>13</v>
      </c>
      <c r="W49" s="351">
        <v>3.25</v>
      </c>
      <c r="X49" s="356">
        <v>85</v>
      </c>
      <c r="Y49" s="351">
        <v>21.25</v>
      </c>
      <c r="Z49" s="356">
        <v>157</v>
      </c>
      <c r="AA49" s="351">
        <v>39.25</v>
      </c>
      <c r="AB49" s="356">
        <v>124</v>
      </c>
      <c r="AC49" s="351">
        <v>31</v>
      </c>
      <c r="AD49" s="357">
        <v>144</v>
      </c>
      <c r="AE49" s="351">
        <v>36</v>
      </c>
      <c r="AF49" s="356">
        <v>113</v>
      </c>
      <c r="AG49" s="351">
        <v>28.25</v>
      </c>
      <c r="AH49" s="356">
        <v>21</v>
      </c>
      <c r="AI49" s="351">
        <v>5.25</v>
      </c>
      <c r="AJ49" s="356">
        <v>9</v>
      </c>
      <c r="AK49" s="351">
        <v>2.25</v>
      </c>
      <c r="AL49" s="356">
        <v>623</v>
      </c>
      <c r="AM49" s="351">
        <v>155.75</v>
      </c>
      <c r="AN49" s="356">
        <v>971</v>
      </c>
      <c r="AO49" s="351">
        <v>242.75</v>
      </c>
      <c r="AP49" s="356">
        <v>450</v>
      </c>
      <c r="AQ49" s="351">
        <v>112.5</v>
      </c>
      <c r="AR49" s="356">
        <v>949</v>
      </c>
      <c r="AS49" s="351">
        <v>237.25</v>
      </c>
    </row>
    <row r="50" spans="1:45" ht="13.5" customHeight="1">
      <c r="A50" s="349" t="s">
        <v>167</v>
      </c>
      <c r="B50" s="350" t="str">
        <f>'Incentive Goal'!B49</f>
        <v>HENDERSON</v>
      </c>
      <c r="C50" s="351">
        <v>5</v>
      </c>
      <c r="D50" s="351">
        <v>7</v>
      </c>
      <c r="E50" s="352">
        <v>2493</v>
      </c>
      <c r="F50" s="353">
        <v>498.6</v>
      </c>
      <c r="G50" s="354">
        <v>77</v>
      </c>
      <c r="H50" s="353">
        <v>15.4</v>
      </c>
      <c r="I50" s="354">
        <v>145</v>
      </c>
      <c r="J50" s="353">
        <v>29</v>
      </c>
      <c r="K50" s="355">
        <v>2013905.22</v>
      </c>
      <c r="L50" s="355">
        <v>402781.04399999999</v>
      </c>
      <c r="M50" s="355">
        <v>287700.7457142857</v>
      </c>
      <c r="N50" s="359">
        <v>24414</v>
      </c>
      <c r="O50" s="351">
        <v>4882.8</v>
      </c>
      <c r="P50" s="356">
        <v>255</v>
      </c>
      <c r="Q50" s="351">
        <v>51</v>
      </c>
      <c r="R50" s="356">
        <v>2078</v>
      </c>
      <c r="S50" s="351">
        <v>415.6</v>
      </c>
      <c r="T50" s="356">
        <v>44</v>
      </c>
      <c r="U50" s="351">
        <v>8.8000000000000007</v>
      </c>
      <c r="V50" s="356">
        <v>51</v>
      </c>
      <c r="W50" s="351">
        <v>10.199999999999999</v>
      </c>
      <c r="X50" s="356">
        <v>77</v>
      </c>
      <c r="Y50" s="351">
        <v>15.4</v>
      </c>
      <c r="Z50" s="356">
        <v>240</v>
      </c>
      <c r="AA50" s="351">
        <v>48</v>
      </c>
      <c r="AB50" s="356">
        <v>136</v>
      </c>
      <c r="AC50" s="351">
        <v>27.2</v>
      </c>
      <c r="AD50" s="357">
        <v>43</v>
      </c>
      <c r="AE50" s="351">
        <v>8.6</v>
      </c>
      <c r="AF50" s="356">
        <v>40</v>
      </c>
      <c r="AG50" s="351">
        <v>8</v>
      </c>
      <c r="AH50" s="356">
        <v>141</v>
      </c>
      <c r="AI50" s="351">
        <v>28.2</v>
      </c>
      <c r="AJ50" s="356">
        <v>22</v>
      </c>
      <c r="AK50" s="351">
        <v>4.4000000000000004</v>
      </c>
      <c r="AL50" s="356">
        <v>637</v>
      </c>
      <c r="AM50" s="351">
        <v>127.4</v>
      </c>
      <c r="AN50" s="356">
        <v>806</v>
      </c>
      <c r="AO50" s="351">
        <v>161.19999999999999</v>
      </c>
      <c r="AP50" s="356">
        <v>724</v>
      </c>
      <c r="AQ50" s="351">
        <v>144.80000000000001</v>
      </c>
      <c r="AR50" s="356">
        <v>447</v>
      </c>
      <c r="AS50" s="351">
        <v>89.4</v>
      </c>
    </row>
    <row r="51" spans="1:45" ht="13.5" customHeight="1">
      <c r="A51" s="349" t="s">
        <v>164</v>
      </c>
      <c r="B51" s="350" t="str">
        <f>'Incentive Goal'!B50</f>
        <v>HERTFORD</v>
      </c>
      <c r="C51" s="351">
        <v>3.5</v>
      </c>
      <c r="D51" s="351">
        <v>4</v>
      </c>
      <c r="E51" s="352">
        <v>1778</v>
      </c>
      <c r="F51" s="353">
        <v>508</v>
      </c>
      <c r="G51" s="354">
        <v>65</v>
      </c>
      <c r="H51" s="353">
        <v>18.571428571428573</v>
      </c>
      <c r="I51" s="354">
        <v>51</v>
      </c>
      <c r="J51" s="353">
        <v>14.571428571428571</v>
      </c>
      <c r="K51" s="355">
        <v>1439770.94</v>
      </c>
      <c r="L51" s="355">
        <v>411363.12571428571</v>
      </c>
      <c r="M51" s="355">
        <v>359942.73499999999</v>
      </c>
      <c r="N51" s="359">
        <v>18439</v>
      </c>
      <c r="O51" s="351">
        <v>5268.2857142857147</v>
      </c>
      <c r="P51" s="356">
        <v>78</v>
      </c>
      <c r="Q51" s="351">
        <v>22.285714285714285</v>
      </c>
      <c r="R51" s="356">
        <v>543</v>
      </c>
      <c r="S51" s="351">
        <v>155.14285714285714</v>
      </c>
      <c r="T51" s="356">
        <v>31</v>
      </c>
      <c r="U51" s="351">
        <v>8.8571428571428577</v>
      </c>
      <c r="V51" s="356">
        <v>66</v>
      </c>
      <c r="W51" s="351">
        <v>18.857142857142858</v>
      </c>
      <c r="X51" s="356">
        <v>98</v>
      </c>
      <c r="Y51" s="351">
        <v>28</v>
      </c>
      <c r="Z51" s="356">
        <v>134</v>
      </c>
      <c r="AA51" s="351">
        <v>38.285714285714285</v>
      </c>
      <c r="AB51" s="356">
        <v>76</v>
      </c>
      <c r="AC51" s="351">
        <v>21.714285714285715</v>
      </c>
      <c r="AD51" s="357">
        <v>5</v>
      </c>
      <c r="AE51" s="351">
        <v>1.4285714285714286</v>
      </c>
      <c r="AF51" s="356">
        <v>45</v>
      </c>
      <c r="AG51" s="351">
        <v>12.857142857142858</v>
      </c>
      <c r="AH51" s="356">
        <v>87</v>
      </c>
      <c r="AI51" s="351">
        <v>24.857142857142858</v>
      </c>
      <c r="AJ51" s="356">
        <v>27</v>
      </c>
      <c r="AK51" s="351">
        <v>7.7142857142857144</v>
      </c>
      <c r="AL51" s="356">
        <v>677</v>
      </c>
      <c r="AM51" s="351">
        <v>193.42857142857142</v>
      </c>
      <c r="AN51" s="356">
        <v>456</v>
      </c>
      <c r="AO51" s="351">
        <v>130.28571428571428</v>
      </c>
      <c r="AP51" s="356">
        <v>843</v>
      </c>
      <c r="AQ51" s="351">
        <v>240.85714285714286</v>
      </c>
      <c r="AR51" s="356">
        <v>340</v>
      </c>
      <c r="AS51" s="351">
        <v>97.142857142857139</v>
      </c>
    </row>
    <row r="52" spans="1:45" ht="13.5" customHeight="1">
      <c r="A52" s="349" t="s">
        <v>165</v>
      </c>
      <c r="B52" s="350" t="str">
        <f>'Incentive Goal'!B51</f>
        <v>HOKE</v>
      </c>
      <c r="C52" s="351">
        <v>6</v>
      </c>
      <c r="D52" s="351">
        <v>9</v>
      </c>
      <c r="E52" s="352">
        <v>2638</v>
      </c>
      <c r="F52" s="353">
        <v>439.66666666666669</v>
      </c>
      <c r="G52" s="354">
        <v>120</v>
      </c>
      <c r="H52" s="353">
        <v>20</v>
      </c>
      <c r="I52" s="354">
        <v>105</v>
      </c>
      <c r="J52" s="353">
        <v>17.5</v>
      </c>
      <c r="K52" s="355">
        <v>2320130.4</v>
      </c>
      <c r="L52" s="355">
        <v>386688.39999999997</v>
      </c>
      <c r="M52" s="355">
        <v>257792.26666666666</v>
      </c>
      <c r="N52" s="359">
        <v>22569</v>
      </c>
      <c r="O52" s="351">
        <v>3761.5</v>
      </c>
      <c r="P52" s="356">
        <v>110</v>
      </c>
      <c r="Q52" s="351">
        <v>18.333333333333332</v>
      </c>
      <c r="R52" s="356">
        <v>904</v>
      </c>
      <c r="S52" s="351">
        <v>150.66666666666666</v>
      </c>
      <c r="T52" s="356">
        <v>20</v>
      </c>
      <c r="U52" s="351">
        <v>3.3333333333333335</v>
      </c>
      <c r="V52" s="356">
        <v>71</v>
      </c>
      <c r="W52" s="351">
        <v>11.833333333333334</v>
      </c>
      <c r="X52" s="356">
        <v>138</v>
      </c>
      <c r="Y52" s="351">
        <v>23</v>
      </c>
      <c r="Z52" s="356">
        <v>126</v>
      </c>
      <c r="AA52" s="351">
        <v>21</v>
      </c>
      <c r="AB52" s="356">
        <v>104</v>
      </c>
      <c r="AC52" s="351">
        <v>17.333333333333332</v>
      </c>
      <c r="AD52" s="357">
        <v>54</v>
      </c>
      <c r="AE52" s="351">
        <v>9</v>
      </c>
      <c r="AF52" s="356">
        <v>102</v>
      </c>
      <c r="AG52" s="351">
        <v>17</v>
      </c>
      <c r="AH52" s="356">
        <v>95</v>
      </c>
      <c r="AI52" s="351">
        <v>15.833333333333334</v>
      </c>
      <c r="AJ52" s="356">
        <v>12</v>
      </c>
      <c r="AK52" s="351">
        <v>2</v>
      </c>
      <c r="AL52" s="356">
        <v>717</v>
      </c>
      <c r="AM52" s="351">
        <v>119.5</v>
      </c>
      <c r="AN52" s="356">
        <v>623</v>
      </c>
      <c r="AO52" s="351">
        <v>103.83333333333333</v>
      </c>
      <c r="AP52" s="356">
        <v>909</v>
      </c>
      <c r="AQ52" s="351">
        <v>151.5</v>
      </c>
      <c r="AR52" s="356">
        <v>155</v>
      </c>
      <c r="AS52" s="351">
        <v>25.833333333333332</v>
      </c>
    </row>
    <row r="53" spans="1:45" ht="13.5" customHeight="1">
      <c r="A53" s="349" t="s">
        <v>164</v>
      </c>
      <c r="B53" s="350" t="str">
        <f>'Incentive Goal'!B52</f>
        <v>HYDE</v>
      </c>
      <c r="C53" s="351">
        <v>0.5</v>
      </c>
      <c r="D53" s="351">
        <v>1</v>
      </c>
      <c r="E53" s="352">
        <v>178</v>
      </c>
      <c r="F53" s="353">
        <v>356</v>
      </c>
      <c r="G53" s="354">
        <v>4</v>
      </c>
      <c r="H53" s="353">
        <v>8</v>
      </c>
      <c r="I53" s="354">
        <v>1</v>
      </c>
      <c r="J53" s="353">
        <v>2</v>
      </c>
      <c r="K53" s="355">
        <v>112869.12</v>
      </c>
      <c r="L53" s="355">
        <v>225738.23999999999</v>
      </c>
      <c r="M53" s="355">
        <v>112869.12</v>
      </c>
      <c r="N53" s="359">
        <v>0</v>
      </c>
      <c r="O53" s="351">
        <v>0</v>
      </c>
      <c r="P53" s="360">
        <v>0</v>
      </c>
      <c r="Q53" s="351">
        <v>0</v>
      </c>
      <c r="R53" s="356">
        <v>0</v>
      </c>
      <c r="S53" s="351">
        <v>0</v>
      </c>
      <c r="T53" s="356">
        <v>0</v>
      </c>
      <c r="U53" s="351">
        <v>0</v>
      </c>
      <c r="V53" s="356">
        <v>0</v>
      </c>
      <c r="W53" s="351">
        <v>0</v>
      </c>
      <c r="X53" s="356">
        <v>0</v>
      </c>
      <c r="Y53" s="351">
        <v>0</v>
      </c>
      <c r="Z53" s="356">
        <v>0</v>
      </c>
      <c r="AA53" s="351">
        <v>0</v>
      </c>
      <c r="AB53" s="356">
        <v>0</v>
      </c>
      <c r="AC53" s="351">
        <v>0</v>
      </c>
      <c r="AD53" s="357">
        <v>0</v>
      </c>
      <c r="AE53" s="351">
        <v>0</v>
      </c>
      <c r="AF53" s="356">
        <v>0</v>
      </c>
      <c r="AG53" s="351">
        <v>0</v>
      </c>
      <c r="AH53" s="356">
        <v>0</v>
      </c>
      <c r="AI53" s="351">
        <v>0</v>
      </c>
      <c r="AJ53" s="356">
        <v>1</v>
      </c>
      <c r="AK53" s="351">
        <v>2</v>
      </c>
      <c r="AL53" s="356">
        <v>27</v>
      </c>
      <c r="AM53" s="351">
        <v>54</v>
      </c>
      <c r="AN53" s="356">
        <v>0</v>
      </c>
      <c r="AO53" s="351">
        <v>0</v>
      </c>
      <c r="AP53" s="356">
        <v>0</v>
      </c>
      <c r="AQ53" s="351">
        <v>0</v>
      </c>
      <c r="AR53" s="356">
        <v>14</v>
      </c>
      <c r="AS53" s="351">
        <v>28</v>
      </c>
    </row>
    <row r="54" spans="1:45" ht="13.5" customHeight="1">
      <c r="A54" s="349" t="s">
        <v>161</v>
      </c>
      <c r="B54" s="350" t="str">
        <f>'Incentive Goal'!B53</f>
        <v>IREDELL</v>
      </c>
      <c r="C54" s="351">
        <v>13.75</v>
      </c>
      <c r="D54" s="351">
        <v>17</v>
      </c>
      <c r="E54" s="352">
        <v>5894</v>
      </c>
      <c r="F54" s="353">
        <v>428.65454545454543</v>
      </c>
      <c r="G54" s="354">
        <v>198</v>
      </c>
      <c r="H54" s="353">
        <v>14.4</v>
      </c>
      <c r="I54" s="354">
        <v>148</v>
      </c>
      <c r="J54" s="353">
        <v>10.763636363636364</v>
      </c>
      <c r="K54" s="355">
        <v>4987748.3099999996</v>
      </c>
      <c r="L54" s="355">
        <v>362745.33163636358</v>
      </c>
      <c r="M54" s="355">
        <v>293396.95941176469</v>
      </c>
      <c r="N54" s="359">
        <v>53757</v>
      </c>
      <c r="O54" s="351">
        <v>3909.6</v>
      </c>
      <c r="P54" s="359">
        <v>368</v>
      </c>
      <c r="Q54" s="351">
        <v>26.763636363636362</v>
      </c>
      <c r="R54" s="356">
        <v>2773</v>
      </c>
      <c r="S54" s="351">
        <v>201.67272727272729</v>
      </c>
      <c r="T54" s="356">
        <v>207</v>
      </c>
      <c r="U54" s="351">
        <v>15.054545454545455</v>
      </c>
      <c r="V54" s="356">
        <v>53</v>
      </c>
      <c r="W54" s="351">
        <v>3.8545454545454545</v>
      </c>
      <c r="X54" s="356">
        <v>202</v>
      </c>
      <c r="Y54" s="351">
        <v>14.690909090909091</v>
      </c>
      <c r="Z54" s="356">
        <v>234</v>
      </c>
      <c r="AA54" s="351">
        <v>17.018181818181819</v>
      </c>
      <c r="AB54" s="356">
        <v>151</v>
      </c>
      <c r="AC54" s="351">
        <v>10.981818181818182</v>
      </c>
      <c r="AD54" s="357">
        <v>166</v>
      </c>
      <c r="AE54" s="351">
        <v>12.072727272727272</v>
      </c>
      <c r="AF54" s="356">
        <v>67</v>
      </c>
      <c r="AG54" s="351">
        <v>4.872727272727273</v>
      </c>
      <c r="AH54" s="356">
        <v>264</v>
      </c>
      <c r="AI54" s="351">
        <v>19.2</v>
      </c>
      <c r="AJ54" s="356">
        <v>6</v>
      </c>
      <c r="AK54" s="351">
        <v>0.43636363636363634</v>
      </c>
      <c r="AL54" s="356">
        <v>1701</v>
      </c>
      <c r="AM54" s="351">
        <v>123.7090909090909</v>
      </c>
      <c r="AN54" s="356">
        <v>1912</v>
      </c>
      <c r="AO54" s="351">
        <v>139.05454545454546</v>
      </c>
      <c r="AP54" s="356">
        <v>2564</v>
      </c>
      <c r="AQ54" s="351">
        <v>186.47272727272727</v>
      </c>
      <c r="AR54" s="356">
        <v>505</v>
      </c>
      <c r="AS54" s="351">
        <v>36.727272727272727</v>
      </c>
    </row>
    <row r="55" spans="1:45" ht="13.5" customHeight="1">
      <c r="A55" s="349" t="s">
        <v>167</v>
      </c>
      <c r="B55" s="350" t="str">
        <f>'Incentive Goal'!B54</f>
        <v>JACKSON</v>
      </c>
      <c r="C55" s="351">
        <v>2</v>
      </c>
      <c r="D55" s="351">
        <v>4</v>
      </c>
      <c r="E55" s="352">
        <v>874</v>
      </c>
      <c r="F55" s="353">
        <v>437</v>
      </c>
      <c r="G55" s="354">
        <v>19</v>
      </c>
      <c r="H55" s="353">
        <v>9.5</v>
      </c>
      <c r="I55" s="354">
        <v>48</v>
      </c>
      <c r="J55" s="353">
        <v>24</v>
      </c>
      <c r="K55" s="355">
        <v>1077493.67</v>
      </c>
      <c r="L55" s="355">
        <v>538746.83499999996</v>
      </c>
      <c r="M55" s="355">
        <v>269373.41749999998</v>
      </c>
      <c r="N55" s="359">
        <v>5446</v>
      </c>
      <c r="O55" s="351">
        <v>2723</v>
      </c>
      <c r="P55" s="359">
        <v>23</v>
      </c>
      <c r="Q55" s="351">
        <v>11.5</v>
      </c>
      <c r="R55" s="356">
        <v>485</v>
      </c>
      <c r="S55" s="351">
        <v>242.5</v>
      </c>
      <c r="T55" s="356">
        <v>30</v>
      </c>
      <c r="U55" s="351">
        <v>15</v>
      </c>
      <c r="V55" s="356">
        <v>21</v>
      </c>
      <c r="W55" s="351">
        <v>10.5</v>
      </c>
      <c r="X55" s="356">
        <v>17</v>
      </c>
      <c r="Y55" s="351">
        <v>8.5</v>
      </c>
      <c r="Z55" s="356">
        <v>105</v>
      </c>
      <c r="AA55" s="351">
        <v>52.5</v>
      </c>
      <c r="AB55" s="356">
        <v>46</v>
      </c>
      <c r="AC55" s="351">
        <v>23</v>
      </c>
      <c r="AD55" s="357">
        <v>2</v>
      </c>
      <c r="AE55" s="351">
        <v>1</v>
      </c>
      <c r="AF55" s="356">
        <v>21</v>
      </c>
      <c r="AG55" s="351">
        <v>10.5</v>
      </c>
      <c r="AH55" s="356">
        <v>62</v>
      </c>
      <c r="AI55" s="351">
        <v>31</v>
      </c>
      <c r="AJ55" s="356">
        <v>13</v>
      </c>
      <c r="AK55" s="351">
        <v>6.5</v>
      </c>
      <c r="AL55" s="356">
        <v>200</v>
      </c>
      <c r="AM55" s="351">
        <v>100</v>
      </c>
      <c r="AN55" s="356">
        <v>441</v>
      </c>
      <c r="AO55" s="351">
        <v>220.5</v>
      </c>
      <c r="AP55" s="356">
        <v>456</v>
      </c>
      <c r="AQ55" s="351">
        <v>228</v>
      </c>
      <c r="AR55" s="356">
        <v>482</v>
      </c>
      <c r="AS55" s="351">
        <v>241</v>
      </c>
    </row>
    <row r="56" spans="1:45" ht="13.5" customHeight="1">
      <c r="A56" s="349" t="s">
        <v>160</v>
      </c>
      <c r="B56" s="350" t="str">
        <f>'Incentive Goal'!B55</f>
        <v>JOHNSTON</v>
      </c>
      <c r="C56" s="351">
        <v>16</v>
      </c>
      <c r="D56" s="351">
        <v>23</v>
      </c>
      <c r="E56" s="352">
        <v>6473</v>
      </c>
      <c r="F56" s="353">
        <v>404.5625</v>
      </c>
      <c r="G56" s="354">
        <v>390</v>
      </c>
      <c r="H56" s="353">
        <v>24.375</v>
      </c>
      <c r="I56" s="354">
        <v>296</v>
      </c>
      <c r="J56" s="353">
        <v>18.5</v>
      </c>
      <c r="K56" s="355">
        <v>7521927.4900000002</v>
      </c>
      <c r="L56" s="355">
        <v>470120.46812500001</v>
      </c>
      <c r="M56" s="355">
        <v>327040.32565217389</v>
      </c>
      <c r="N56" s="359">
        <v>63760</v>
      </c>
      <c r="O56" s="351">
        <v>3985</v>
      </c>
      <c r="P56" s="359">
        <v>763</v>
      </c>
      <c r="Q56" s="351">
        <v>47.6875</v>
      </c>
      <c r="R56" s="356">
        <v>2287</v>
      </c>
      <c r="S56" s="351">
        <v>142.9375</v>
      </c>
      <c r="T56" s="356">
        <v>187</v>
      </c>
      <c r="U56" s="351">
        <v>11.6875</v>
      </c>
      <c r="V56" s="356">
        <v>152</v>
      </c>
      <c r="W56" s="351">
        <v>9.5</v>
      </c>
      <c r="X56" s="356">
        <v>415</v>
      </c>
      <c r="Y56" s="351">
        <v>25.9375</v>
      </c>
      <c r="Z56" s="356">
        <v>397</v>
      </c>
      <c r="AA56" s="351">
        <v>24.8125</v>
      </c>
      <c r="AB56" s="356">
        <v>292</v>
      </c>
      <c r="AC56" s="351">
        <v>18.25</v>
      </c>
      <c r="AD56" s="357">
        <v>17</v>
      </c>
      <c r="AE56" s="351">
        <v>1.0625</v>
      </c>
      <c r="AF56" s="356">
        <v>186</v>
      </c>
      <c r="AG56" s="351">
        <v>11.625</v>
      </c>
      <c r="AH56" s="356">
        <v>346</v>
      </c>
      <c r="AI56" s="351">
        <v>21.625</v>
      </c>
      <c r="AJ56" s="356">
        <v>50</v>
      </c>
      <c r="AK56" s="351">
        <v>3.125</v>
      </c>
      <c r="AL56" s="356">
        <v>2262</v>
      </c>
      <c r="AM56" s="351">
        <v>141.375</v>
      </c>
      <c r="AN56" s="356">
        <v>2001</v>
      </c>
      <c r="AO56" s="351">
        <v>125.0625</v>
      </c>
      <c r="AP56" s="356">
        <v>2804</v>
      </c>
      <c r="AQ56" s="351">
        <v>175.25</v>
      </c>
      <c r="AR56" s="356">
        <v>1321</v>
      </c>
      <c r="AS56" s="351">
        <v>82.5625</v>
      </c>
    </row>
    <row r="57" spans="1:45" ht="13.5" customHeight="1">
      <c r="A57" s="349" t="s">
        <v>166</v>
      </c>
      <c r="B57" s="350" t="str">
        <f>'Incentive Goal'!B56</f>
        <v>JONES</v>
      </c>
      <c r="C57" s="351">
        <v>1</v>
      </c>
      <c r="D57" s="351">
        <v>1.2</v>
      </c>
      <c r="E57" s="352">
        <v>472</v>
      </c>
      <c r="F57" s="353">
        <v>472</v>
      </c>
      <c r="G57" s="354">
        <v>7</v>
      </c>
      <c r="H57" s="353">
        <v>7</v>
      </c>
      <c r="I57" s="354">
        <v>8</v>
      </c>
      <c r="J57" s="353">
        <v>8</v>
      </c>
      <c r="K57" s="355">
        <v>508885.32</v>
      </c>
      <c r="L57" s="355">
        <v>508885.32</v>
      </c>
      <c r="M57" s="355">
        <v>424071.10000000003</v>
      </c>
      <c r="N57" s="359">
        <v>4119</v>
      </c>
      <c r="O57" s="351">
        <v>4119</v>
      </c>
      <c r="P57" s="359">
        <v>14</v>
      </c>
      <c r="Q57" s="351">
        <v>14</v>
      </c>
      <c r="R57" s="356">
        <v>169</v>
      </c>
      <c r="S57" s="351">
        <v>169</v>
      </c>
      <c r="T57" s="356">
        <v>4</v>
      </c>
      <c r="U57" s="351">
        <v>4</v>
      </c>
      <c r="V57" s="356">
        <v>1</v>
      </c>
      <c r="W57" s="351">
        <v>1</v>
      </c>
      <c r="X57" s="356">
        <v>4</v>
      </c>
      <c r="Y57" s="351">
        <v>4</v>
      </c>
      <c r="Z57" s="356">
        <v>5</v>
      </c>
      <c r="AA57" s="351">
        <v>5</v>
      </c>
      <c r="AB57" s="356">
        <v>6</v>
      </c>
      <c r="AC57" s="351">
        <v>6</v>
      </c>
      <c r="AD57" s="357">
        <v>3</v>
      </c>
      <c r="AE57" s="351">
        <v>3</v>
      </c>
      <c r="AF57" s="356">
        <v>18</v>
      </c>
      <c r="AG57" s="351">
        <v>18</v>
      </c>
      <c r="AH57" s="356">
        <v>25</v>
      </c>
      <c r="AI57" s="351">
        <v>25</v>
      </c>
      <c r="AJ57" s="356">
        <v>3</v>
      </c>
      <c r="AK57" s="351">
        <v>3</v>
      </c>
      <c r="AL57" s="356">
        <v>113</v>
      </c>
      <c r="AM57" s="351">
        <v>113</v>
      </c>
      <c r="AN57" s="356">
        <v>122</v>
      </c>
      <c r="AO57" s="351">
        <v>122</v>
      </c>
      <c r="AP57" s="356">
        <v>132</v>
      </c>
      <c r="AQ57" s="351">
        <v>132</v>
      </c>
      <c r="AR57" s="356">
        <v>105</v>
      </c>
      <c r="AS57" s="351">
        <v>105</v>
      </c>
    </row>
    <row r="58" spans="1:45" ht="13.5" customHeight="1">
      <c r="A58" s="349" t="s">
        <v>165</v>
      </c>
      <c r="B58" s="350" t="str">
        <f>'Incentive Goal'!B57</f>
        <v>LEE</v>
      </c>
      <c r="C58" s="351">
        <v>6.75</v>
      </c>
      <c r="D58" s="351">
        <v>9.25</v>
      </c>
      <c r="E58" s="352">
        <v>2524</v>
      </c>
      <c r="F58" s="353">
        <v>373.92592592592592</v>
      </c>
      <c r="G58" s="354">
        <v>88</v>
      </c>
      <c r="H58" s="353">
        <v>13.037037037037036</v>
      </c>
      <c r="I58" s="354">
        <v>87</v>
      </c>
      <c r="J58" s="353">
        <v>12.888888888888889</v>
      </c>
      <c r="K58" s="355">
        <v>2040015.2</v>
      </c>
      <c r="L58" s="355">
        <v>302224.47407407407</v>
      </c>
      <c r="M58" s="355">
        <v>220542.18378378378</v>
      </c>
      <c r="N58" s="359">
        <v>23922</v>
      </c>
      <c r="O58" s="351">
        <v>3544</v>
      </c>
      <c r="P58" s="359">
        <v>184</v>
      </c>
      <c r="Q58" s="351">
        <v>27.25925925925926</v>
      </c>
      <c r="R58" s="356">
        <v>1290</v>
      </c>
      <c r="S58" s="351">
        <v>191.11111111111111</v>
      </c>
      <c r="T58" s="356">
        <v>36</v>
      </c>
      <c r="U58" s="351">
        <v>5.333333333333333</v>
      </c>
      <c r="V58" s="356">
        <v>28</v>
      </c>
      <c r="W58" s="351">
        <v>4.1481481481481479</v>
      </c>
      <c r="X58" s="356">
        <v>88</v>
      </c>
      <c r="Y58" s="351">
        <v>13.037037037037036</v>
      </c>
      <c r="Z58" s="356">
        <v>89</v>
      </c>
      <c r="AA58" s="351">
        <v>13.185185185185185</v>
      </c>
      <c r="AB58" s="356">
        <v>77</v>
      </c>
      <c r="AC58" s="351">
        <v>11.407407407407407</v>
      </c>
      <c r="AD58" s="357">
        <v>3</v>
      </c>
      <c r="AE58" s="351">
        <v>0.44444444444444442</v>
      </c>
      <c r="AF58" s="356">
        <v>41</v>
      </c>
      <c r="AG58" s="351">
        <v>6.0740740740740744</v>
      </c>
      <c r="AH58" s="356">
        <v>77</v>
      </c>
      <c r="AI58" s="351">
        <v>11.407407407407407</v>
      </c>
      <c r="AJ58" s="356">
        <v>14</v>
      </c>
      <c r="AK58" s="351">
        <v>2.074074074074074</v>
      </c>
      <c r="AL58" s="356">
        <v>601</v>
      </c>
      <c r="AM58" s="351">
        <v>89.037037037037038</v>
      </c>
      <c r="AN58" s="356">
        <v>443</v>
      </c>
      <c r="AO58" s="351">
        <v>65.629629629629633</v>
      </c>
      <c r="AP58" s="356">
        <v>1128</v>
      </c>
      <c r="AQ58" s="351">
        <v>167.11111111111111</v>
      </c>
      <c r="AR58" s="356">
        <v>182</v>
      </c>
      <c r="AS58" s="351">
        <v>26.962962962962962</v>
      </c>
    </row>
    <row r="59" spans="1:45" ht="13.5" customHeight="1">
      <c r="A59" s="349" t="s">
        <v>166</v>
      </c>
      <c r="B59" s="350" t="str">
        <f>'Incentive Goal'!B58</f>
        <v>LENOIR</v>
      </c>
      <c r="C59" s="351">
        <v>13</v>
      </c>
      <c r="D59" s="351">
        <v>18</v>
      </c>
      <c r="E59" s="352">
        <v>5403</v>
      </c>
      <c r="F59" s="353">
        <v>415.61538461538464</v>
      </c>
      <c r="G59" s="354">
        <v>136</v>
      </c>
      <c r="H59" s="353">
        <v>10.461538461538462</v>
      </c>
      <c r="I59" s="354">
        <v>100</v>
      </c>
      <c r="J59" s="353">
        <v>7.6923076923076925</v>
      </c>
      <c r="K59" s="355">
        <v>3385091.69</v>
      </c>
      <c r="L59" s="355">
        <v>260391.66846153844</v>
      </c>
      <c r="M59" s="355">
        <v>188060.64944444445</v>
      </c>
      <c r="N59" s="359">
        <v>56216</v>
      </c>
      <c r="O59" s="351">
        <v>4324.3076923076924</v>
      </c>
      <c r="P59" s="359">
        <v>543</v>
      </c>
      <c r="Q59" s="351">
        <v>41.769230769230766</v>
      </c>
      <c r="R59" s="356">
        <v>3158</v>
      </c>
      <c r="S59" s="351">
        <v>242.92307692307693</v>
      </c>
      <c r="T59" s="356">
        <v>190</v>
      </c>
      <c r="U59" s="351">
        <v>14.615384615384615</v>
      </c>
      <c r="V59" s="356">
        <v>70</v>
      </c>
      <c r="W59" s="351">
        <v>5.384615384615385</v>
      </c>
      <c r="X59" s="356">
        <v>132</v>
      </c>
      <c r="Y59" s="351">
        <v>10.153846153846153</v>
      </c>
      <c r="Z59" s="356">
        <v>145</v>
      </c>
      <c r="AA59" s="351">
        <v>11.153846153846153</v>
      </c>
      <c r="AB59" s="356">
        <v>107</v>
      </c>
      <c r="AC59" s="351">
        <v>8.2307692307692299</v>
      </c>
      <c r="AD59" s="357">
        <v>44</v>
      </c>
      <c r="AE59" s="351">
        <v>3.3846153846153846</v>
      </c>
      <c r="AF59" s="356">
        <v>111</v>
      </c>
      <c r="AG59" s="351">
        <v>8.5384615384615383</v>
      </c>
      <c r="AH59" s="356">
        <v>185</v>
      </c>
      <c r="AI59" s="351">
        <v>14.23076923076923</v>
      </c>
      <c r="AJ59" s="356">
        <v>27</v>
      </c>
      <c r="AK59" s="351">
        <v>2.0769230769230771</v>
      </c>
      <c r="AL59" s="356">
        <v>1602</v>
      </c>
      <c r="AM59" s="351">
        <v>123.23076923076923</v>
      </c>
      <c r="AN59" s="356">
        <v>1842</v>
      </c>
      <c r="AO59" s="351">
        <v>141.69230769230768</v>
      </c>
      <c r="AP59" s="356">
        <v>1797</v>
      </c>
      <c r="AQ59" s="351">
        <v>138.23076923076923</v>
      </c>
      <c r="AR59" s="356">
        <v>878</v>
      </c>
      <c r="AS59" s="351">
        <v>67.538461538461533</v>
      </c>
    </row>
    <row r="60" spans="1:45" ht="13.5" customHeight="1">
      <c r="A60" s="349" t="s">
        <v>163</v>
      </c>
      <c r="B60" s="350" t="str">
        <f>'Incentive Goal'!B59</f>
        <v>LINCOLN</v>
      </c>
      <c r="C60" s="351">
        <v>7.75</v>
      </c>
      <c r="D60" s="351">
        <v>10</v>
      </c>
      <c r="E60" s="352">
        <v>2706</v>
      </c>
      <c r="F60" s="353">
        <v>349.16129032258067</v>
      </c>
      <c r="G60" s="354">
        <v>77</v>
      </c>
      <c r="H60" s="353">
        <v>9.935483870967742</v>
      </c>
      <c r="I60" s="354">
        <v>117</v>
      </c>
      <c r="J60" s="353">
        <v>15.096774193548388</v>
      </c>
      <c r="K60" s="355">
        <v>2536075.38</v>
      </c>
      <c r="L60" s="355">
        <v>327235.5329032258</v>
      </c>
      <c r="M60" s="355">
        <v>253607.538</v>
      </c>
      <c r="N60" s="359">
        <v>25515</v>
      </c>
      <c r="O60" s="351">
        <v>3292.2580645161293</v>
      </c>
      <c r="P60" s="359">
        <v>275</v>
      </c>
      <c r="Q60" s="351">
        <v>35.483870967741936</v>
      </c>
      <c r="R60" s="356">
        <v>12784</v>
      </c>
      <c r="S60" s="351">
        <v>1649.5483870967741</v>
      </c>
      <c r="T60" s="356">
        <v>65</v>
      </c>
      <c r="U60" s="351">
        <v>8.387096774193548</v>
      </c>
      <c r="V60" s="356">
        <v>33</v>
      </c>
      <c r="W60" s="351">
        <v>4.258064516129032</v>
      </c>
      <c r="X60" s="356">
        <v>76</v>
      </c>
      <c r="Y60" s="351">
        <v>9.806451612903226</v>
      </c>
      <c r="Z60" s="356">
        <v>117</v>
      </c>
      <c r="AA60" s="351">
        <v>15.096774193548388</v>
      </c>
      <c r="AB60" s="356">
        <v>105</v>
      </c>
      <c r="AC60" s="351">
        <v>13.548387096774194</v>
      </c>
      <c r="AD60" s="357">
        <v>14</v>
      </c>
      <c r="AE60" s="351">
        <v>1.8064516129032258</v>
      </c>
      <c r="AF60" s="356">
        <v>45</v>
      </c>
      <c r="AG60" s="351">
        <v>5.806451612903226</v>
      </c>
      <c r="AH60" s="356">
        <v>191</v>
      </c>
      <c r="AI60" s="351">
        <v>24.64516129032258</v>
      </c>
      <c r="AJ60" s="356">
        <v>17</v>
      </c>
      <c r="AK60" s="351">
        <v>2.193548387096774</v>
      </c>
      <c r="AL60" s="356">
        <v>916</v>
      </c>
      <c r="AM60" s="351">
        <v>118.19354838709677</v>
      </c>
      <c r="AN60" s="356">
        <v>1113</v>
      </c>
      <c r="AO60" s="351">
        <v>143.61290322580646</v>
      </c>
      <c r="AP60" s="356">
        <v>1117</v>
      </c>
      <c r="AQ60" s="351">
        <v>144.12903225806451</v>
      </c>
      <c r="AR60" s="356">
        <v>463</v>
      </c>
      <c r="AS60" s="351">
        <v>59.741935483870968</v>
      </c>
    </row>
    <row r="61" spans="1:45" ht="13.5" customHeight="1">
      <c r="A61" s="349" t="s">
        <v>167</v>
      </c>
      <c r="B61" s="350" t="str">
        <f>'Incentive Goal'!B60</f>
        <v>MACON</v>
      </c>
      <c r="C61" s="351">
        <v>3</v>
      </c>
      <c r="D61" s="351">
        <v>3.25</v>
      </c>
      <c r="E61" s="352">
        <v>966</v>
      </c>
      <c r="F61" s="353">
        <v>322</v>
      </c>
      <c r="G61" s="354">
        <v>19</v>
      </c>
      <c r="H61" s="353">
        <v>6.333333333333333</v>
      </c>
      <c r="I61" s="354">
        <v>52</v>
      </c>
      <c r="J61" s="353">
        <v>17.333333333333332</v>
      </c>
      <c r="K61" s="355">
        <v>951227.6</v>
      </c>
      <c r="L61" s="355">
        <v>317075.86666666664</v>
      </c>
      <c r="M61" s="355">
        <v>292685.41538461536</v>
      </c>
      <c r="N61" s="359">
        <v>7281</v>
      </c>
      <c r="O61" s="351">
        <v>2427</v>
      </c>
      <c r="P61" s="359">
        <v>79</v>
      </c>
      <c r="Q61" s="351">
        <v>26.333333333333332</v>
      </c>
      <c r="R61" s="356">
        <v>381</v>
      </c>
      <c r="S61" s="351">
        <v>127</v>
      </c>
      <c r="T61" s="356">
        <v>53</v>
      </c>
      <c r="U61" s="351">
        <v>17.666666666666668</v>
      </c>
      <c r="V61" s="356">
        <v>0</v>
      </c>
      <c r="W61" s="351">
        <v>0</v>
      </c>
      <c r="X61" s="356">
        <v>19</v>
      </c>
      <c r="Y61" s="351">
        <v>6.333333333333333</v>
      </c>
      <c r="Z61" s="356">
        <v>15</v>
      </c>
      <c r="AA61" s="351">
        <v>5</v>
      </c>
      <c r="AB61" s="356">
        <v>53</v>
      </c>
      <c r="AC61" s="351">
        <v>17.666666666666668</v>
      </c>
      <c r="AD61" s="357">
        <v>2</v>
      </c>
      <c r="AE61" s="351">
        <v>0.66666666666666663</v>
      </c>
      <c r="AF61" s="356">
        <v>35</v>
      </c>
      <c r="AG61" s="351">
        <v>11.666666666666666</v>
      </c>
      <c r="AH61" s="356">
        <v>57</v>
      </c>
      <c r="AI61" s="351">
        <v>19</v>
      </c>
      <c r="AJ61" s="356">
        <v>5</v>
      </c>
      <c r="AK61" s="351">
        <v>1.6666666666666667</v>
      </c>
      <c r="AL61" s="356">
        <v>236</v>
      </c>
      <c r="AM61" s="351">
        <v>78.666666666666671</v>
      </c>
      <c r="AN61" s="356">
        <v>467</v>
      </c>
      <c r="AO61" s="351">
        <v>155.66666666666666</v>
      </c>
      <c r="AP61" s="356">
        <v>337</v>
      </c>
      <c r="AQ61" s="351">
        <v>112.33333333333333</v>
      </c>
      <c r="AR61" s="356">
        <v>553</v>
      </c>
      <c r="AS61" s="351">
        <v>184.33333333333334</v>
      </c>
    </row>
    <row r="62" spans="1:45" ht="13.5" customHeight="1">
      <c r="A62" s="349" t="s">
        <v>167</v>
      </c>
      <c r="B62" s="350" t="str">
        <f>'Incentive Goal'!B61</f>
        <v>MADISON</v>
      </c>
      <c r="C62" s="351">
        <v>0.75</v>
      </c>
      <c r="D62" s="351">
        <v>1.25</v>
      </c>
      <c r="E62" s="352">
        <v>649</v>
      </c>
      <c r="F62" s="353">
        <v>865.33333333333337</v>
      </c>
      <c r="G62" s="354">
        <v>15</v>
      </c>
      <c r="H62" s="353">
        <v>20</v>
      </c>
      <c r="I62" s="354">
        <v>31</v>
      </c>
      <c r="J62" s="353">
        <v>41.333333333333336</v>
      </c>
      <c r="K62" s="355">
        <v>441198.62</v>
      </c>
      <c r="L62" s="355">
        <v>588264.82666666666</v>
      </c>
      <c r="M62" s="355">
        <v>352958.89600000001</v>
      </c>
      <c r="N62" s="359">
        <v>5606</v>
      </c>
      <c r="O62" s="351">
        <v>7474.666666666667</v>
      </c>
      <c r="P62" s="359">
        <v>18</v>
      </c>
      <c r="Q62" s="351">
        <v>24</v>
      </c>
      <c r="R62" s="356">
        <v>889</v>
      </c>
      <c r="S62" s="351">
        <v>1185.3333333333333</v>
      </c>
      <c r="T62" s="356">
        <v>27</v>
      </c>
      <c r="U62" s="351">
        <v>36</v>
      </c>
      <c r="V62" s="356">
        <v>2</v>
      </c>
      <c r="W62" s="351">
        <v>2.6666666666666665</v>
      </c>
      <c r="X62" s="356">
        <v>15</v>
      </c>
      <c r="Y62" s="351">
        <v>20</v>
      </c>
      <c r="Z62" s="356">
        <v>46</v>
      </c>
      <c r="AA62" s="351">
        <v>61.333333333333336</v>
      </c>
      <c r="AB62" s="356">
        <v>34</v>
      </c>
      <c r="AC62" s="351">
        <v>45.333333333333336</v>
      </c>
      <c r="AD62" s="357">
        <v>0</v>
      </c>
      <c r="AE62" s="351">
        <v>0</v>
      </c>
      <c r="AF62" s="356">
        <v>7</v>
      </c>
      <c r="AG62" s="351">
        <v>9.3333333333333339</v>
      </c>
      <c r="AH62" s="356">
        <v>29</v>
      </c>
      <c r="AI62" s="351">
        <v>38.666666666666664</v>
      </c>
      <c r="AJ62" s="356">
        <v>12</v>
      </c>
      <c r="AK62" s="351">
        <v>16</v>
      </c>
      <c r="AL62" s="356">
        <v>22</v>
      </c>
      <c r="AM62" s="351">
        <v>29.333333333333332</v>
      </c>
      <c r="AN62" s="356">
        <v>203</v>
      </c>
      <c r="AO62" s="351">
        <v>270.66666666666669</v>
      </c>
      <c r="AP62" s="356">
        <v>869</v>
      </c>
      <c r="AQ62" s="351">
        <v>1158.6666666666667</v>
      </c>
      <c r="AR62" s="356">
        <v>191</v>
      </c>
      <c r="AS62" s="351">
        <v>254.66666666666666</v>
      </c>
    </row>
    <row r="63" spans="1:45" ht="13.5" customHeight="1">
      <c r="A63" s="349" t="s">
        <v>168</v>
      </c>
      <c r="B63" s="350" t="str">
        <f>'Incentive Goal'!B62</f>
        <v>MARTIN</v>
      </c>
      <c r="C63" s="351">
        <v>6</v>
      </c>
      <c r="D63" s="351">
        <v>7.4</v>
      </c>
      <c r="E63" s="352">
        <v>2091</v>
      </c>
      <c r="F63" s="353">
        <v>348.5</v>
      </c>
      <c r="G63" s="354">
        <v>73</v>
      </c>
      <c r="H63" s="353">
        <v>12.166666666666666</v>
      </c>
      <c r="I63" s="354">
        <v>74</v>
      </c>
      <c r="J63" s="353">
        <v>12.333333333333334</v>
      </c>
      <c r="K63" s="355">
        <v>1317171.82</v>
      </c>
      <c r="L63" s="355">
        <v>219528.63666666669</v>
      </c>
      <c r="M63" s="355">
        <v>177996.19189189188</v>
      </c>
      <c r="N63" s="359">
        <v>17193</v>
      </c>
      <c r="O63" s="351">
        <v>2865.5</v>
      </c>
      <c r="P63" s="359">
        <v>84</v>
      </c>
      <c r="Q63" s="351">
        <v>14</v>
      </c>
      <c r="R63" s="356">
        <v>463</v>
      </c>
      <c r="S63" s="351">
        <v>77.166666666666671</v>
      </c>
      <c r="T63" s="356">
        <v>16</v>
      </c>
      <c r="U63" s="351">
        <v>2.6666666666666665</v>
      </c>
      <c r="V63" s="356">
        <v>29</v>
      </c>
      <c r="W63" s="351">
        <v>4.833333333333333</v>
      </c>
      <c r="X63" s="356">
        <v>73</v>
      </c>
      <c r="Y63" s="351">
        <v>12.166666666666666</v>
      </c>
      <c r="Z63" s="356">
        <v>123</v>
      </c>
      <c r="AA63" s="351">
        <v>20.5</v>
      </c>
      <c r="AB63" s="356">
        <v>74</v>
      </c>
      <c r="AC63" s="351">
        <v>12.333333333333334</v>
      </c>
      <c r="AD63" s="357">
        <v>1</v>
      </c>
      <c r="AE63" s="351">
        <v>0.16666666666666666</v>
      </c>
      <c r="AF63" s="356">
        <v>32</v>
      </c>
      <c r="AG63" s="351">
        <v>5.333333333333333</v>
      </c>
      <c r="AH63" s="356">
        <v>71</v>
      </c>
      <c r="AI63" s="351">
        <v>11.833333333333334</v>
      </c>
      <c r="AJ63" s="356">
        <v>14</v>
      </c>
      <c r="AK63" s="351">
        <v>2.3333333333333335</v>
      </c>
      <c r="AL63" s="356">
        <v>804</v>
      </c>
      <c r="AM63" s="351">
        <v>134</v>
      </c>
      <c r="AN63" s="356">
        <v>859</v>
      </c>
      <c r="AO63" s="351">
        <v>143.16666666666666</v>
      </c>
      <c r="AP63" s="356">
        <v>583</v>
      </c>
      <c r="AQ63" s="351">
        <v>97.166666666666671</v>
      </c>
      <c r="AR63" s="356">
        <v>166</v>
      </c>
      <c r="AS63" s="351">
        <v>27.666666666666668</v>
      </c>
    </row>
    <row r="64" spans="1:45" ht="13.5" customHeight="1">
      <c r="A64" s="349" t="s">
        <v>163</v>
      </c>
      <c r="B64" s="350" t="str">
        <f>'Incentive Goal'!B63</f>
        <v>MCDOWELL</v>
      </c>
      <c r="C64" s="351">
        <v>4</v>
      </c>
      <c r="D64" s="351">
        <v>7</v>
      </c>
      <c r="E64" s="352">
        <v>1848</v>
      </c>
      <c r="F64" s="353">
        <v>462</v>
      </c>
      <c r="G64" s="354">
        <v>47</v>
      </c>
      <c r="H64" s="353">
        <v>11.75</v>
      </c>
      <c r="I64" s="354">
        <v>71</v>
      </c>
      <c r="J64" s="353">
        <v>17.75</v>
      </c>
      <c r="K64" s="355">
        <v>1400527.26</v>
      </c>
      <c r="L64" s="355">
        <v>350131.815</v>
      </c>
      <c r="M64" s="355">
        <v>200075.32285714286</v>
      </c>
      <c r="N64" s="359">
        <v>22465</v>
      </c>
      <c r="O64" s="351">
        <v>5616.25</v>
      </c>
      <c r="P64" s="359">
        <v>152</v>
      </c>
      <c r="Q64" s="351">
        <v>38</v>
      </c>
      <c r="R64" s="356">
        <v>1426</v>
      </c>
      <c r="S64" s="351">
        <v>356.5</v>
      </c>
      <c r="T64" s="356">
        <v>96</v>
      </c>
      <c r="U64" s="351">
        <v>24</v>
      </c>
      <c r="V64" s="356">
        <v>1</v>
      </c>
      <c r="W64" s="351">
        <v>0.25</v>
      </c>
      <c r="X64" s="356">
        <v>50</v>
      </c>
      <c r="Y64" s="351">
        <v>12.5</v>
      </c>
      <c r="Z64" s="356">
        <v>12</v>
      </c>
      <c r="AA64" s="351">
        <v>3</v>
      </c>
      <c r="AB64" s="356">
        <v>60</v>
      </c>
      <c r="AC64" s="351">
        <v>15</v>
      </c>
      <c r="AD64" s="357">
        <v>7</v>
      </c>
      <c r="AE64" s="351">
        <v>1.75</v>
      </c>
      <c r="AF64" s="356">
        <v>53</v>
      </c>
      <c r="AG64" s="351">
        <v>13.25</v>
      </c>
      <c r="AH64" s="356">
        <v>123</v>
      </c>
      <c r="AI64" s="351">
        <v>30.75</v>
      </c>
      <c r="AJ64" s="356">
        <v>13</v>
      </c>
      <c r="AK64" s="351">
        <v>3.25</v>
      </c>
      <c r="AL64" s="356">
        <v>527</v>
      </c>
      <c r="AM64" s="351">
        <v>131.75</v>
      </c>
      <c r="AN64" s="356">
        <v>499</v>
      </c>
      <c r="AO64" s="351">
        <v>124.75</v>
      </c>
      <c r="AP64" s="356">
        <v>430</v>
      </c>
      <c r="AQ64" s="351">
        <v>107.5</v>
      </c>
      <c r="AR64" s="356">
        <v>305</v>
      </c>
      <c r="AS64" s="351">
        <v>76.25</v>
      </c>
    </row>
    <row r="65" spans="1:45" ht="13.5" customHeight="1">
      <c r="A65" s="349" t="s">
        <v>162</v>
      </c>
      <c r="B65" s="350" t="str">
        <f>'Incentive Goal'!B64</f>
        <v>MECKLENBURG</v>
      </c>
      <c r="C65" s="351">
        <v>80</v>
      </c>
      <c r="D65" s="351">
        <v>115</v>
      </c>
      <c r="E65" s="352">
        <v>33536</v>
      </c>
      <c r="F65" s="353">
        <v>419.2</v>
      </c>
      <c r="G65" s="354">
        <v>1558</v>
      </c>
      <c r="H65" s="353">
        <v>19.475000000000001</v>
      </c>
      <c r="I65" s="354">
        <v>851</v>
      </c>
      <c r="J65" s="353">
        <v>10.637499999999999</v>
      </c>
      <c r="K65" s="355">
        <v>26076277.109999999</v>
      </c>
      <c r="L65" s="355">
        <v>325953.46387500002</v>
      </c>
      <c r="M65" s="355">
        <v>226750.23573913044</v>
      </c>
      <c r="N65" s="359">
        <v>294020</v>
      </c>
      <c r="O65" s="351">
        <v>3675.25</v>
      </c>
      <c r="P65" s="359">
        <v>1233</v>
      </c>
      <c r="Q65" s="351">
        <v>15.4125</v>
      </c>
      <c r="R65" s="356">
        <v>7949</v>
      </c>
      <c r="S65" s="351">
        <v>99.362499999999997</v>
      </c>
      <c r="T65" s="356">
        <v>317</v>
      </c>
      <c r="U65" s="351">
        <v>3.9624999999999999</v>
      </c>
      <c r="V65" s="356">
        <v>646</v>
      </c>
      <c r="W65" s="351">
        <v>8.0749999999999993</v>
      </c>
      <c r="X65" s="356">
        <v>1605</v>
      </c>
      <c r="Y65" s="351">
        <v>20.0625</v>
      </c>
      <c r="Z65" s="356">
        <v>1578</v>
      </c>
      <c r="AA65" s="351">
        <v>19.725000000000001</v>
      </c>
      <c r="AB65" s="356">
        <v>781</v>
      </c>
      <c r="AC65" s="351">
        <v>9.7624999999999993</v>
      </c>
      <c r="AD65" s="357">
        <v>392</v>
      </c>
      <c r="AE65" s="351">
        <v>4.9000000000000004</v>
      </c>
      <c r="AF65" s="356">
        <v>494</v>
      </c>
      <c r="AG65" s="351">
        <v>6.1749999999999998</v>
      </c>
      <c r="AH65" s="356">
        <v>859</v>
      </c>
      <c r="AI65" s="351">
        <v>10.737500000000001</v>
      </c>
      <c r="AJ65" s="356">
        <v>270</v>
      </c>
      <c r="AK65" s="351">
        <v>3.375</v>
      </c>
      <c r="AL65" s="356">
        <v>7958</v>
      </c>
      <c r="AM65" s="351">
        <v>99.474999999999994</v>
      </c>
      <c r="AN65" s="356">
        <v>4236</v>
      </c>
      <c r="AO65" s="351">
        <v>52.95</v>
      </c>
      <c r="AP65" s="356">
        <v>8410</v>
      </c>
      <c r="AQ65" s="351">
        <v>105.125</v>
      </c>
      <c r="AR65" s="356">
        <v>1332</v>
      </c>
      <c r="AS65" s="351">
        <v>16.649999999999999</v>
      </c>
    </row>
    <row r="66" spans="1:45" ht="13.5" customHeight="1">
      <c r="A66" s="349" t="s">
        <v>163</v>
      </c>
      <c r="B66" s="350" t="str">
        <f>'Incentive Goal'!B65</f>
        <v>MITCHELL</v>
      </c>
      <c r="C66" s="351">
        <v>1</v>
      </c>
      <c r="D66" s="351">
        <v>1</v>
      </c>
      <c r="E66" s="352">
        <v>349</v>
      </c>
      <c r="F66" s="353">
        <v>349</v>
      </c>
      <c r="G66" s="354">
        <v>1</v>
      </c>
      <c r="H66" s="353">
        <v>1</v>
      </c>
      <c r="I66" s="354">
        <v>23</v>
      </c>
      <c r="J66" s="353">
        <v>23</v>
      </c>
      <c r="K66" s="355">
        <v>387256.77</v>
      </c>
      <c r="L66" s="355">
        <v>387256.77</v>
      </c>
      <c r="M66" s="355">
        <v>387256.77</v>
      </c>
      <c r="N66" s="359">
        <v>3245</v>
      </c>
      <c r="O66" s="351">
        <v>3245</v>
      </c>
      <c r="P66" s="359">
        <v>39</v>
      </c>
      <c r="Q66" s="351">
        <v>39</v>
      </c>
      <c r="R66" s="356">
        <v>41</v>
      </c>
      <c r="S66" s="351">
        <v>41</v>
      </c>
      <c r="T66" s="356">
        <v>5</v>
      </c>
      <c r="U66" s="351">
        <v>5</v>
      </c>
      <c r="V66" s="356">
        <v>0</v>
      </c>
      <c r="W66" s="351">
        <v>0</v>
      </c>
      <c r="X66" s="356">
        <v>1</v>
      </c>
      <c r="Y66" s="351">
        <v>1</v>
      </c>
      <c r="Z66" s="356">
        <v>5</v>
      </c>
      <c r="AA66" s="351">
        <v>5</v>
      </c>
      <c r="AB66" s="356">
        <v>25</v>
      </c>
      <c r="AC66" s="351">
        <v>25</v>
      </c>
      <c r="AD66" s="357">
        <v>0</v>
      </c>
      <c r="AE66" s="351">
        <v>0</v>
      </c>
      <c r="AF66" s="356">
        <v>12</v>
      </c>
      <c r="AG66" s="351">
        <v>12</v>
      </c>
      <c r="AH66" s="356">
        <v>8</v>
      </c>
      <c r="AI66" s="351">
        <v>8</v>
      </c>
      <c r="AJ66" s="356">
        <v>0</v>
      </c>
      <c r="AK66" s="351">
        <v>0</v>
      </c>
      <c r="AL66" s="356">
        <v>77</v>
      </c>
      <c r="AM66" s="351">
        <v>77</v>
      </c>
      <c r="AN66" s="356">
        <v>204</v>
      </c>
      <c r="AO66" s="351">
        <v>204</v>
      </c>
      <c r="AP66" s="356">
        <v>89</v>
      </c>
      <c r="AQ66" s="351">
        <v>89</v>
      </c>
      <c r="AR66" s="356">
        <v>142</v>
      </c>
      <c r="AS66" s="351">
        <v>142</v>
      </c>
    </row>
    <row r="67" spans="1:45" ht="13.5" customHeight="1">
      <c r="A67" s="349" t="s">
        <v>162</v>
      </c>
      <c r="B67" s="350" t="str">
        <f>'Incentive Goal'!B66</f>
        <v>MONTGOMERY</v>
      </c>
      <c r="C67" s="351">
        <v>4</v>
      </c>
      <c r="D67" s="351">
        <v>6</v>
      </c>
      <c r="E67" s="352">
        <v>1495</v>
      </c>
      <c r="F67" s="353">
        <v>373.75</v>
      </c>
      <c r="G67" s="354">
        <v>69</v>
      </c>
      <c r="H67" s="353">
        <v>17.25</v>
      </c>
      <c r="I67" s="354">
        <v>96</v>
      </c>
      <c r="J67" s="353">
        <v>24</v>
      </c>
      <c r="K67" s="355">
        <v>1157152.26</v>
      </c>
      <c r="L67" s="355">
        <v>289288.065</v>
      </c>
      <c r="M67" s="355">
        <v>192858.71</v>
      </c>
      <c r="N67" s="359">
        <v>14584</v>
      </c>
      <c r="O67" s="351">
        <v>3646</v>
      </c>
      <c r="P67" s="359">
        <v>72</v>
      </c>
      <c r="Q67" s="351">
        <v>18</v>
      </c>
      <c r="R67" s="356">
        <v>861</v>
      </c>
      <c r="S67" s="351">
        <v>215.25</v>
      </c>
      <c r="T67" s="356">
        <v>89</v>
      </c>
      <c r="U67" s="351">
        <v>22.25</v>
      </c>
      <c r="V67" s="356">
        <v>31</v>
      </c>
      <c r="W67" s="351">
        <v>7.75</v>
      </c>
      <c r="X67" s="356">
        <v>77</v>
      </c>
      <c r="Y67" s="351">
        <v>19.25</v>
      </c>
      <c r="Z67" s="356">
        <v>74</v>
      </c>
      <c r="AA67" s="351">
        <v>18.5</v>
      </c>
      <c r="AB67" s="356">
        <v>77</v>
      </c>
      <c r="AC67" s="351">
        <v>19.25</v>
      </c>
      <c r="AD67" s="357">
        <v>4</v>
      </c>
      <c r="AE67" s="351">
        <v>1</v>
      </c>
      <c r="AF67" s="356">
        <v>30</v>
      </c>
      <c r="AG67" s="351">
        <v>7.5</v>
      </c>
      <c r="AH67" s="356">
        <v>85</v>
      </c>
      <c r="AI67" s="351">
        <v>21.25</v>
      </c>
      <c r="AJ67" s="356">
        <v>14</v>
      </c>
      <c r="AK67" s="351">
        <v>3.5</v>
      </c>
      <c r="AL67" s="356">
        <v>728</v>
      </c>
      <c r="AM67" s="351">
        <v>182</v>
      </c>
      <c r="AN67" s="356">
        <v>1241</v>
      </c>
      <c r="AO67" s="351">
        <v>310.25</v>
      </c>
      <c r="AP67" s="356">
        <v>544</v>
      </c>
      <c r="AQ67" s="351">
        <v>136</v>
      </c>
      <c r="AR67" s="356">
        <v>1021</v>
      </c>
      <c r="AS67" s="351">
        <v>255.25</v>
      </c>
    </row>
    <row r="68" spans="1:45" ht="13.5" customHeight="1">
      <c r="A68" s="349" t="s">
        <v>165</v>
      </c>
      <c r="B68" s="350" t="str">
        <f>'Incentive Goal'!B67</f>
        <v>MOORE</v>
      </c>
      <c r="C68" s="351">
        <v>7</v>
      </c>
      <c r="D68" s="351">
        <v>11</v>
      </c>
      <c r="E68" s="352">
        <v>2592</v>
      </c>
      <c r="F68" s="353">
        <v>370.28571428571428</v>
      </c>
      <c r="G68" s="354">
        <v>157</v>
      </c>
      <c r="H68" s="353">
        <v>22.428571428571427</v>
      </c>
      <c r="I68" s="354">
        <v>148</v>
      </c>
      <c r="J68" s="353">
        <v>21.142857142857142</v>
      </c>
      <c r="K68" s="355">
        <v>2812152.77</v>
      </c>
      <c r="L68" s="355">
        <v>401736.11</v>
      </c>
      <c r="M68" s="355">
        <v>255650.25181818183</v>
      </c>
      <c r="N68" s="359">
        <v>30192</v>
      </c>
      <c r="O68" s="351">
        <v>4313.1428571428569</v>
      </c>
      <c r="P68" s="359">
        <v>326</v>
      </c>
      <c r="Q68" s="351">
        <v>46.571428571428569</v>
      </c>
      <c r="R68" s="356">
        <v>1677</v>
      </c>
      <c r="S68" s="351">
        <v>239.57142857142858</v>
      </c>
      <c r="T68" s="356">
        <v>256</v>
      </c>
      <c r="U68" s="351">
        <v>36.571428571428569</v>
      </c>
      <c r="V68" s="356">
        <v>35</v>
      </c>
      <c r="W68" s="351">
        <v>5</v>
      </c>
      <c r="X68" s="356">
        <v>158</v>
      </c>
      <c r="Y68" s="351">
        <v>22.571428571428573</v>
      </c>
      <c r="Z68" s="356">
        <v>139</v>
      </c>
      <c r="AA68" s="351">
        <v>19.857142857142858</v>
      </c>
      <c r="AB68" s="356">
        <v>151</v>
      </c>
      <c r="AC68" s="351">
        <v>21.571428571428573</v>
      </c>
      <c r="AD68" s="357">
        <v>177</v>
      </c>
      <c r="AE68" s="351">
        <v>25.285714285714285</v>
      </c>
      <c r="AF68" s="356">
        <v>69</v>
      </c>
      <c r="AG68" s="351">
        <v>9.8571428571428577</v>
      </c>
      <c r="AH68" s="356">
        <v>153</v>
      </c>
      <c r="AI68" s="351">
        <v>21.857142857142858</v>
      </c>
      <c r="AJ68" s="356">
        <v>22</v>
      </c>
      <c r="AK68" s="351">
        <v>3.1428571428571428</v>
      </c>
      <c r="AL68" s="356">
        <v>843</v>
      </c>
      <c r="AM68" s="351">
        <v>120.42857142857143</v>
      </c>
      <c r="AN68" s="356">
        <v>1181</v>
      </c>
      <c r="AO68" s="351">
        <v>168.71428571428572</v>
      </c>
      <c r="AP68" s="356">
        <v>1211</v>
      </c>
      <c r="AQ68" s="351">
        <v>173</v>
      </c>
      <c r="AR68" s="356">
        <v>1029</v>
      </c>
      <c r="AS68" s="351">
        <v>147</v>
      </c>
    </row>
    <row r="69" spans="1:45" ht="13.5" customHeight="1">
      <c r="A69" s="349" t="s">
        <v>168</v>
      </c>
      <c r="B69" s="350" t="str">
        <f>'Incentive Goal'!B68</f>
        <v>NASH</v>
      </c>
      <c r="C69" s="351">
        <v>13</v>
      </c>
      <c r="D69" s="351">
        <v>19</v>
      </c>
      <c r="E69" s="352">
        <v>5115</v>
      </c>
      <c r="F69" s="353">
        <v>393.46153846153845</v>
      </c>
      <c r="G69" s="354">
        <v>182</v>
      </c>
      <c r="H69" s="353">
        <v>14</v>
      </c>
      <c r="I69" s="354">
        <v>160</v>
      </c>
      <c r="J69" s="353">
        <v>12.307692307692308</v>
      </c>
      <c r="K69" s="355">
        <v>4383395.38</v>
      </c>
      <c r="L69" s="355">
        <v>337184.26</v>
      </c>
      <c r="M69" s="355">
        <v>230705.02</v>
      </c>
      <c r="N69" s="359">
        <v>60775</v>
      </c>
      <c r="O69" s="351">
        <v>4675</v>
      </c>
      <c r="P69" s="359">
        <v>512</v>
      </c>
      <c r="Q69" s="351">
        <v>39.384615384615387</v>
      </c>
      <c r="R69" s="356">
        <v>7714</v>
      </c>
      <c r="S69" s="351">
        <v>593.38461538461536</v>
      </c>
      <c r="T69" s="356">
        <v>1262</v>
      </c>
      <c r="U69" s="351">
        <v>97.07692307692308</v>
      </c>
      <c r="V69" s="356">
        <v>90</v>
      </c>
      <c r="W69" s="351">
        <v>6.9230769230769234</v>
      </c>
      <c r="X69" s="356">
        <v>187</v>
      </c>
      <c r="Y69" s="351">
        <v>14.384615384615385</v>
      </c>
      <c r="Z69" s="356">
        <v>199</v>
      </c>
      <c r="AA69" s="351">
        <v>15.307692307692308</v>
      </c>
      <c r="AB69" s="356">
        <v>134</v>
      </c>
      <c r="AC69" s="351">
        <v>10.307692307692308</v>
      </c>
      <c r="AD69" s="357">
        <v>315</v>
      </c>
      <c r="AE69" s="351">
        <v>24.23076923076923</v>
      </c>
      <c r="AF69" s="356">
        <v>211</v>
      </c>
      <c r="AG69" s="351">
        <v>16.23076923076923</v>
      </c>
      <c r="AH69" s="356">
        <v>178</v>
      </c>
      <c r="AI69" s="351">
        <v>13.692307692307692</v>
      </c>
      <c r="AJ69" s="356">
        <v>35</v>
      </c>
      <c r="AK69" s="351">
        <v>2.6923076923076925</v>
      </c>
      <c r="AL69" s="356">
        <v>1760</v>
      </c>
      <c r="AM69" s="351">
        <v>135.38461538461539</v>
      </c>
      <c r="AN69" s="356">
        <v>3433</v>
      </c>
      <c r="AO69" s="351">
        <v>264.07692307692309</v>
      </c>
      <c r="AP69" s="356">
        <v>3494</v>
      </c>
      <c r="AQ69" s="351">
        <v>268.76923076923077</v>
      </c>
      <c r="AR69" s="356">
        <v>2265</v>
      </c>
      <c r="AS69" s="351">
        <v>174.23076923076923</v>
      </c>
    </row>
    <row r="70" spans="1:45" ht="13.5" customHeight="1">
      <c r="A70" s="349" t="s">
        <v>166</v>
      </c>
      <c r="B70" s="350" t="str">
        <f>'Incentive Goal'!B69</f>
        <v>NEW HANOVER</v>
      </c>
      <c r="C70" s="351">
        <v>10</v>
      </c>
      <c r="D70" s="351">
        <v>16</v>
      </c>
      <c r="E70" s="352">
        <v>6607</v>
      </c>
      <c r="F70" s="353">
        <v>660.7</v>
      </c>
      <c r="G70" s="354">
        <v>250</v>
      </c>
      <c r="H70" s="353">
        <v>25</v>
      </c>
      <c r="I70" s="354">
        <v>260</v>
      </c>
      <c r="J70" s="353">
        <v>26</v>
      </c>
      <c r="K70" s="355">
        <v>5919863.3300000001</v>
      </c>
      <c r="L70" s="355">
        <v>591986.33299999998</v>
      </c>
      <c r="M70" s="355">
        <v>369991.458125</v>
      </c>
      <c r="N70" s="359">
        <v>80622</v>
      </c>
      <c r="O70" s="351">
        <v>8062.2</v>
      </c>
      <c r="P70" s="359">
        <v>553</v>
      </c>
      <c r="Q70" s="351">
        <v>55.3</v>
      </c>
      <c r="R70" s="356">
        <v>1612</v>
      </c>
      <c r="S70" s="351">
        <v>161.19999999999999</v>
      </c>
      <c r="T70" s="356">
        <v>75</v>
      </c>
      <c r="U70" s="351">
        <v>7.5</v>
      </c>
      <c r="V70" s="356">
        <v>73</v>
      </c>
      <c r="W70" s="351">
        <v>7.3</v>
      </c>
      <c r="X70" s="356">
        <v>256</v>
      </c>
      <c r="Y70" s="351">
        <v>25.6</v>
      </c>
      <c r="Z70" s="356">
        <v>242</v>
      </c>
      <c r="AA70" s="351">
        <v>24.2</v>
      </c>
      <c r="AB70" s="356">
        <v>245</v>
      </c>
      <c r="AC70" s="351">
        <v>24.5</v>
      </c>
      <c r="AD70" s="357">
        <v>105</v>
      </c>
      <c r="AE70" s="351">
        <v>10.5</v>
      </c>
      <c r="AF70" s="356">
        <v>233</v>
      </c>
      <c r="AG70" s="351">
        <v>23.3</v>
      </c>
      <c r="AH70" s="356">
        <v>223</v>
      </c>
      <c r="AI70" s="351">
        <v>22.3</v>
      </c>
      <c r="AJ70" s="356">
        <v>101</v>
      </c>
      <c r="AK70" s="351">
        <v>10.1</v>
      </c>
      <c r="AL70" s="356">
        <v>2311</v>
      </c>
      <c r="AM70" s="351">
        <v>231.1</v>
      </c>
      <c r="AN70" s="356">
        <v>1796</v>
      </c>
      <c r="AO70" s="351">
        <v>179.6</v>
      </c>
      <c r="AP70" s="356">
        <v>1511</v>
      </c>
      <c r="AQ70" s="351">
        <v>151.1</v>
      </c>
      <c r="AR70" s="356">
        <v>1965</v>
      </c>
      <c r="AS70" s="351">
        <v>196.5</v>
      </c>
    </row>
    <row r="71" spans="1:45" ht="13.5" customHeight="1">
      <c r="A71" s="349" t="s">
        <v>169</v>
      </c>
      <c r="B71" s="350" t="str">
        <f>'Incentive Goal'!B70</f>
        <v>NORTH CAROLINA</v>
      </c>
      <c r="C71" s="351">
        <v>0</v>
      </c>
      <c r="D71" s="351">
        <v>0</v>
      </c>
      <c r="E71" s="352">
        <v>3</v>
      </c>
      <c r="F71" s="353" t="e">
        <v>#DIV/0!</v>
      </c>
      <c r="G71" s="354">
        <v>1</v>
      </c>
      <c r="H71" s="353">
        <v>0</v>
      </c>
      <c r="I71" s="354"/>
      <c r="J71" s="353" t="e">
        <v>#DIV/0!</v>
      </c>
      <c r="K71" s="355">
        <v>0</v>
      </c>
      <c r="L71" s="355" t="e">
        <v>#DIV/0!</v>
      </c>
      <c r="M71" s="355" t="e">
        <v>#DIV/0!</v>
      </c>
      <c r="N71" s="359">
        <v>238599</v>
      </c>
      <c r="O71" s="351" t="e">
        <v>#DIV/0!</v>
      </c>
      <c r="P71" s="359">
        <v>1911</v>
      </c>
      <c r="Q71" s="351" t="e">
        <v>#DIV/0!</v>
      </c>
      <c r="R71" s="356">
        <v>20166</v>
      </c>
      <c r="S71" s="351" t="e">
        <v>#DIV/0!</v>
      </c>
      <c r="T71" s="356">
        <v>45</v>
      </c>
      <c r="U71" s="351" t="e">
        <v>#DIV/0!</v>
      </c>
      <c r="V71" s="356">
        <v>0</v>
      </c>
      <c r="W71" s="351" t="e">
        <v>#DIV/0!</v>
      </c>
      <c r="X71" s="356">
        <v>4</v>
      </c>
      <c r="Y71" s="351" t="e">
        <v>#DIV/0!</v>
      </c>
      <c r="Z71" s="356">
        <v>0</v>
      </c>
      <c r="AA71" s="351" t="e">
        <v>#DIV/0!</v>
      </c>
      <c r="AB71" s="356">
        <v>0</v>
      </c>
      <c r="AC71" s="351" t="e">
        <v>#DIV/0!</v>
      </c>
      <c r="AD71" s="357">
        <v>0</v>
      </c>
      <c r="AE71" s="351" t="e">
        <v>#DIV/0!</v>
      </c>
      <c r="AF71" s="356">
        <v>0</v>
      </c>
      <c r="AG71" s="351" t="e">
        <v>#DIV/0!</v>
      </c>
      <c r="AH71" s="356">
        <v>0</v>
      </c>
      <c r="AI71" s="351" t="e">
        <v>#DIV/0!</v>
      </c>
      <c r="AJ71" s="356">
        <v>0</v>
      </c>
      <c r="AK71" s="351" t="e">
        <v>#DIV/0!</v>
      </c>
      <c r="AL71" s="356">
        <v>0</v>
      </c>
      <c r="AM71" s="351" t="e">
        <v>#DIV/0!</v>
      </c>
      <c r="AN71" s="356">
        <v>18</v>
      </c>
      <c r="AO71" s="351" t="e">
        <v>#DIV/0!</v>
      </c>
      <c r="AP71" s="356">
        <v>57</v>
      </c>
      <c r="AQ71" s="351" t="e">
        <v>#DIV/0!</v>
      </c>
      <c r="AR71" s="356">
        <v>0</v>
      </c>
      <c r="AS71" s="351" t="e">
        <v>#DIV/0!</v>
      </c>
    </row>
    <row r="72" spans="1:45" ht="13.5" customHeight="1">
      <c r="A72" s="349" t="s">
        <v>168</v>
      </c>
      <c r="B72" s="350" t="str">
        <f>'Incentive Goal'!B71</f>
        <v>NORTHAMPTON</v>
      </c>
      <c r="C72" s="351">
        <v>6</v>
      </c>
      <c r="D72" s="351">
        <v>8</v>
      </c>
      <c r="E72" s="352">
        <v>2097</v>
      </c>
      <c r="F72" s="353">
        <v>349.5</v>
      </c>
      <c r="G72" s="354">
        <v>89</v>
      </c>
      <c r="H72" s="353">
        <v>14.833333333333334</v>
      </c>
      <c r="I72" s="354">
        <v>70</v>
      </c>
      <c r="J72" s="353">
        <v>11.666666666666666</v>
      </c>
      <c r="K72" s="355">
        <v>1187523.51</v>
      </c>
      <c r="L72" s="355">
        <v>197920.58499999999</v>
      </c>
      <c r="M72" s="355">
        <v>148440.43875</v>
      </c>
      <c r="N72" s="359">
        <v>19361</v>
      </c>
      <c r="O72" s="351">
        <v>3226.8333333333335</v>
      </c>
      <c r="P72" s="359">
        <v>61</v>
      </c>
      <c r="Q72" s="351">
        <v>10.166666666666666</v>
      </c>
      <c r="R72" s="356">
        <v>1317</v>
      </c>
      <c r="S72" s="351">
        <v>219.5</v>
      </c>
      <c r="T72" s="356">
        <v>69</v>
      </c>
      <c r="U72" s="351">
        <v>11.5</v>
      </c>
      <c r="V72" s="356">
        <v>26</v>
      </c>
      <c r="W72" s="351">
        <v>4.333333333333333</v>
      </c>
      <c r="X72" s="356">
        <v>90</v>
      </c>
      <c r="Y72" s="351">
        <v>15</v>
      </c>
      <c r="Z72" s="356">
        <v>81</v>
      </c>
      <c r="AA72" s="351">
        <v>13.5</v>
      </c>
      <c r="AB72" s="356">
        <v>64</v>
      </c>
      <c r="AC72" s="351">
        <v>10.666666666666666</v>
      </c>
      <c r="AD72" s="357">
        <v>5</v>
      </c>
      <c r="AE72" s="351">
        <v>0.83333333333333337</v>
      </c>
      <c r="AF72" s="356">
        <v>60</v>
      </c>
      <c r="AG72" s="351">
        <v>10</v>
      </c>
      <c r="AH72" s="356">
        <v>105</v>
      </c>
      <c r="AI72" s="351">
        <v>17.5</v>
      </c>
      <c r="AJ72" s="356">
        <v>10</v>
      </c>
      <c r="AK72" s="351">
        <v>1.6666666666666667</v>
      </c>
      <c r="AL72" s="356">
        <v>561</v>
      </c>
      <c r="AM72" s="351">
        <v>93.5</v>
      </c>
      <c r="AN72" s="356">
        <v>644</v>
      </c>
      <c r="AO72" s="351">
        <v>107.33333333333333</v>
      </c>
      <c r="AP72" s="356">
        <v>365</v>
      </c>
      <c r="AQ72" s="351">
        <v>60.833333333333336</v>
      </c>
      <c r="AR72" s="356">
        <v>292</v>
      </c>
      <c r="AS72" s="351">
        <v>48.666666666666664</v>
      </c>
    </row>
    <row r="73" spans="1:45" ht="13.5" customHeight="1">
      <c r="A73" s="349" t="s">
        <v>166</v>
      </c>
      <c r="B73" s="350" t="str">
        <f>'Incentive Goal'!B72</f>
        <v>ONSLOW</v>
      </c>
      <c r="C73" s="351">
        <v>10</v>
      </c>
      <c r="D73" s="351">
        <v>18</v>
      </c>
      <c r="E73" s="352">
        <v>8627</v>
      </c>
      <c r="F73" s="353">
        <v>862.7</v>
      </c>
      <c r="G73" s="354">
        <v>409</v>
      </c>
      <c r="H73" s="353">
        <v>40.9</v>
      </c>
      <c r="I73" s="354">
        <v>372</v>
      </c>
      <c r="J73" s="353">
        <v>37.200000000000003</v>
      </c>
      <c r="K73" s="355">
        <v>10772202.74</v>
      </c>
      <c r="L73" s="355">
        <v>1077220.274</v>
      </c>
      <c r="M73" s="355">
        <v>598455.7077777778</v>
      </c>
      <c r="N73" s="359">
        <v>64386</v>
      </c>
      <c r="O73" s="351">
        <v>6438.6</v>
      </c>
      <c r="P73" s="359">
        <v>319</v>
      </c>
      <c r="Q73" s="351">
        <v>31.9</v>
      </c>
      <c r="R73" s="356">
        <v>949</v>
      </c>
      <c r="S73" s="351">
        <v>94.9</v>
      </c>
      <c r="T73" s="356">
        <v>50</v>
      </c>
      <c r="U73" s="351">
        <v>5</v>
      </c>
      <c r="V73" s="356">
        <v>149</v>
      </c>
      <c r="W73" s="351">
        <v>14.9</v>
      </c>
      <c r="X73" s="356">
        <v>421</v>
      </c>
      <c r="Y73" s="351">
        <v>42.1</v>
      </c>
      <c r="Z73" s="356">
        <v>530</v>
      </c>
      <c r="AA73" s="351">
        <v>53</v>
      </c>
      <c r="AB73" s="356">
        <v>357</v>
      </c>
      <c r="AC73" s="351">
        <v>35.700000000000003</v>
      </c>
      <c r="AD73" s="357">
        <v>285</v>
      </c>
      <c r="AE73" s="351">
        <v>28.5</v>
      </c>
      <c r="AF73" s="356">
        <v>132</v>
      </c>
      <c r="AG73" s="351">
        <v>13.2</v>
      </c>
      <c r="AH73" s="356">
        <v>307</v>
      </c>
      <c r="AI73" s="351">
        <v>30.7</v>
      </c>
      <c r="AJ73" s="356">
        <v>33</v>
      </c>
      <c r="AK73" s="351">
        <v>3.3</v>
      </c>
      <c r="AL73" s="356">
        <v>2290</v>
      </c>
      <c r="AM73" s="351">
        <v>229</v>
      </c>
      <c r="AN73" s="356">
        <v>2123</v>
      </c>
      <c r="AO73" s="351">
        <v>212.3</v>
      </c>
      <c r="AP73" s="356">
        <v>4913</v>
      </c>
      <c r="AQ73" s="351">
        <v>491.3</v>
      </c>
      <c r="AR73" s="356">
        <v>1192</v>
      </c>
      <c r="AS73" s="351">
        <v>119.2</v>
      </c>
    </row>
    <row r="74" spans="1:45" ht="13.5" customHeight="1">
      <c r="A74" s="349" t="s">
        <v>160</v>
      </c>
      <c r="B74" s="350" t="str">
        <f>'Incentive Goal'!B73</f>
        <v>ORANGE</v>
      </c>
      <c r="C74" s="351">
        <v>8</v>
      </c>
      <c r="D74" s="351">
        <v>13</v>
      </c>
      <c r="E74" s="352">
        <v>2052</v>
      </c>
      <c r="F74" s="353">
        <v>256.5</v>
      </c>
      <c r="G74" s="354">
        <v>137</v>
      </c>
      <c r="H74" s="353">
        <v>17.125</v>
      </c>
      <c r="I74" s="354">
        <v>96</v>
      </c>
      <c r="J74" s="353">
        <v>12</v>
      </c>
      <c r="K74" s="355">
        <v>2485420.9</v>
      </c>
      <c r="L74" s="355">
        <v>310677.61249999999</v>
      </c>
      <c r="M74" s="355">
        <v>191186.22307692308</v>
      </c>
      <c r="N74" s="359">
        <v>21282</v>
      </c>
      <c r="O74" s="351">
        <v>2660.25</v>
      </c>
      <c r="P74" s="359">
        <v>220</v>
      </c>
      <c r="Q74" s="351">
        <v>27.5</v>
      </c>
      <c r="R74" s="356">
        <v>1537</v>
      </c>
      <c r="S74" s="351">
        <v>192.125</v>
      </c>
      <c r="T74" s="356">
        <v>216</v>
      </c>
      <c r="U74" s="351">
        <v>27</v>
      </c>
      <c r="V74" s="356">
        <v>33</v>
      </c>
      <c r="W74" s="351">
        <v>4.125</v>
      </c>
      <c r="X74" s="356">
        <v>139</v>
      </c>
      <c r="Y74" s="351">
        <v>17.375</v>
      </c>
      <c r="Z74" s="356">
        <v>122</v>
      </c>
      <c r="AA74" s="351">
        <v>15.25</v>
      </c>
      <c r="AB74" s="356">
        <v>99</v>
      </c>
      <c r="AC74" s="351">
        <v>12.375</v>
      </c>
      <c r="AD74" s="357">
        <v>116</v>
      </c>
      <c r="AE74" s="351">
        <v>14.5</v>
      </c>
      <c r="AF74" s="356">
        <v>53</v>
      </c>
      <c r="AG74" s="351">
        <v>6.625</v>
      </c>
      <c r="AH74" s="356">
        <v>92</v>
      </c>
      <c r="AI74" s="351">
        <v>11.5</v>
      </c>
      <c r="AJ74" s="356">
        <v>19</v>
      </c>
      <c r="AK74" s="351">
        <v>2.375</v>
      </c>
      <c r="AL74" s="356">
        <v>724</v>
      </c>
      <c r="AM74" s="351">
        <v>90.5</v>
      </c>
      <c r="AN74" s="356">
        <v>613</v>
      </c>
      <c r="AO74" s="351">
        <v>76.625</v>
      </c>
      <c r="AP74" s="356">
        <v>1590</v>
      </c>
      <c r="AQ74" s="351">
        <v>198.75</v>
      </c>
      <c r="AR74" s="356">
        <v>368</v>
      </c>
      <c r="AS74" s="351">
        <v>46</v>
      </c>
    </row>
    <row r="75" spans="1:45" ht="13.5" customHeight="1">
      <c r="A75" s="349" t="s">
        <v>164</v>
      </c>
      <c r="B75" s="350" t="str">
        <f>'Incentive Goal'!B74</f>
        <v>PAMLICO</v>
      </c>
      <c r="C75" s="351">
        <v>2</v>
      </c>
      <c r="D75" s="351">
        <v>2.33</v>
      </c>
      <c r="E75" s="352">
        <v>563</v>
      </c>
      <c r="F75" s="353">
        <v>281.5</v>
      </c>
      <c r="G75" s="354">
        <v>15</v>
      </c>
      <c r="H75" s="353">
        <v>7.5</v>
      </c>
      <c r="I75" s="354">
        <v>18</v>
      </c>
      <c r="J75" s="353">
        <v>9</v>
      </c>
      <c r="K75" s="355">
        <v>526921.30000000005</v>
      </c>
      <c r="L75" s="355">
        <v>263460.65000000002</v>
      </c>
      <c r="M75" s="355">
        <v>226146.48068669529</v>
      </c>
      <c r="N75" s="359">
        <v>5710</v>
      </c>
      <c r="O75" s="351">
        <v>2855</v>
      </c>
      <c r="P75" s="359">
        <v>27</v>
      </c>
      <c r="Q75" s="351">
        <v>13.5</v>
      </c>
      <c r="R75" s="356">
        <v>781</v>
      </c>
      <c r="S75" s="351">
        <v>390.5</v>
      </c>
      <c r="T75" s="356">
        <v>6</v>
      </c>
      <c r="U75" s="351">
        <v>3</v>
      </c>
      <c r="V75" s="356">
        <v>4</v>
      </c>
      <c r="W75" s="351">
        <v>2</v>
      </c>
      <c r="X75" s="356">
        <v>14</v>
      </c>
      <c r="Y75" s="351">
        <v>7</v>
      </c>
      <c r="Z75" s="356">
        <v>20</v>
      </c>
      <c r="AA75" s="351">
        <v>10</v>
      </c>
      <c r="AB75" s="356">
        <v>20</v>
      </c>
      <c r="AC75" s="351">
        <v>10</v>
      </c>
      <c r="AD75" s="357">
        <v>0</v>
      </c>
      <c r="AE75" s="351">
        <v>0</v>
      </c>
      <c r="AF75" s="356">
        <v>11</v>
      </c>
      <c r="AG75" s="351">
        <v>5.5</v>
      </c>
      <c r="AH75" s="356">
        <v>24</v>
      </c>
      <c r="AI75" s="351">
        <v>12</v>
      </c>
      <c r="AJ75" s="356">
        <v>8</v>
      </c>
      <c r="AK75" s="351">
        <v>4</v>
      </c>
      <c r="AL75" s="356">
        <v>136</v>
      </c>
      <c r="AM75" s="351">
        <v>68</v>
      </c>
      <c r="AN75" s="356">
        <v>281</v>
      </c>
      <c r="AO75" s="351">
        <v>140.5</v>
      </c>
      <c r="AP75" s="356">
        <v>159</v>
      </c>
      <c r="AQ75" s="351">
        <v>79.5</v>
      </c>
      <c r="AR75" s="356">
        <v>136</v>
      </c>
      <c r="AS75" s="351">
        <v>68</v>
      </c>
    </row>
    <row r="76" spans="1:45" ht="13.5" customHeight="1">
      <c r="A76" s="349" t="s">
        <v>164</v>
      </c>
      <c r="B76" s="350" t="str">
        <f>'Incentive Goal'!B75</f>
        <v>PASQUOTANK</v>
      </c>
      <c r="C76" s="351">
        <v>6</v>
      </c>
      <c r="D76" s="351">
        <v>6.75</v>
      </c>
      <c r="E76" s="352">
        <v>2652</v>
      </c>
      <c r="F76" s="353">
        <v>442</v>
      </c>
      <c r="G76" s="354">
        <v>45</v>
      </c>
      <c r="H76" s="353">
        <v>7.5</v>
      </c>
      <c r="I76" s="354">
        <v>75</v>
      </c>
      <c r="J76" s="353">
        <v>12.5</v>
      </c>
      <c r="K76" s="355">
        <v>2412817.77</v>
      </c>
      <c r="L76" s="355">
        <v>402136.29499999998</v>
      </c>
      <c r="M76" s="355">
        <v>357454.48444444448</v>
      </c>
      <c r="N76" s="359">
        <v>26528</v>
      </c>
      <c r="O76" s="351">
        <v>4421.333333333333</v>
      </c>
      <c r="P76" s="359">
        <v>127</v>
      </c>
      <c r="Q76" s="351">
        <v>21.166666666666668</v>
      </c>
      <c r="R76" s="356">
        <v>466</v>
      </c>
      <c r="S76" s="351">
        <v>77.666666666666671</v>
      </c>
      <c r="T76" s="356">
        <v>7</v>
      </c>
      <c r="U76" s="351">
        <v>1.1666666666666667</v>
      </c>
      <c r="V76" s="356">
        <v>33</v>
      </c>
      <c r="W76" s="351">
        <v>5.5</v>
      </c>
      <c r="X76" s="356">
        <v>79</v>
      </c>
      <c r="Y76" s="351">
        <v>13.166666666666666</v>
      </c>
      <c r="Z76" s="356">
        <v>114</v>
      </c>
      <c r="AA76" s="351">
        <v>19</v>
      </c>
      <c r="AB76" s="356">
        <v>101</v>
      </c>
      <c r="AC76" s="351">
        <v>16.833333333333332</v>
      </c>
      <c r="AD76" s="357">
        <v>5</v>
      </c>
      <c r="AE76" s="351">
        <v>0.83333333333333337</v>
      </c>
      <c r="AF76" s="356">
        <v>64</v>
      </c>
      <c r="AG76" s="351">
        <v>10.666666666666666</v>
      </c>
      <c r="AH76" s="356">
        <v>121</v>
      </c>
      <c r="AI76" s="351">
        <v>20.166666666666668</v>
      </c>
      <c r="AJ76" s="356">
        <v>13</v>
      </c>
      <c r="AK76" s="351">
        <v>2.1666666666666665</v>
      </c>
      <c r="AL76" s="356">
        <v>478</v>
      </c>
      <c r="AM76" s="351">
        <v>79.666666666666671</v>
      </c>
      <c r="AN76" s="356">
        <v>896</v>
      </c>
      <c r="AO76" s="351">
        <v>149.33333333333334</v>
      </c>
      <c r="AP76" s="356">
        <v>574</v>
      </c>
      <c r="AQ76" s="351">
        <v>95.666666666666671</v>
      </c>
      <c r="AR76" s="356">
        <v>239</v>
      </c>
      <c r="AS76" s="351">
        <v>39.833333333333336</v>
      </c>
    </row>
    <row r="77" spans="1:45" ht="13.5" customHeight="1">
      <c r="A77" s="349" t="s">
        <v>166</v>
      </c>
      <c r="B77" s="350" t="str">
        <f>'Incentive Goal'!B76</f>
        <v>PENDER</v>
      </c>
      <c r="C77" s="351">
        <v>3</v>
      </c>
      <c r="D77" s="351">
        <v>5</v>
      </c>
      <c r="E77" s="352">
        <v>1737</v>
      </c>
      <c r="F77" s="353">
        <v>579</v>
      </c>
      <c r="G77" s="354">
        <v>48</v>
      </c>
      <c r="H77" s="353">
        <v>16</v>
      </c>
      <c r="I77" s="354">
        <v>81</v>
      </c>
      <c r="J77" s="353">
        <v>27</v>
      </c>
      <c r="K77" s="355">
        <v>1760465.1</v>
      </c>
      <c r="L77" s="355">
        <v>586821.70000000007</v>
      </c>
      <c r="M77" s="355">
        <v>352093.02</v>
      </c>
      <c r="N77" s="359">
        <v>16293</v>
      </c>
      <c r="O77" s="351">
        <v>5431</v>
      </c>
      <c r="P77" s="359">
        <v>138</v>
      </c>
      <c r="Q77" s="351">
        <v>46</v>
      </c>
      <c r="R77" s="356">
        <v>929</v>
      </c>
      <c r="S77" s="351">
        <v>309.66666666666669</v>
      </c>
      <c r="T77" s="356">
        <v>160</v>
      </c>
      <c r="U77" s="351">
        <v>53.333333333333336</v>
      </c>
      <c r="V77" s="356">
        <v>26</v>
      </c>
      <c r="W77" s="351">
        <v>8.6666666666666661</v>
      </c>
      <c r="X77" s="356">
        <v>44</v>
      </c>
      <c r="Y77" s="351">
        <v>14.666666666666666</v>
      </c>
      <c r="Z77" s="356">
        <v>79</v>
      </c>
      <c r="AA77" s="351">
        <v>26.333333333333332</v>
      </c>
      <c r="AB77" s="356">
        <v>81</v>
      </c>
      <c r="AC77" s="351">
        <v>27</v>
      </c>
      <c r="AD77" s="357">
        <v>82</v>
      </c>
      <c r="AE77" s="351">
        <v>27.333333333333332</v>
      </c>
      <c r="AF77" s="356">
        <v>32</v>
      </c>
      <c r="AG77" s="351">
        <v>10.666666666666666</v>
      </c>
      <c r="AH77" s="356">
        <v>94</v>
      </c>
      <c r="AI77" s="351">
        <v>31.333333333333332</v>
      </c>
      <c r="AJ77" s="356">
        <v>16</v>
      </c>
      <c r="AK77" s="351">
        <v>5.333333333333333</v>
      </c>
      <c r="AL77" s="356">
        <v>463</v>
      </c>
      <c r="AM77" s="351">
        <v>154.33333333333334</v>
      </c>
      <c r="AN77" s="356">
        <v>852</v>
      </c>
      <c r="AO77" s="351">
        <v>284</v>
      </c>
      <c r="AP77" s="356">
        <v>846</v>
      </c>
      <c r="AQ77" s="351">
        <v>282</v>
      </c>
      <c r="AR77" s="356">
        <v>671</v>
      </c>
      <c r="AS77" s="351">
        <v>223.66666666666666</v>
      </c>
    </row>
    <row r="78" spans="1:45" ht="13.5" customHeight="1">
      <c r="A78" s="349" t="s">
        <v>164</v>
      </c>
      <c r="B78" s="350" t="str">
        <f>'Incentive Goal'!B77</f>
        <v>PERQUIMANS</v>
      </c>
      <c r="C78" s="351">
        <v>2</v>
      </c>
      <c r="D78" s="351">
        <v>2.75</v>
      </c>
      <c r="E78" s="352">
        <v>601</v>
      </c>
      <c r="F78" s="353">
        <v>300.5</v>
      </c>
      <c r="G78" s="354">
        <v>13</v>
      </c>
      <c r="H78" s="353">
        <v>6.5</v>
      </c>
      <c r="I78" s="354">
        <v>16</v>
      </c>
      <c r="J78" s="353">
        <v>8</v>
      </c>
      <c r="K78" s="355">
        <v>634617.62</v>
      </c>
      <c r="L78" s="355">
        <v>317308.81</v>
      </c>
      <c r="M78" s="355">
        <v>230770.04363636364</v>
      </c>
      <c r="N78" s="359">
        <v>1938</v>
      </c>
      <c r="O78" s="351">
        <v>969</v>
      </c>
      <c r="P78" s="359">
        <v>5</v>
      </c>
      <c r="Q78" s="351">
        <v>2.5</v>
      </c>
      <c r="R78" s="356">
        <v>80</v>
      </c>
      <c r="S78" s="351">
        <v>40</v>
      </c>
      <c r="T78" s="356">
        <v>5</v>
      </c>
      <c r="U78" s="351">
        <v>2.5</v>
      </c>
      <c r="V78" s="356">
        <v>1</v>
      </c>
      <c r="W78" s="351">
        <v>0.5</v>
      </c>
      <c r="X78" s="356">
        <v>0</v>
      </c>
      <c r="Y78" s="351">
        <v>0</v>
      </c>
      <c r="Z78" s="356">
        <v>0</v>
      </c>
      <c r="AA78" s="351">
        <v>0</v>
      </c>
      <c r="AB78" s="356">
        <v>1</v>
      </c>
      <c r="AC78" s="351">
        <v>0.5</v>
      </c>
      <c r="AD78" s="357">
        <v>0</v>
      </c>
      <c r="AE78" s="351">
        <v>0</v>
      </c>
      <c r="AF78" s="356">
        <v>14</v>
      </c>
      <c r="AG78" s="351">
        <v>7</v>
      </c>
      <c r="AH78" s="356">
        <v>23</v>
      </c>
      <c r="AI78" s="351">
        <v>11.5</v>
      </c>
      <c r="AJ78" s="356">
        <v>0</v>
      </c>
      <c r="AK78" s="351">
        <v>0</v>
      </c>
      <c r="AL78" s="356">
        <v>121</v>
      </c>
      <c r="AM78" s="351">
        <v>60.5</v>
      </c>
      <c r="AN78" s="356">
        <v>166</v>
      </c>
      <c r="AO78" s="351">
        <v>83</v>
      </c>
      <c r="AP78" s="356">
        <v>256</v>
      </c>
      <c r="AQ78" s="351">
        <v>128</v>
      </c>
      <c r="AR78" s="356">
        <v>120</v>
      </c>
      <c r="AS78" s="351">
        <v>60</v>
      </c>
    </row>
    <row r="79" spans="1:45" ht="13.5" customHeight="1">
      <c r="A79" s="349" t="s">
        <v>168</v>
      </c>
      <c r="B79" s="350" t="str">
        <f>'Incentive Goal'!B78</f>
        <v>PERSON</v>
      </c>
      <c r="C79" s="351">
        <v>6</v>
      </c>
      <c r="D79" s="351">
        <v>8</v>
      </c>
      <c r="E79" s="352">
        <v>1902</v>
      </c>
      <c r="F79" s="353">
        <v>317</v>
      </c>
      <c r="G79" s="354">
        <v>77</v>
      </c>
      <c r="H79" s="353">
        <v>12.833333333333334</v>
      </c>
      <c r="I79" s="354">
        <v>89</v>
      </c>
      <c r="J79" s="353">
        <v>14.833333333333334</v>
      </c>
      <c r="K79" s="355">
        <v>1706113.42</v>
      </c>
      <c r="L79" s="355">
        <v>284352.23666666663</v>
      </c>
      <c r="M79" s="355">
        <v>213264.17749999999</v>
      </c>
      <c r="N79" s="359">
        <v>16561</v>
      </c>
      <c r="O79" s="351">
        <v>2760.1666666666665</v>
      </c>
      <c r="P79" s="359">
        <v>74</v>
      </c>
      <c r="Q79" s="351">
        <v>12.333333333333334</v>
      </c>
      <c r="R79" s="356">
        <v>1748</v>
      </c>
      <c r="S79" s="351">
        <v>291.33333333333331</v>
      </c>
      <c r="T79" s="356">
        <v>101</v>
      </c>
      <c r="U79" s="351">
        <v>16.833333333333332</v>
      </c>
      <c r="V79" s="356">
        <v>34</v>
      </c>
      <c r="W79" s="351">
        <v>5.666666666666667</v>
      </c>
      <c r="X79" s="356">
        <v>75</v>
      </c>
      <c r="Y79" s="351">
        <v>12.5</v>
      </c>
      <c r="Z79" s="356">
        <v>104</v>
      </c>
      <c r="AA79" s="351">
        <v>17.333333333333332</v>
      </c>
      <c r="AB79" s="356">
        <v>84</v>
      </c>
      <c r="AC79" s="351">
        <v>14</v>
      </c>
      <c r="AD79" s="357">
        <v>77</v>
      </c>
      <c r="AE79" s="351">
        <v>12.833333333333334</v>
      </c>
      <c r="AF79" s="356">
        <v>54</v>
      </c>
      <c r="AG79" s="351">
        <v>9</v>
      </c>
      <c r="AH79" s="356">
        <v>83</v>
      </c>
      <c r="AI79" s="351">
        <v>13.833333333333334</v>
      </c>
      <c r="AJ79" s="356">
        <v>5</v>
      </c>
      <c r="AK79" s="351">
        <v>0.83333333333333337</v>
      </c>
      <c r="AL79" s="356">
        <v>580</v>
      </c>
      <c r="AM79" s="351">
        <v>96.666666666666671</v>
      </c>
      <c r="AN79" s="356">
        <v>1048</v>
      </c>
      <c r="AO79" s="351">
        <v>174.66666666666666</v>
      </c>
      <c r="AP79" s="356">
        <v>1126</v>
      </c>
      <c r="AQ79" s="351">
        <v>187.66666666666666</v>
      </c>
      <c r="AR79" s="356">
        <v>960</v>
      </c>
      <c r="AS79" s="351">
        <v>160</v>
      </c>
    </row>
    <row r="80" spans="1:45" ht="13.5" customHeight="1">
      <c r="A80" s="349" t="s">
        <v>166</v>
      </c>
      <c r="B80" s="350" t="str">
        <f>'Incentive Goal'!B79</f>
        <v>PITT</v>
      </c>
      <c r="C80" s="351">
        <v>21.25</v>
      </c>
      <c r="D80" s="351">
        <v>27.63</v>
      </c>
      <c r="E80" s="352">
        <v>9349</v>
      </c>
      <c r="F80" s="353">
        <v>439.95294117647057</v>
      </c>
      <c r="G80" s="354">
        <v>172</v>
      </c>
      <c r="H80" s="353">
        <v>8.0941176470588232</v>
      </c>
      <c r="I80" s="354">
        <v>349</v>
      </c>
      <c r="J80" s="353">
        <v>16.423529411764704</v>
      </c>
      <c r="K80" s="355">
        <v>7478538.46</v>
      </c>
      <c r="L80" s="355">
        <v>351931.22164705885</v>
      </c>
      <c r="M80" s="355">
        <v>270667.33478103514</v>
      </c>
      <c r="N80" s="359">
        <v>67332</v>
      </c>
      <c r="O80" s="351">
        <v>3168.5647058823529</v>
      </c>
      <c r="P80" s="359">
        <v>450</v>
      </c>
      <c r="Q80" s="351">
        <v>21.176470588235293</v>
      </c>
      <c r="R80" s="356">
        <v>5266</v>
      </c>
      <c r="S80" s="351">
        <v>247.81176470588235</v>
      </c>
      <c r="T80" s="356">
        <v>426</v>
      </c>
      <c r="U80" s="351">
        <v>20.047058823529412</v>
      </c>
      <c r="V80" s="356">
        <v>604</v>
      </c>
      <c r="W80" s="351">
        <v>28.423529411764704</v>
      </c>
      <c r="X80" s="356">
        <v>178</v>
      </c>
      <c r="Y80" s="351">
        <v>8.3764705882352946</v>
      </c>
      <c r="Z80" s="356">
        <v>1034</v>
      </c>
      <c r="AA80" s="351">
        <v>48.658823529411762</v>
      </c>
      <c r="AB80" s="356">
        <v>284</v>
      </c>
      <c r="AC80" s="351">
        <v>13.364705882352942</v>
      </c>
      <c r="AD80" s="357">
        <v>662</v>
      </c>
      <c r="AE80" s="351">
        <v>31.152941176470588</v>
      </c>
      <c r="AF80" s="356">
        <v>195</v>
      </c>
      <c r="AG80" s="351">
        <v>9.1764705882352935</v>
      </c>
      <c r="AH80" s="356">
        <v>234</v>
      </c>
      <c r="AI80" s="351">
        <v>11.011764705882353</v>
      </c>
      <c r="AJ80" s="356">
        <v>50</v>
      </c>
      <c r="AK80" s="351">
        <v>2.3529411764705883</v>
      </c>
      <c r="AL80" s="356">
        <v>2877</v>
      </c>
      <c r="AM80" s="351">
        <v>135.38823529411764</v>
      </c>
      <c r="AN80" s="356">
        <v>3813</v>
      </c>
      <c r="AO80" s="351">
        <v>179.43529411764706</v>
      </c>
      <c r="AP80" s="356">
        <v>6477</v>
      </c>
      <c r="AQ80" s="351">
        <v>304.8</v>
      </c>
      <c r="AR80" s="356">
        <v>1464</v>
      </c>
      <c r="AS80" s="351">
        <v>68.89411764705882</v>
      </c>
    </row>
    <row r="81" spans="1:45" ht="13.5" customHeight="1">
      <c r="A81" s="349" t="s">
        <v>167</v>
      </c>
      <c r="B81" s="350" t="str">
        <f>'Incentive Goal'!B80</f>
        <v>POLK</v>
      </c>
      <c r="C81" s="351">
        <v>1</v>
      </c>
      <c r="D81" s="351">
        <v>1</v>
      </c>
      <c r="E81" s="352">
        <v>432</v>
      </c>
      <c r="F81" s="353">
        <v>432</v>
      </c>
      <c r="G81" s="354">
        <v>11</v>
      </c>
      <c r="H81" s="353">
        <v>11</v>
      </c>
      <c r="I81" s="354">
        <v>22</v>
      </c>
      <c r="J81" s="353">
        <v>22</v>
      </c>
      <c r="K81" s="355">
        <v>443762.14</v>
      </c>
      <c r="L81" s="355">
        <v>443762.14</v>
      </c>
      <c r="M81" s="355">
        <v>443762.14</v>
      </c>
      <c r="N81" s="359">
        <v>3439</v>
      </c>
      <c r="O81" s="351">
        <v>3439</v>
      </c>
      <c r="P81" s="359">
        <v>13</v>
      </c>
      <c r="Q81" s="351">
        <v>13</v>
      </c>
      <c r="R81" s="356">
        <v>434</v>
      </c>
      <c r="S81" s="351">
        <v>434</v>
      </c>
      <c r="T81" s="356">
        <v>20</v>
      </c>
      <c r="U81" s="351">
        <v>20</v>
      </c>
      <c r="V81" s="356">
        <v>2</v>
      </c>
      <c r="W81" s="351">
        <v>2</v>
      </c>
      <c r="X81" s="356">
        <v>10</v>
      </c>
      <c r="Y81" s="351">
        <v>10</v>
      </c>
      <c r="Z81" s="356">
        <v>26</v>
      </c>
      <c r="AA81" s="351">
        <v>26</v>
      </c>
      <c r="AB81" s="356">
        <v>21</v>
      </c>
      <c r="AC81" s="351">
        <v>21</v>
      </c>
      <c r="AD81" s="357">
        <v>1</v>
      </c>
      <c r="AE81" s="351">
        <v>1</v>
      </c>
      <c r="AF81" s="356">
        <v>0</v>
      </c>
      <c r="AG81" s="351">
        <v>0</v>
      </c>
      <c r="AH81" s="356">
        <v>66</v>
      </c>
      <c r="AI81" s="351">
        <v>66</v>
      </c>
      <c r="AJ81" s="356">
        <v>6</v>
      </c>
      <c r="AK81" s="351">
        <v>6</v>
      </c>
      <c r="AL81" s="356">
        <v>129</v>
      </c>
      <c r="AM81" s="351">
        <v>129</v>
      </c>
      <c r="AN81" s="356">
        <v>370</v>
      </c>
      <c r="AO81" s="351">
        <v>370</v>
      </c>
      <c r="AP81" s="356">
        <v>107</v>
      </c>
      <c r="AQ81" s="351">
        <v>107</v>
      </c>
      <c r="AR81" s="356">
        <v>366</v>
      </c>
      <c r="AS81" s="351">
        <v>366</v>
      </c>
    </row>
    <row r="82" spans="1:45" ht="13.5" customHeight="1">
      <c r="A82" s="349" t="s">
        <v>160</v>
      </c>
      <c r="B82" s="350" t="str">
        <f>'Incentive Goal'!B81</f>
        <v>RANDOLPH</v>
      </c>
      <c r="C82" s="351">
        <v>10</v>
      </c>
      <c r="D82" s="351">
        <v>14</v>
      </c>
      <c r="E82" s="352">
        <v>5254</v>
      </c>
      <c r="F82" s="353">
        <v>525.4</v>
      </c>
      <c r="G82" s="354">
        <v>104</v>
      </c>
      <c r="H82" s="353">
        <v>10.4</v>
      </c>
      <c r="I82" s="354">
        <v>214</v>
      </c>
      <c r="J82" s="353">
        <v>21.4</v>
      </c>
      <c r="K82" s="355">
        <v>4162879.48</v>
      </c>
      <c r="L82" s="355">
        <v>416287.94799999997</v>
      </c>
      <c r="M82" s="355">
        <v>297348.53428571427</v>
      </c>
      <c r="N82" s="359">
        <v>47088</v>
      </c>
      <c r="O82" s="351">
        <v>4708.8</v>
      </c>
      <c r="P82" s="359">
        <v>188</v>
      </c>
      <c r="Q82" s="351">
        <v>18.8</v>
      </c>
      <c r="R82" s="356">
        <v>1847</v>
      </c>
      <c r="S82" s="351">
        <v>184.7</v>
      </c>
      <c r="T82" s="356">
        <v>26</v>
      </c>
      <c r="U82" s="351">
        <v>2.6</v>
      </c>
      <c r="V82" s="356">
        <v>139</v>
      </c>
      <c r="W82" s="351">
        <v>13.9</v>
      </c>
      <c r="X82" s="356">
        <v>109</v>
      </c>
      <c r="Y82" s="351">
        <v>10.9</v>
      </c>
      <c r="Z82" s="356">
        <v>380</v>
      </c>
      <c r="AA82" s="351">
        <v>38</v>
      </c>
      <c r="AB82" s="356">
        <v>205</v>
      </c>
      <c r="AC82" s="351">
        <v>20.5</v>
      </c>
      <c r="AD82" s="357">
        <v>22</v>
      </c>
      <c r="AE82" s="351">
        <v>2.2000000000000002</v>
      </c>
      <c r="AF82" s="356">
        <v>107</v>
      </c>
      <c r="AG82" s="351">
        <v>10.7</v>
      </c>
      <c r="AH82" s="356">
        <v>189</v>
      </c>
      <c r="AI82" s="351">
        <v>18.899999999999999</v>
      </c>
      <c r="AJ82" s="356">
        <v>22</v>
      </c>
      <c r="AK82" s="351">
        <v>2.2000000000000002</v>
      </c>
      <c r="AL82" s="356">
        <v>1371</v>
      </c>
      <c r="AM82" s="351">
        <v>137.1</v>
      </c>
      <c r="AN82" s="356">
        <v>1703</v>
      </c>
      <c r="AO82" s="351">
        <v>170.3</v>
      </c>
      <c r="AP82" s="356">
        <v>2018</v>
      </c>
      <c r="AQ82" s="351">
        <v>201.8</v>
      </c>
      <c r="AR82" s="356">
        <v>489</v>
      </c>
      <c r="AS82" s="351">
        <v>48.9</v>
      </c>
    </row>
    <row r="83" spans="1:45" ht="13.5" customHeight="1">
      <c r="A83" s="349" t="s">
        <v>165</v>
      </c>
      <c r="B83" s="350" t="str">
        <f>'Incentive Goal'!B82</f>
        <v>RICHMOND</v>
      </c>
      <c r="C83" s="351">
        <v>10</v>
      </c>
      <c r="D83" s="351">
        <v>12.25</v>
      </c>
      <c r="E83" s="352">
        <v>4123</v>
      </c>
      <c r="F83" s="353">
        <v>412.3</v>
      </c>
      <c r="G83" s="354">
        <v>229</v>
      </c>
      <c r="H83" s="353">
        <v>22.9</v>
      </c>
      <c r="I83" s="354">
        <v>194</v>
      </c>
      <c r="J83" s="353">
        <v>19.399999999999999</v>
      </c>
      <c r="K83" s="355">
        <v>3132296.74</v>
      </c>
      <c r="L83" s="355">
        <v>313229.674</v>
      </c>
      <c r="M83" s="355">
        <v>255697.69306122451</v>
      </c>
      <c r="N83" s="359">
        <v>51358</v>
      </c>
      <c r="O83" s="351">
        <v>5135.8</v>
      </c>
      <c r="P83" s="359">
        <v>340</v>
      </c>
      <c r="Q83" s="351">
        <v>34</v>
      </c>
      <c r="R83" s="356">
        <v>7545</v>
      </c>
      <c r="S83" s="351">
        <v>754.5</v>
      </c>
      <c r="T83" s="356">
        <v>83</v>
      </c>
      <c r="U83" s="351">
        <v>8.3000000000000007</v>
      </c>
      <c r="V83" s="356">
        <v>81</v>
      </c>
      <c r="W83" s="351">
        <v>8.1</v>
      </c>
      <c r="X83" s="356">
        <v>230</v>
      </c>
      <c r="Y83" s="351">
        <v>23</v>
      </c>
      <c r="Z83" s="356">
        <v>227</v>
      </c>
      <c r="AA83" s="351">
        <v>22.7</v>
      </c>
      <c r="AB83" s="356">
        <v>173</v>
      </c>
      <c r="AC83" s="351">
        <v>17.3</v>
      </c>
      <c r="AD83" s="357">
        <v>14</v>
      </c>
      <c r="AE83" s="351">
        <v>1.4</v>
      </c>
      <c r="AF83" s="356">
        <v>117</v>
      </c>
      <c r="AG83" s="351">
        <v>11.7</v>
      </c>
      <c r="AH83" s="356">
        <v>157</v>
      </c>
      <c r="AI83" s="351">
        <v>15.7</v>
      </c>
      <c r="AJ83" s="356">
        <v>24</v>
      </c>
      <c r="AK83" s="351">
        <v>2.4</v>
      </c>
      <c r="AL83" s="356">
        <v>1784</v>
      </c>
      <c r="AM83" s="351">
        <v>178.4</v>
      </c>
      <c r="AN83" s="356">
        <v>2168</v>
      </c>
      <c r="AO83" s="351">
        <v>216.8</v>
      </c>
      <c r="AP83" s="356">
        <v>10181</v>
      </c>
      <c r="AQ83" s="351">
        <v>1018.1</v>
      </c>
      <c r="AR83" s="356">
        <v>625</v>
      </c>
      <c r="AS83" s="351">
        <v>62.5</v>
      </c>
    </row>
    <row r="84" spans="1:45" ht="13.5" customHeight="1">
      <c r="A84" s="349" t="s">
        <v>165</v>
      </c>
      <c r="B84" s="350" t="str">
        <f>'Incentive Goal'!B83</f>
        <v>ROBESON</v>
      </c>
      <c r="C84" s="351">
        <v>25</v>
      </c>
      <c r="D84" s="351">
        <v>30</v>
      </c>
      <c r="E84" s="352">
        <v>9782</v>
      </c>
      <c r="F84" s="353">
        <v>391.28</v>
      </c>
      <c r="G84" s="354">
        <v>428</v>
      </c>
      <c r="H84" s="353">
        <v>17.12</v>
      </c>
      <c r="I84" s="354">
        <v>354</v>
      </c>
      <c r="J84" s="353">
        <v>14.16</v>
      </c>
      <c r="K84" s="355">
        <v>5743403.4500000002</v>
      </c>
      <c r="L84" s="355">
        <v>229736.13800000001</v>
      </c>
      <c r="M84" s="355">
        <v>191446.78166666668</v>
      </c>
      <c r="N84" s="359">
        <v>110242</v>
      </c>
      <c r="O84" s="351">
        <v>4409.68</v>
      </c>
      <c r="P84" s="359">
        <v>702</v>
      </c>
      <c r="Q84" s="351">
        <v>28.08</v>
      </c>
      <c r="R84" s="356">
        <v>4067</v>
      </c>
      <c r="S84" s="351">
        <v>162.68</v>
      </c>
      <c r="T84" s="356">
        <v>330</v>
      </c>
      <c r="U84" s="351">
        <v>13.2</v>
      </c>
      <c r="V84" s="356">
        <v>107</v>
      </c>
      <c r="W84" s="351">
        <v>4.28</v>
      </c>
      <c r="X84" s="356">
        <v>652</v>
      </c>
      <c r="Y84" s="351">
        <v>26.08</v>
      </c>
      <c r="Z84" s="356">
        <v>268</v>
      </c>
      <c r="AA84" s="351">
        <v>10.72</v>
      </c>
      <c r="AB84" s="356">
        <v>302</v>
      </c>
      <c r="AC84" s="351">
        <v>12.08</v>
      </c>
      <c r="AD84" s="357">
        <v>215</v>
      </c>
      <c r="AE84" s="351">
        <v>8.6</v>
      </c>
      <c r="AF84" s="356">
        <v>445</v>
      </c>
      <c r="AG84" s="351">
        <v>17.8</v>
      </c>
      <c r="AH84" s="356">
        <v>586</v>
      </c>
      <c r="AI84" s="351">
        <v>23.44</v>
      </c>
      <c r="AJ84" s="356">
        <v>36</v>
      </c>
      <c r="AK84" s="351">
        <v>1.44</v>
      </c>
      <c r="AL84" s="356">
        <v>2361</v>
      </c>
      <c r="AM84" s="351">
        <v>94.44</v>
      </c>
      <c r="AN84" s="356">
        <v>2221</v>
      </c>
      <c r="AO84" s="351">
        <v>88.84</v>
      </c>
      <c r="AP84" s="356">
        <v>8151</v>
      </c>
      <c r="AQ84" s="351">
        <v>326.04000000000002</v>
      </c>
      <c r="AR84" s="356">
        <v>1403</v>
      </c>
      <c r="AS84" s="351">
        <v>56.12</v>
      </c>
    </row>
    <row r="85" spans="1:45" ht="13.5" customHeight="1">
      <c r="A85" s="349" t="s">
        <v>161</v>
      </c>
      <c r="B85" s="350" t="str">
        <f>'Incentive Goal'!B84</f>
        <v>ROCKINGHAM</v>
      </c>
      <c r="C85" s="351">
        <v>8</v>
      </c>
      <c r="D85" s="351">
        <v>11</v>
      </c>
      <c r="E85" s="352">
        <v>3645</v>
      </c>
      <c r="F85" s="353">
        <v>455.625</v>
      </c>
      <c r="G85" s="354">
        <v>234</v>
      </c>
      <c r="H85" s="353">
        <v>29.25</v>
      </c>
      <c r="I85" s="354">
        <v>186</v>
      </c>
      <c r="J85" s="353">
        <v>23.25</v>
      </c>
      <c r="K85" s="355">
        <v>2976720.11</v>
      </c>
      <c r="L85" s="355">
        <v>372090.01374999998</v>
      </c>
      <c r="M85" s="355">
        <v>270610.91909090907</v>
      </c>
      <c r="N85" s="359">
        <v>35527</v>
      </c>
      <c r="O85" s="351">
        <v>4440.875</v>
      </c>
      <c r="P85" s="359">
        <v>322</v>
      </c>
      <c r="Q85" s="351">
        <v>40.25</v>
      </c>
      <c r="R85" s="356">
        <v>711</v>
      </c>
      <c r="S85" s="351">
        <v>88.875</v>
      </c>
      <c r="T85" s="356">
        <v>22</v>
      </c>
      <c r="U85" s="351">
        <v>2.75</v>
      </c>
      <c r="V85" s="356">
        <v>142</v>
      </c>
      <c r="W85" s="351">
        <v>17.75</v>
      </c>
      <c r="X85" s="356">
        <v>233</v>
      </c>
      <c r="Y85" s="351">
        <v>29.125</v>
      </c>
      <c r="Z85" s="356">
        <v>372</v>
      </c>
      <c r="AA85" s="351">
        <v>46.5</v>
      </c>
      <c r="AB85" s="356">
        <v>174</v>
      </c>
      <c r="AC85" s="351">
        <v>21.75</v>
      </c>
      <c r="AD85" s="357">
        <v>12</v>
      </c>
      <c r="AE85" s="351">
        <v>1.5</v>
      </c>
      <c r="AF85" s="356">
        <v>102</v>
      </c>
      <c r="AG85" s="351">
        <v>12.75</v>
      </c>
      <c r="AH85" s="356">
        <v>250</v>
      </c>
      <c r="AI85" s="351">
        <v>31.25</v>
      </c>
      <c r="AJ85" s="356">
        <v>32</v>
      </c>
      <c r="AK85" s="351">
        <v>4</v>
      </c>
      <c r="AL85" s="356">
        <v>1091</v>
      </c>
      <c r="AM85" s="351">
        <v>136.375</v>
      </c>
      <c r="AN85" s="356">
        <v>1689</v>
      </c>
      <c r="AO85" s="351">
        <v>211.125</v>
      </c>
      <c r="AP85" s="356">
        <v>2535</v>
      </c>
      <c r="AQ85" s="351">
        <v>316.875</v>
      </c>
      <c r="AR85" s="356">
        <v>512</v>
      </c>
      <c r="AS85" s="351">
        <v>64</v>
      </c>
    </row>
    <row r="86" spans="1:45" ht="13.5" customHeight="1">
      <c r="A86" s="349" t="s">
        <v>162</v>
      </c>
      <c r="B86" s="350" t="str">
        <f>'Incentive Goal'!B85</f>
        <v>ROWAN</v>
      </c>
      <c r="C86" s="351">
        <v>15.75</v>
      </c>
      <c r="D86" s="351">
        <v>22</v>
      </c>
      <c r="E86" s="352">
        <v>5878</v>
      </c>
      <c r="F86" s="353">
        <v>373.20634920634922</v>
      </c>
      <c r="G86" s="354">
        <v>177</v>
      </c>
      <c r="H86" s="353">
        <v>11.238095238095237</v>
      </c>
      <c r="I86" s="354">
        <v>232</v>
      </c>
      <c r="J86" s="353">
        <v>14.730158730158729</v>
      </c>
      <c r="K86" s="355">
        <v>5004551.25</v>
      </c>
      <c r="L86" s="355">
        <v>317749.28571428574</v>
      </c>
      <c r="M86" s="355">
        <v>227479.60227272726</v>
      </c>
      <c r="N86" s="359">
        <v>56073</v>
      </c>
      <c r="O86" s="351">
        <v>3560.1904761904761</v>
      </c>
      <c r="P86" s="359">
        <v>634</v>
      </c>
      <c r="Q86" s="351">
        <v>40.253968253968253</v>
      </c>
      <c r="R86" s="356">
        <v>34206</v>
      </c>
      <c r="S86" s="351">
        <v>2171.8095238095239</v>
      </c>
      <c r="T86" s="356">
        <v>16499</v>
      </c>
      <c r="U86" s="351">
        <v>1047.5555555555557</v>
      </c>
      <c r="V86" s="356">
        <v>45</v>
      </c>
      <c r="W86" s="351">
        <v>2.8571428571428572</v>
      </c>
      <c r="X86" s="356">
        <v>188</v>
      </c>
      <c r="Y86" s="351">
        <v>11.936507936507937</v>
      </c>
      <c r="Z86" s="356">
        <v>109</v>
      </c>
      <c r="AA86" s="351">
        <v>6.9206349206349209</v>
      </c>
      <c r="AB86" s="356">
        <v>224</v>
      </c>
      <c r="AC86" s="351">
        <v>14.222222222222221</v>
      </c>
      <c r="AD86" s="357">
        <v>7</v>
      </c>
      <c r="AE86" s="351">
        <v>0.44444444444444442</v>
      </c>
      <c r="AF86" s="356">
        <v>176</v>
      </c>
      <c r="AG86" s="351">
        <v>11.174603174603174</v>
      </c>
      <c r="AH86" s="356">
        <v>209</v>
      </c>
      <c r="AI86" s="351">
        <v>13.269841269841271</v>
      </c>
      <c r="AJ86" s="356">
        <v>52</v>
      </c>
      <c r="AK86" s="351">
        <v>3.3015873015873014</v>
      </c>
      <c r="AL86" s="356">
        <v>1870</v>
      </c>
      <c r="AM86" s="351">
        <v>118.73015873015873</v>
      </c>
      <c r="AN86" s="356">
        <v>3027</v>
      </c>
      <c r="AO86" s="351">
        <v>192.1904761904762</v>
      </c>
      <c r="AP86" s="356">
        <v>2096</v>
      </c>
      <c r="AQ86" s="351">
        <v>133.07936507936509</v>
      </c>
      <c r="AR86" s="356">
        <v>2311</v>
      </c>
      <c r="AS86" s="351">
        <v>146.73015873015873</v>
      </c>
    </row>
    <row r="87" spans="1:45" ht="13.5" customHeight="1">
      <c r="A87" s="349" t="s">
        <v>163</v>
      </c>
      <c r="B87" s="350" t="str">
        <f>'Incentive Goal'!B86</f>
        <v>RUTHERFORD</v>
      </c>
      <c r="C87" s="351">
        <v>8</v>
      </c>
      <c r="D87" s="351">
        <v>9</v>
      </c>
      <c r="E87" s="352">
        <v>3776</v>
      </c>
      <c r="F87" s="353">
        <v>472</v>
      </c>
      <c r="G87" s="354">
        <v>148</v>
      </c>
      <c r="H87" s="353">
        <v>18.5</v>
      </c>
      <c r="I87" s="354">
        <v>167</v>
      </c>
      <c r="J87" s="353">
        <v>20.875</v>
      </c>
      <c r="K87" s="355">
        <v>2561926.37</v>
      </c>
      <c r="L87" s="355">
        <v>320240.79625000001</v>
      </c>
      <c r="M87" s="355">
        <v>284658.48555555556</v>
      </c>
      <c r="N87" s="359">
        <v>35433</v>
      </c>
      <c r="O87" s="351">
        <v>4429.125</v>
      </c>
      <c r="P87" s="359">
        <v>138</v>
      </c>
      <c r="Q87" s="351">
        <v>17.25</v>
      </c>
      <c r="R87" s="356">
        <v>5826</v>
      </c>
      <c r="S87" s="351">
        <v>728.25</v>
      </c>
      <c r="T87" s="356">
        <v>276</v>
      </c>
      <c r="U87" s="351">
        <v>34.5</v>
      </c>
      <c r="V87" s="356">
        <v>41</v>
      </c>
      <c r="W87" s="351">
        <v>5.125</v>
      </c>
      <c r="X87" s="356">
        <v>149</v>
      </c>
      <c r="Y87" s="351">
        <v>18.625</v>
      </c>
      <c r="Z87" s="356">
        <v>235</v>
      </c>
      <c r="AA87" s="351">
        <v>29.375</v>
      </c>
      <c r="AB87" s="356">
        <v>156</v>
      </c>
      <c r="AC87" s="351">
        <v>19.5</v>
      </c>
      <c r="AD87" s="357">
        <v>10</v>
      </c>
      <c r="AE87" s="351">
        <v>1.25</v>
      </c>
      <c r="AF87" s="356">
        <v>15</v>
      </c>
      <c r="AG87" s="351">
        <v>1.875</v>
      </c>
      <c r="AH87" s="356">
        <v>171</v>
      </c>
      <c r="AI87" s="351">
        <v>21.375</v>
      </c>
      <c r="AJ87" s="356">
        <v>4</v>
      </c>
      <c r="AK87" s="351">
        <v>0.5</v>
      </c>
      <c r="AL87" s="356">
        <v>921</v>
      </c>
      <c r="AM87" s="351">
        <v>115.125</v>
      </c>
      <c r="AN87" s="356">
        <v>539</v>
      </c>
      <c r="AO87" s="351">
        <v>67.375</v>
      </c>
      <c r="AP87" s="356">
        <v>1037</v>
      </c>
      <c r="AQ87" s="351">
        <v>129.625</v>
      </c>
      <c r="AR87" s="356">
        <v>514</v>
      </c>
      <c r="AS87" s="351">
        <v>64.25</v>
      </c>
    </row>
    <row r="88" spans="1:45" ht="13.5" customHeight="1">
      <c r="A88" s="349" t="s">
        <v>165</v>
      </c>
      <c r="B88" s="350" t="str">
        <f>'Incentive Goal'!B87</f>
        <v>SAMPSON</v>
      </c>
      <c r="C88" s="351">
        <v>11</v>
      </c>
      <c r="D88" s="351">
        <v>14</v>
      </c>
      <c r="E88" s="352">
        <v>3443</v>
      </c>
      <c r="F88" s="353">
        <v>313</v>
      </c>
      <c r="G88" s="354">
        <v>135</v>
      </c>
      <c r="H88" s="353">
        <v>12.272727272727273</v>
      </c>
      <c r="I88" s="354">
        <v>111</v>
      </c>
      <c r="J88" s="353">
        <v>10.090909090909092</v>
      </c>
      <c r="K88" s="355">
        <v>3128448.22</v>
      </c>
      <c r="L88" s="355">
        <v>284404.38363636367</v>
      </c>
      <c r="M88" s="355">
        <v>223460.58714285717</v>
      </c>
      <c r="N88" s="359">
        <v>34804</v>
      </c>
      <c r="O88" s="351">
        <v>3164</v>
      </c>
      <c r="P88" s="359">
        <v>154</v>
      </c>
      <c r="Q88" s="351">
        <v>14</v>
      </c>
      <c r="R88" s="356">
        <v>1403</v>
      </c>
      <c r="S88" s="351">
        <v>127.54545454545455</v>
      </c>
      <c r="T88" s="356">
        <v>30</v>
      </c>
      <c r="U88" s="351">
        <v>2.7272727272727271</v>
      </c>
      <c r="V88" s="356">
        <v>45</v>
      </c>
      <c r="W88" s="351">
        <v>4.0909090909090908</v>
      </c>
      <c r="X88" s="356">
        <v>146</v>
      </c>
      <c r="Y88" s="351">
        <v>13.272727272727273</v>
      </c>
      <c r="Z88" s="356">
        <v>155</v>
      </c>
      <c r="AA88" s="351">
        <v>14.090909090909092</v>
      </c>
      <c r="AB88" s="356">
        <v>91</v>
      </c>
      <c r="AC88" s="351">
        <v>8.2727272727272734</v>
      </c>
      <c r="AD88" s="357">
        <v>21</v>
      </c>
      <c r="AE88" s="351">
        <v>1.9090909090909092</v>
      </c>
      <c r="AF88" s="356">
        <v>245</v>
      </c>
      <c r="AG88" s="351">
        <v>22.272727272727273</v>
      </c>
      <c r="AH88" s="356">
        <v>183</v>
      </c>
      <c r="AI88" s="351">
        <v>16.636363636363637</v>
      </c>
      <c r="AJ88" s="356">
        <v>13</v>
      </c>
      <c r="AK88" s="351">
        <v>1.1818181818181819</v>
      </c>
      <c r="AL88" s="356">
        <v>1068</v>
      </c>
      <c r="AM88" s="351">
        <v>97.090909090909093</v>
      </c>
      <c r="AN88" s="356">
        <v>1764</v>
      </c>
      <c r="AO88" s="351">
        <v>160.36363636363637</v>
      </c>
      <c r="AP88" s="356">
        <v>1735</v>
      </c>
      <c r="AQ88" s="351">
        <v>157.72727272727272</v>
      </c>
      <c r="AR88" s="356">
        <v>1177</v>
      </c>
      <c r="AS88" s="351">
        <v>107</v>
      </c>
    </row>
    <row r="89" spans="1:45" ht="13.5" customHeight="1">
      <c r="A89" s="349" t="s">
        <v>165</v>
      </c>
      <c r="B89" s="350" t="str">
        <f>'Incentive Goal'!B88</f>
        <v>SCOTLAND</v>
      </c>
      <c r="C89" s="351">
        <v>11</v>
      </c>
      <c r="D89" s="351">
        <v>13</v>
      </c>
      <c r="E89" s="352">
        <v>4447</v>
      </c>
      <c r="F89" s="353">
        <v>404.27272727272725</v>
      </c>
      <c r="G89" s="354">
        <v>119</v>
      </c>
      <c r="H89" s="353">
        <v>10.818181818181818</v>
      </c>
      <c r="I89" s="354">
        <v>106</v>
      </c>
      <c r="J89" s="353">
        <v>9.6363636363636367</v>
      </c>
      <c r="K89" s="355">
        <v>2425237.4900000002</v>
      </c>
      <c r="L89" s="355">
        <v>220476.13545454547</v>
      </c>
      <c r="M89" s="355">
        <v>186556.73</v>
      </c>
      <c r="N89" s="359">
        <v>40179</v>
      </c>
      <c r="O89" s="351">
        <v>3652.6363636363635</v>
      </c>
      <c r="P89" s="359">
        <v>91</v>
      </c>
      <c r="Q89" s="351">
        <v>8.2727272727272734</v>
      </c>
      <c r="R89" s="356">
        <v>1328</v>
      </c>
      <c r="S89" s="351">
        <v>120.72727272727273</v>
      </c>
      <c r="T89" s="356">
        <v>13</v>
      </c>
      <c r="U89" s="351">
        <v>1.1818181818181819</v>
      </c>
      <c r="V89" s="356">
        <v>124</v>
      </c>
      <c r="W89" s="351">
        <v>11.272727272727273</v>
      </c>
      <c r="X89" s="356">
        <v>131</v>
      </c>
      <c r="Y89" s="351">
        <v>11.909090909090908</v>
      </c>
      <c r="Z89" s="356">
        <v>190</v>
      </c>
      <c r="AA89" s="351">
        <v>17.272727272727273</v>
      </c>
      <c r="AB89" s="356">
        <v>95</v>
      </c>
      <c r="AC89" s="351">
        <v>8.6363636363636367</v>
      </c>
      <c r="AD89" s="357">
        <v>125</v>
      </c>
      <c r="AE89" s="351">
        <v>11.363636363636363</v>
      </c>
      <c r="AF89" s="356">
        <v>79</v>
      </c>
      <c r="AG89" s="351">
        <v>7.1818181818181817</v>
      </c>
      <c r="AH89" s="356">
        <v>159</v>
      </c>
      <c r="AI89" s="351">
        <v>14.454545454545455</v>
      </c>
      <c r="AJ89" s="356">
        <v>60</v>
      </c>
      <c r="AK89" s="351">
        <v>5.4545454545454541</v>
      </c>
      <c r="AL89" s="356">
        <v>1209</v>
      </c>
      <c r="AM89" s="351">
        <v>109.90909090909091</v>
      </c>
      <c r="AN89" s="356">
        <v>463</v>
      </c>
      <c r="AO89" s="351">
        <v>42.090909090909093</v>
      </c>
      <c r="AP89" s="356">
        <v>3016</v>
      </c>
      <c r="AQ89" s="351">
        <v>274.18181818181819</v>
      </c>
      <c r="AR89" s="356">
        <v>168</v>
      </c>
      <c r="AS89" s="351">
        <v>15.272727272727273</v>
      </c>
    </row>
    <row r="90" spans="1:45" ht="13.5" customHeight="1">
      <c r="A90" s="349" t="s">
        <v>162</v>
      </c>
      <c r="B90" s="350" t="str">
        <f>'Incentive Goal'!B89</f>
        <v>STANLY</v>
      </c>
      <c r="C90" s="351">
        <v>6.625</v>
      </c>
      <c r="D90" s="351">
        <v>9.625</v>
      </c>
      <c r="E90" s="352">
        <v>2463</v>
      </c>
      <c r="F90" s="353">
        <v>371.77358490566036</v>
      </c>
      <c r="G90" s="354">
        <v>87</v>
      </c>
      <c r="H90" s="353">
        <v>13.132075471698114</v>
      </c>
      <c r="I90" s="354">
        <v>92</v>
      </c>
      <c r="J90" s="353">
        <v>13.886792452830189</v>
      </c>
      <c r="K90" s="355">
        <v>1852586.78</v>
      </c>
      <c r="L90" s="355">
        <v>279635.74037735851</v>
      </c>
      <c r="M90" s="355">
        <v>192476.54857142858</v>
      </c>
      <c r="N90" s="359">
        <v>26062</v>
      </c>
      <c r="O90" s="351">
        <v>3933.8867924528304</v>
      </c>
      <c r="P90" s="359">
        <v>217</v>
      </c>
      <c r="Q90" s="351">
        <v>32.754716981132077</v>
      </c>
      <c r="R90" s="356">
        <v>898</v>
      </c>
      <c r="S90" s="351">
        <v>135.54716981132074</v>
      </c>
      <c r="T90" s="356">
        <v>16</v>
      </c>
      <c r="U90" s="351">
        <v>2.4150943396226414</v>
      </c>
      <c r="V90" s="356">
        <v>14</v>
      </c>
      <c r="W90" s="351">
        <v>2.1132075471698113</v>
      </c>
      <c r="X90" s="356">
        <v>101</v>
      </c>
      <c r="Y90" s="351">
        <v>15.245283018867925</v>
      </c>
      <c r="Z90" s="356">
        <v>73</v>
      </c>
      <c r="AA90" s="351">
        <v>11.018867924528301</v>
      </c>
      <c r="AB90" s="356">
        <v>79</v>
      </c>
      <c r="AC90" s="351">
        <v>11.924528301886792</v>
      </c>
      <c r="AD90" s="357">
        <v>5</v>
      </c>
      <c r="AE90" s="351">
        <v>0.75471698113207553</v>
      </c>
      <c r="AF90" s="356">
        <v>31</v>
      </c>
      <c r="AG90" s="351">
        <v>4.6792452830188678</v>
      </c>
      <c r="AH90" s="356">
        <v>98</v>
      </c>
      <c r="AI90" s="351">
        <v>14.79245283018868</v>
      </c>
      <c r="AJ90" s="356">
        <v>43</v>
      </c>
      <c r="AK90" s="351">
        <v>6.4905660377358494</v>
      </c>
      <c r="AL90" s="356">
        <v>647</v>
      </c>
      <c r="AM90" s="351">
        <v>97.660377358490564</v>
      </c>
      <c r="AN90" s="356">
        <v>892</v>
      </c>
      <c r="AO90" s="351">
        <v>134.64150943396226</v>
      </c>
      <c r="AP90" s="356">
        <v>366</v>
      </c>
      <c r="AQ90" s="351">
        <v>55.245283018867923</v>
      </c>
      <c r="AR90" s="356">
        <v>304</v>
      </c>
      <c r="AS90" s="351">
        <v>45.886792452830186</v>
      </c>
    </row>
    <row r="91" spans="1:45" ht="13.5" customHeight="1">
      <c r="A91" s="349" t="s">
        <v>161</v>
      </c>
      <c r="B91" s="350" t="str">
        <f>'Incentive Goal'!B90</f>
        <v>STOKES</v>
      </c>
      <c r="C91" s="351">
        <v>4</v>
      </c>
      <c r="D91" s="351">
        <v>4.5</v>
      </c>
      <c r="E91" s="352">
        <v>1364</v>
      </c>
      <c r="F91" s="353">
        <v>341</v>
      </c>
      <c r="G91" s="354">
        <v>40</v>
      </c>
      <c r="H91" s="353">
        <v>10</v>
      </c>
      <c r="I91" s="354">
        <v>58</v>
      </c>
      <c r="J91" s="353">
        <v>14.5</v>
      </c>
      <c r="K91" s="355">
        <v>1178952.23</v>
      </c>
      <c r="L91" s="355">
        <v>294738.0575</v>
      </c>
      <c r="M91" s="355">
        <v>261989.38444444444</v>
      </c>
      <c r="N91" s="359">
        <v>14285</v>
      </c>
      <c r="O91" s="351">
        <v>3571.25</v>
      </c>
      <c r="P91" s="359">
        <v>103</v>
      </c>
      <c r="Q91" s="351">
        <v>25.75</v>
      </c>
      <c r="R91" s="356">
        <v>596</v>
      </c>
      <c r="S91" s="351">
        <v>149</v>
      </c>
      <c r="T91" s="356">
        <v>44</v>
      </c>
      <c r="U91" s="351">
        <v>11</v>
      </c>
      <c r="V91" s="356">
        <v>9</v>
      </c>
      <c r="W91" s="351">
        <v>2.25</v>
      </c>
      <c r="X91" s="356">
        <v>40</v>
      </c>
      <c r="Y91" s="351">
        <v>10</v>
      </c>
      <c r="Z91" s="356">
        <v>90</v>
      </c>
      <c r="AA91" s="351">
        <v>22.5</v>
      </c>
      <c r="AB91" s="356">
        <v>54</v>
      </c>
      <c r="AC91" s="351">
        <v>13.5</v>
      </c>
      <c r="AD91" s="357">
        <v>1</v>
      </c>
      <c r="AE91" s="351">
        <v>0.25</v>
      </c>
      <c r="AF91" s="356">
        <v>14</v>
      </c>
      <c r="AG91" s="351">
        <v>3.5</v>
      </c>
      <c r="AH91" s="356">
        <v>55</v>
      </c>
      <c r="AI91" s="351">
        <v>13.75</v>
      </c>
      <c r="AJ91" s="356">
        <v>1</v>
      </c>
      <c r="AK91" s="351">
        <v>0.25</v>
      </c>
      <c r="AL91" s="356">
        <v>285</v>
      </c>
      <c r="AM91" s="351">
        <v>71.25</v>
      </c>
      <c r="AN91" s="356">
        <v>483</v>
      </c>
      <c r="AO91" s="351">
        <v>120.75</v>
      </c>
      <c r="AP91" s="356">
        <v>454</v>
      </c>
      <c r="AQ91" s="351">
        <v>113.5</v>
      </c>
      <c r="AR91" s="356">
        <v>61</v>
      </c>
      <c r="AS91" s="351">
        <v>15.25</v>
      </c>
    </row>
    <row r="92" spans="1:45" ht="13.5" customHeight="1">
      <c r="A92" s="349" t="s">
        <v>161</v>
      </c>
      <c r="B92" s="350" t="str">
        <f>'Incentive Goal'!B91</f>
        <v>SURRY</v>
      </c>
      <c r="C92" s="351">
        <v>7</v>
      </c>
      <c r="D92" s="351">
        <v>10</v>
      </c>
      <c r="E92" s="352">
        <v>2212</v>
      </c>
      <c r="F92" s="353">
        <v>316</v>
      </c>
      <c r="G92" s="354">
        <v>46</v>
      </c>
      <c r="H92" s="353">
        <v>6.5714285714285712</v>
      </c>
      <c r="I92" s="354">
        <v>176</v>
      </c>
      <c r="J92" s="353">
        <v>25.142857142857142</v>
      </c>
      <c r="K92" s="355">
        <v>1717644.25</v>
      </c>
      <c r="L92" s="355">
        <v>245377.75</v>
      </c>
      <c r="M92" s="355">
        <v>171764.42499999999</v>
      </c>
      <c r="N92" s="359">
        <v>22356</v>
      </c>
      <c r="O92" s="351">
        <v>3193.7142857142858</v>
      </c>
      <c r="P92" s="359">
        <v>173</v>
      </c>
      <c r="Q92" s="351">
        <v>24.714285714285715</v>
      </c>
      <c r="R92" s="356">
        <v>974</v>
      </c>
      <c r="S92" s="351">
        <v>139.14285714285714</v>
      </c>
      <c r="T92" s="356">
        <v>28</v>
      </c>
      <c r="U92" s="351">
        <v>4</v>
      </c>
      <c r="V92" s="356">
        <v>48</v>
      </c>
      <c r="W92" s="351">
        <v>6.8571428571428568</v>
      </c>
      <c r="X92" s="356">
        <v>47</v>
      </c>
      <c r="Y92" s="351">
        <v>6.7142857142857144</v>
      </c>
      <c r="Z92" s="356">
        <v>223</v>
      </c>
      <c r="AA92" s="351">
        <v>31.857142857142858</v>
      </c>
      <c r="AB92" s="356">
        <v>166</v>
      </c>
      <c r="AC92" s="351">
        <v>23.714285714285715</v>
      </c>
      <c r="AD92" s="357">
        <v>25</v>
      </c>
      <c r="AE92" s="351">
        <v>3.5714285714285716</v>
      </c>
      <c r="AF92" s="356">
        <v>33</v>
      </c>
      <c r="AG92" s="351">
        <v>4.7142857142857144</v>
      </c>
      <c r="AH92" s="356">
        <v>67</v>
      </c>
      <c r="AI92" s="351">
        <v>9.5714285714285712</v>
      </c>
      <c r="AJ92" s="356">
        <v>13</v>
      </c>
      <c r="AK92" s="351">
        <v>1.8571428571428572</v>
      </c>
      <c r="AL92" s="356">
        <v>481</v>
      </c>
      <c r="AM92" s="351">
        <v>68.714285714285708</v>
      </c>
      <c r="AN92" s="356">
        <v>519</v>
      </c>
      <c r="AO92" s="351">
        <v>74.142857142857139</v>
      </c>
      <c r="AP92" s="356">
        <v>1753</v>
      </c>
      <c r="AQ92" s="351">
        <v>250.42857142857142</v>
      </c>
      <c r="AR92" s="356">
        <v>181</v>
      </c>
      <c r="AS92" s="351">
        <v>25.857142857142858</v>
      </c>
    </row>
    <row r="93" spans="1:45" ht="13.5" customHeight="1">
      <c r="A93" s="349" t="s">
        <v>167</v>
      </c>
      <c r="B93" s="350" t="str">
        <f>'Incentive Goal'!B92</f>
        <v>SWAIN</v>
      </c>
      <c r="C93" s="351">
        <v>1</v>
      </c>
      <c r="D93" s="351">
        <v>1.1000000000000001</v>
      </c>
      <c r="E93" s="352">
        <v>454</v>
      </c>
      <c r="F93" s="353">
        <v>454</v>
      </c>
      <c r="G93" s="354">
        <v>3</v>
      </c>
      <c r="H93" s="353">
        <v>3</v>
      </c>
      <c r="I93" s="354">
        <v>20</v>
      </c>
      <c r="J93" s="353">
        <v>20</v>
      </c>
      <c r="K93" s="355">
        <v>319230.65999999997</v>
      </c>
      <c r="L93" s="355">
        <v>319230.65999999997</v>
      </c>
      <c r="M93" s="355">
        <v>290209.69090909086</v>
      </c>
      <c r="N93" s="359">
        <v>4939</v>
      </c>
      <c r="O93" s="351">
        <v>4939</v>
      </c>
      <c r="P93" s="359">
        <v>33</v>
      </c>
      <c r="Q93" s="351">
        <v>33</v>
      </c>
      <c r="R93" s="356">
        <v>915</v>
      </c>
      <c r="S93" s="351">
        <v>915</v>
      </c>
      <c r="T93" s="356">
        <v>7</v>
      </c>
      <c r="U93" s="351">
        <v>7</v>
      </c>
      <c r="V93" s="356">
        <v>3</v>
      </c>
      <c r="W93" s="351">
        <v>3</v>
      </c>
      <c r="X93" s="356">
        <v>3</v>
      </c>
      <c r="Y93" s="351">
        <v>3</v>
      </c>
      <c r="Z93" s="356">
        <v>19</v>
      </c>
      <c r="AA93" s="351">
        <v>19</v>
      </c>
      <c r="AB93" s="356">
        <v>21</v>
      </c>
      <c r="AC93" s="351">
        <v>21</v>
      </c>
      <c r="AD93" s="357">
        <v>1</v>
      </c>
      <c r="AE93" s="351">
        <v>1</v>
      </c>
      <c r="AF93" s="356">
        <v>7</v>
      </c>
      <c r="AG93" s="351">
        <v>7</v>
      </c>
      <c r="AH93" s="356">
        <v>3</v>
      </c>
      <c r="AI93" s="351">
        <v>3</v>
      </c>
      <c r="AJ93" s="356">
        <v>7</v>
      </c>
      <c r="AK93" s="351">
        <v>7</v>
      </c>
      <c r="AL93" s="356">
        <v>76</v>
      </c>
      <c r="AM93" s="351">
        <v>76</v>
      </c>
      <c r="AN93" s="356">
        <v>59</v>
      </c>
      <c r="AO93" s="351">
        <v>59</v>
      </c>
      <c r="AP93" s="356">
        <v>133</v>
      </c>
      <c r="AQ93" s="351">
        <v>133</v>
      </c>
      <c r="AR93" s="356">
        <v>125</v>
      </c>
      <c r="AS93" s="351">
        <v>125</v>
      </c>
    </row>
    <row r="94" spans="1:45" ht="13.5" customHeight="1">
      <c r="A94" s="349" t="s">
        <v>167</v>
      </c>
      <c r="B94" s="350" t="str">
        <f>'Incentive Goal'!B93</f>
        <v>TRANSYLVANIA</v>
      </c>
      <c r="C94" s="351">
        <v>3</v>
      </c>
      <c r="D94" s="351">
        <v>4</v>
      </c>
      <c r="E94" s="352">
        <v>836</v>
      </c>
      <c r="F94" s="353">
        <v>278.66666666666669</v>
      </c>
      <c r="G94" s="354">
        <v>39</v>
      </c>
      <c r="H94" s="353">
        <v>13</v>
      </c>
      <c r="I94" s="354">
        <v>41</v>
      </c>
      <c r="J94" s="353">
        <v>13.666666666666666</v>
      </c>
      <c r="K94" s="355">
        <v>709497.82</v>
      </c>
      <c r="L94" s="355">
        <v>236499.27333333332</v>
      </c>
      <c r="M94" s="355">
        <v>177374.45499999999</v>
      </c>
      <c r="N94" s="359">
        <v>7898</v>
      </c>
      <c r="O94" s="351">
        <v>2632.6666666666665</v>
      </c>
      <c r="P94" s="359">
        <v>61</v>
      </c>
      <c r="Q94" s="351">
        <v>20.333333333333332</v>
      </c>
      <c r="R94" s="356">
        <v>469</v>
      </c>
      <c r="S94" s="351">
        <v>156.33333333333334</v>
      </c>
      <c r="T94" s="356">
        <v>56</v>
      </c>
      <c r="U94" s="351">
        <v>18.666666666666668</v>
      </c>
      <c r="V94" s="356">
        <v>7</v>
      </c>
      <c r="W94" s="351">
        <v>2.3333333333333335</v>
      </c>
      <c r="X94" s="356">
        <v>40</v>
      </c>
      <c r="Y94" s="351">
        <v>13.333333333333334</v>
      </c>
      <c r="Z94" s="356">
        <v>62</v>
      </c>
      <c r="AA94" s="351">
        <v>20.666666666666668</v>
      </c>
      <c r="AB94" s="356">
        <v>45</v>
      </c>
      <c r="AC94" s="351">
        <v>15</v>
      </c>
      <c r="AD94" s="357">
        <v>5</v>
      </c>
      <c r="AE94" s="351">
        <v>1.6666666666666667</v>
      </c>
      <c r="AF94" s="356">
        <v>23</v>
      </c>
      <c r="AG94" s="351">
        <v>7.666666666666667</v>
      </c>
      <c r="AH94" s="356">
        <v>87</v>
      </c>
      <c r="AI94" s="351">
        <v>29</v>
      </c>
      <c r="AJ94" s="356">
        <v>19</v>
      </c>
      <c r="AK94" s="351">
        <v>6.333333333333333</v>
      </c>
      <c r="AL94" s="356">
        <v>191</v>
      </c>
      <c r="AM94" s="351">
        <v>63.666666666666664</v>
      </c>
      <c r="AN94" s="356">
        <v>470</v>
      </c>
      <c r="AO94" s="351">
        <v>156.66666666666666</v>
      </c>
      <c r="AP94" s="356">
        <v>364</v>
      </c>
      <c r="AQ94" s="351">
        <v>121.33333333333333</v>
      </c>
      <c r="AR94" s="356">
        <v>307</v>
      </c>
      <c r="AS94" s="351">
        <v>102.33333333333333</v>
      </c>
    </row>
    <row r="95" spans="1:45" ht="13.5" customHeight="1">
      <c r="A95" s="349" t="s">
        <v>170</v>
      </c>
      <c r="B95" s="350" t="str">
        <f>'Incentive Goal'!B94</f>
        <v>TRIBAL CSE</v>
      </c>
      <c r="C95" s="351"/>
      <c r="D95" s="351"/>
      <c r="E95" s="352"/>
      <c r="F95" s="353"/>
      <c r="G95" s="354"/>
      <c r="H95" s="353" t="s">
        <v>170</v>
      </c>
      <c r="I95" s="354"/>
      <c r="J95" s="353" t="s">
        <v>170</v>
      </c>
      <c r="K95" s="355">
        <v>0</v>
      </c>
      <c r="L95" s="355" t="s">
        <v>170</v>
      </c>
      <c r="M95" s="355" t="s">
        <v>170</v>
      </c>
      <c r="N95" s="359">
        <v>966</v>
      </c>
      <c r="O95" s="351" t="s">
        <v>170</v>
      </c>
      <c r="P95" s="359">
        <v>0</v>
      </c>
      <c r="Q95" s="351" t="s">
        <v>170</v>
      </c>
      <c r="R95" s="356">
        <v>161</v>
      </c>
      <c r="S95" s="351" t="s">
        <v>170</v>
      </c>
      <c r="T95" s="356">
        <v>0</v>
      </c>
      <c r="U95" s="351" t="s">
        <v>170</v>
      </c>
      <c r="V95" s="356">
        <v>0</v>
      </c>
      <c r="W95" s="351" t="s">
        <v>170</v>
      </c>
      <c r="X95" s="356">
        <v>0</v>
      </c>
      <c r="Y95" s="351" t="s">
        <v>170</v>
      </c>
      <c r="Z95" s="356">
        <v>0</v>
      </c>
      <c r="AA95" s="351" t="s">
        <v>170</v>
      </c>
      <c r="AB95" s="356">
        <v>0</v>
      </c>
      <c r="AC95" s="351" t="s">
        <v>170</v>
      </c>
      <c r="AD95" s="357">
        <v>0</v>
      </c>
      <c r="AE95" s="351" t="s">
        <v>170</v>
      </c>
      <c r="AF95" s="356">
        <v>0</v>
      </c>
      <c r="AG95" s="351" t="s">
        <v>170</v>
      </c>
      <c r="AH95" s="356">
        <v>0</v>
      </c>
      <c r="AI95" s="351" t="s">
        <v>170</v>
      </c>
      <c r="AJ95" s="356">
        <v>0</v>
      </c>
      <c r="AK95" s="351" t="s">
        <v>170</v>
      </c>
      <c r="AL95" s="356">
        <v>0</v>
      </c>
      <c r="AM95" s="351" t="s">
        <v>170</v>
      </c>
      <c r="AN95" s="356">
        <v>0</v>
      </c>
      <c r="AO95" s="351" t="s">
        <v>170</v>
      </c>
      <c r="AP95" s="356">
        <v>0</v>
      </c>
      <c r="AQ95" s="351" t="s">
        <v>170</v>
      </c>
      <c r="AR95" s="356">
        <v>0</v>
      </c>
      <c r="AS95" s="351" t="s">
        <v>170</v>
      </c>
    </row>
    <row r="96" spans="1:45" ht="13.5" customHeight="1">
      <c r="A96" s="349" t="s">
        <v>164</v>
      </c>
      <c r="B96" s="350" t="str">
        <f>'Incentive Goal'!B95</f>
        <v>TYRRELL</v>
      </c>
      <c r="C96" s="351">
        <v>0.5</v>
      </c>
      <c r="D96" s="351">
        <v>1</v>
      </c>
      <c r="E96" s="352">
        <v>228</v>
      </c>
      <c r="F96" s="353">
        <v>456</v>
      </c>
      <c r="G96" s="354">
        <v>10</v>
      </c>
      <c r="H96" s="353">
        <v>20</v>
      </c>
      <c r="I96" s="354">
        <v>3</v>
      </c>
      <c r="J96" s="353">
        <v>6</v>
      </c>
      <c r="K96" s="355">
        <v>212475.1</v>
      </c>
      <c r="L96" s="355">
        <v>424950.2</v>
      </c>
      <c r="M96" s="355">
        <v>212475.1</v>
      </c>
      <c r="N96" s="359">
        <v>0</v>
      </c>
      <c r="O96" s="351">
        <v>0</v>
      </c>
      <c r="P96" s="359">
        <v>0</v>
      </c>
      <c r="Q96" s="351">
        <v>0</v>
      </c>
      <c r="R96" s="356">
        <v>0</v>
      </c>
      <c r="S96" s="351">
        <v>0</v>
      </c>
      <c r="T96" s="356">
        <v>0</v>
      </c>
      <c r="U96" s="351">
        <v>0</v>
      </c>
      <c r="V96" s="356">
        <v>0</v>
      </c>
      <c r="W96" s="351">
        <v>0</v>
      </c>
      <c r="X96" s="356">
        <v>0</v>
      </c>
      <c r="Y96" s="351">
        <v>0</v>
      </c>
      <c r="Z96" s="356">
        <v>0</v>
      </c>
      <c r="AA96" s="351">
        <v>0</v>
      </c>
      <c r="AB96" s="356">
        <v>0</v>
      </c>
      <c r="AC96" s="351">
        <v>0</v>
      </c>
      <c r="AD96" s="357">
        <v>0</v>
      </c>
      <c r="AE96" s="351">
        <v>0</v>
      </c>
      <c r="AF96" s="356">
        <v>0</v>
      </c>
      <c r="AG96" s="351">
        <v>0</v>
      </c>
      <c r="AH96" s="356">
        <v>0</v>
      </c>
      <c r="AI96" s="351">
        <v>0</v>
      </c>
      <c r="AJ96" s="356">
        <v>1</v>
      </c>
      <c r="AK96" s="351">
        <v>2</v>
      </c>
      <c r="AL96" s="356">
        <v>52</v>
      </c>
      <c r="AM96" s="351">
        <v>104</v>
      </c>
      <c r="AN96" s="356">
        <v>0</v>
      </c>
      <c r="AO96" s="351">
        <v>0</v>
      </c>
      <c r="AP96" s="356">
        <v>0</v>
      </c>
      <c r="AQ96" s="351">
        <v>0</v>
      </c>
      <c r="AR96" s="356">
        <v>23</v>
      </c>
      <c r="AS96" s="351">
        <v>46</v>
      </c>
    </row>
    <row r="97" spans="1:45" ht="13.5" customHeight="1">
      <c r="A97" s="349" t="s">
        <v>162</v>
      </c>
      <c r="B97" s="350" t="str">
        <f>'Incentive Goal'!B96</f>
        <v>UNION</v>
      </c>
      <c r="C97" s="351">
        <v>10</v>
      </c>
      <c r="D97" s="351">
        <v>14</v>
      </c>
      <c r="E97" s="352">
        <v>5343</v>
      </c>
      <c r="F97" s="353">
        <v>534.29999999999995</v>
      </c>
      <c r="G97" s="354">
        <v>142</v>
      </c>
      <c r="H97" s="353">
        <v>14.2</v>
      </c>
      <c r="I97" s="354">
        <v>156</v>
      </c>
      <c r="J97" s="353">
        <v>15.6</v>
      </c>
      <c r="K97" s="355">
        <v>5039928.9000000004</v>
      </c>
      <c r="L97" s="355">
        <v>503992.89</v>
      </c>
      <c r="M97" s="355">
        <v>359994.92142857146</v>
      </c>
      <c r="N97" s="359">
        <v>46072</v>
      </c>
      <c r="O97" s="351">
        <v>4607.2</v>
      </c>
      <c r="P97" s="359">
        <v>191</v>
      </c>
      <c r="Q97" s="351">
        <v>19.100000000000001</v>
      </c>
      <c r="R97" s="356">
        <v>1719</v>
      </c>
      <c r="S97" s="351">
        <v>171.9</v>
      </c>
      <c r="T97" s="356">
        <v>28</v>
      </c>
      <c r="U97" s="351">
        <v>2.8</v>
      </c>
      <c r="V97" s="356">
        <v>82</v>
      </c>
      <c r="W97" s="351">
        <v>8.1999999999999993</v>
      </c>
      <c r="X97" s="356">
        <v>150</v>
      </c>
      <c r="Y97" s="351">
        <v>15</v>
      </c>
      <c r="Z97" s="356">
        <v>250</v>
      </c>
      <c r="AA97" s="351">
        <v>25</v>
      </c>
      <c r="AB97" s="356">
        <v>151</v>
      </c>
      <c r="AC97" s="351">
        <v>15.1</v>
      </c>
      <c r="AD97" s="357">
        <v>1</v>
      </c>
      <c r="AE97" s="351">
        <v>0.1</v>
      </c>
      <c r="AF97" s="356">
        <v>67</v>
      </c>
      <c r="AG97" s="351">
        <v>6.7</v>
      </c>
      <c r="AH97" s="356">
        <v>159</v>
      </c>
      <c r="AI97" s="351">
        <v>15.9</v>
      </c>
      <c r="AJ97" s="356">
        <v>24</v>
      </c>
      <c r="AK97" s="351">
        <v>2.4</v>
      </c>
      <c r="AL97" s="356">
        <v>1116</v>
      </c>
      <c r="AM97" s="351">
        <v>111.6</v>
      </c>
      <c r="AN97" s="356">
        <v>595</v>
      </c>
      <c r="AO97" s="351">
        <v>59.5</v>
      </c>
      <c r="AP97" s="356">
        <v>1963</v>
      </c>
      <c r="AQ97" s="351">
        <v>196.3</v>
      </c>
      <c r="AR97" s="356">
        <v>471</v>
      </c>
      <c r="AS97" s="351">
        <v>47.1</v>
      </c>
    </row>
    <row r="98" spans="1:45" ht="13.5" customHeight="1">
      <c r="A98" s="349" t="s">
        <v>168</v>
      </c>
      <c r="B98" s="350" t="str">
        <f>'Incentive Goal'!B97</f>
        <v>VANCE</v>
      </c>
      <c r="C98" s="351">
        <v>10.5</v>
      </c>
      <c r="D98" s="351">
        <v>12</v>
      </c>
      <c r="E98" s="352">
        <v>3266</v>
      </c>
      <c r="F98" s="353">
        <v>311.04761904761904</v>
      </c>
      <c r="G98" s="354">
        <v>212</v>
      </c>
      <c r="H98" s="353">
        <v>20.19047619047619</v>
      </c>
      <c r="I98" s="354">
        <v>118</v>
      </c>
      <c r="J98" s="353">
        <v>11.238095238095237</v>
      </c>
      <c r="K98" s="355">
        <v>2290008.83</v>
      </c>
      <c r="L98" s="355">
        <v>218096.07904761905</v>
      </c>
      <c r="M98" s="355">
        <v>190834.06916666668</v>
      </c>
      <c r="N98" s="359">
        <v>31962</v>
      </c>
      <c r="O98" s="351">
        <v>3044</v>
      </c>
      <c r="P98" s="359">
        <v>204</v>
      </c>
      <c r="Q98" s="351">
        <v>19.428571428571427</v>
      </c>
      <c r="R98" s="356">
        <v>1428</v>
      </c>
      <c r="S98" s="351">
        <v>136</v>
      </c>
      <c r="T98" s="356">
        <v>35</v>
      </c>
      <c r="U98" s="351">
        <v>3.3333333333333335</v>
      </c>
      <c r="V98" s="356">
        <v>100</v>
      </c>
      <c r="W98" s="351">
        <v>9.5238095238095237</v>
      </c>
      <c r="X98" s="356">
        <v>211</v>
      </c>
      <c r="Y98" s="351">
        <v>20.095238095238095</v>
      </c>
      <c r="Z98" s="356">
        <v>208</v>
      </c>
      <c r="AA98" s="351">
        <v>19.80952380952381</v>
      </c>
      <c r="AB98" s="356">
        <v>102</v>
      </c>
      <c r="AC98" s="351">
        <v>9.7142857142857135</v>
      </c>
      <c r="AD98" s="357">
        <v>14</v>
      </c>
      <c r="AE98" s="351">
        <v>1.3333333333333333</v>
      </c>
      <c r="AF98" s="356">
        <v>50</v>
      </c>
      <c r="AG98" s="351">
        <v>4.7619047619047619</v>
      </c>
      <c r="AH98" s="356">
        <v>188</v>
      </c>
      <c r="AI98" s="351">
        <v>17.904761904761905</v>
      </c>
      <c r="AJ98" s="356">
        <v>8</v>
      </c>
      <c r="AK98" s="351">
        <v>0.76190476190476186</v>
      </c>
      <c r="AL98" s="356">
        <v>1040</v>
      </c>
      <c r="AM98" s="351">
        <v>99.047619047619051</v>
      </c>
      <c r="AN98" s="356">
        <v>1334</v>
      </c>
      <c r="AO98" s="351">
        <v>127.04761904761905</v>
      </c>
      <c r="AP98" s="356">
        <v>3259</v>
      </c>
      <c r="AQ98" s="351">
        <v>310.38095238095241</v>
      </c>
      <c r="AR98" s="356">
        <v>151</v>
      </c>
      <c r="AS98" s="351">
        <v>14.380952380952381</v>
      </c>
    </row>
    <row r="99" spans="1:45" ht="13.5" customHeight="1">
      <c r="A99" s="349" t="s">
        <v>160</v>
      </c>
      <c r="B99" s="350" t="str">
        <f>'Incentive Goal'!B98</f>
        <v>WAKE</v>
      </c>
      <c r="C99" s="351">
        <v>45</v>
      </c>
      <c r="D99" s="351">
        <v>66</v>
      </c>
      <c r="E99" s="352">
        <v>21430</v>
      </c>
      <c r="F99" s="353">
        <v>476.22222222222223</v>
      </c>
      <c r="G99" s="354">
        <v>687</v>
      </c>
      <c r="H99" s="353">
        <v>15.266666666666667</v>
      </c>
      <c r="I99" s="354">
        <v>740</v>
      </c>
      <c r="J99" s="353">
        <v>16.444444444444443</v>
      </c>
      <c r="K99" s="355">
        <v>24332206.390000001</v>
      </c>
      <c r="L99" s="355">
        <v>540715.69755555561</v>
      </c>
      <c r="M99" s="355">
        <v>368669.79378787882</v>
      </c>
      <c r="N99" s="359">
        <v>175348</v>
      </c>
      <c r="O99" s="351">
        <v>3896.6222222222223</v>
      </c>
      <c r="P99" s="359">
        <v>1237</v>
      </c>
      <c r="Q99" s="351">
        <v>27.488888888888887</v>
      </c>
      <c r="R99" s="356">
        <v>3193</v>
      </c>
      <c r="S99" s="351">
        <v>70.955555555555549</v>
      </c>
      <c r="T99" s="356">
        <v>158</v>
      </c>
      <c r="U99" s="351">
        <v>3.5111111111111111</v>
      </c>
      <c r="V99" s="356">
        <v>662</v>
      </c>
      <c r="W99" s="351">
        <v>14.71111111111111</v>
      </c>
      <c r="X99" s="356">
        <v>679</v>
      </c>
      <c r="Y99" s="351">
        <v>15.088888888888889</v>
      </c>
      <c r="Z99" s="356">
        <v>1486</v>
      </c>
      <c r="AA99" s="351">
        <v>33.022222222222226</v>
      </c>
      <c r="AB99" s="356">
        <v>716</v>
      </c>
      <c r="AC99" s="351">
        <v>15.911111111111111</v>
      </c>
      <c r="AD99" s="357">
        <v>46</v>
      </c>
      <c r="AE99" s="351">
        <v>1.0222222222222221</v>
      </c>
      <c r="AF99" s="356">
        <v>426</v>
      </c>
      <c r="AG99" s="351">
        <v>9.4666666666666668</v>
      </c>
      <c r="AH99" s="356">
        <v>646</v>
      </c>
      <c r="AI99" s="351">
        <v>14.355555555555556</v>
      </c>
      <c r="AJ99" s="356">
        <v>148</v>
      </c>
      <c r="AK99" s="351">
        <v>3.2888888888888888</v>
      </c>
      <c r="AL99" s="356">
        <v>5313</v>
      </c>
      <c r="AM99" s="351">
        <v>118.06666666666666</v>
      </c>
      <c r="AN99" s="356">
        <v>2609</v>
      </c>
      <c r="AO99" s="351">
        <v>57.977777777777774</v>
      </c>
      <c r="AP99" s="356">
        <v>6226</v>
      </c>
      <c r="AQ99" s="351">
        <v>138.35555555555555</v>
      </c>
      <c r="AR99" s="356">
        <v>616</v>
      </c>
      <c r="AS99" s="351">
        <v>13.688888888888888</v>
      </c>
    </row>
    <row r="100" spans="1:45" ht="13.5" customHeight="1">
      <c r="A100" s="349" t="s">
        <v>168</v>
      </c>
      <c r="B100" s="350" t="str">
        <f>'Incentive Goal'!B99</f>
        <v>WARREN</v>
      </c>
      <c r="C100" s="351">
        <v>4</v>
      </c>
      <c r="D100" s="351">
        <v>6</v>
      </c>
      <c r="E100" s="352">
        <v>1111</v>
      </c>
      <c r="F100" s="353">
        <v>277.75</v>
      </c>
      <c r="G100" s="354">
        <v>28</v>
      </c>
      <c r="H100" s="353">
        <v>7</v>
      </c>
      <c r="I100" s="354">
        <v>45</v>
      </c>
      <c r="J100" s="353">
        <v>11.25</v>
      </c>
      <c r="K100" s="355">
        <v>1001966.46</v>
      </c>
      <c r="L100" s="355">
        <v>250491.61499999999</v>
      </c>
      <c r="M100" s="355">
        <v>166994.41</v>
      </c>
      <c r="N100" s="359">
        <v>9558</v>
      </c>
      <c r="O100" s="351">
        <v>2389.5</v>
      </c>
      <c r="P100" s="359">
        <v>77</v>
      </c>
      <c r="Q100" s="351">
        <v>19.25</v>
      </c>
      <c r="R100" s="356">
        <v>2004</v>
      </c>
      <c r="S100" s="351">
        <v>501</v>
      </c>
      <c r="T100" s="356">
        <v>23</v>
      </c>
      <c r="U100" s="351">
        <v>5.75</v>
      </c>
      <c r="V100" s="356">
        <v>10</v>
      </c>
      <c r="W100" s="351">
        <v>2.5</v>
      </c>
      <c r="X100" s="356">
        <v>31</v>
      </c>
      <c r="Y100" s="351">
        <v>7.75</v>
      </c>
      <c r="Z100" s="356">
        <v>31</v>
      </c>
      <c r="AA100" s="351">
        <v>7.75</v>
      </c>
      <c r="AB100" s="356">
        <v>35</v>
      </c>
      <c r="AC100" s="351">
        <v>8.75</v>
      </c>
      <c r="AD100" s="357">
        <v>4</v>
      </c>
      <c r="AE100" s="351">
        <v>1</v>
      </c>
      <c r="AF100" s="356">
        <v>63</v>
      </c>
      <c r="AG100" s="351">
        <v>15.75</v>
      </c>
      <c r="AH100" s="356">
        <v>24</v>
      </c>
      <c r="AI100" s="351">
        <v>6</v>
      </c>
      <c r="AJ100" s="356">
        <v>1</v>
      </c>
      <c r="AK100" s="351">
        <v>0.25</v>
      </c>
      <c r="AL100" s="356">
        <v>555</v>
      </c>
      <c r="AM100" s="351">
        <v>138.75</v>
      </c>
      <c r="AN100" s="356">
        <v>421</v>
      </c>
      <c r="AO100" s="351">
        <v>105.25</v>
      </c>
      <c r="AP100" s="356">
        <v>1304</v>
      </c>
      <c r="AQ100" s="351">
        <v>326</v>
      </c>
      <c r="AR100" s="356">
        <v>393</v>
      </c>
      <c r="AS100" s="351">
        <v>98.25</v>
      </c>
    </row>
    <row r="101" spans="1:45" ht="13.5" customHeight="1">
      <c r="A101" s="349" t="s">
        <v>164</v>
      </c>
      <c r="B101" s="350" t="str">
        <f>'Incentive Goal'!B100</f>
        <v>WASHINGTON</v>
      </c>
      <c r="C101" s="351">
        <v>3.5</v>
      </c>
      <c r="D101" s="351">
        <v>6</v>
      </c>
      <c r="E101" s="352">
        <v>1218</v>
      </c>
      <c r="F101" s="353">
        <v>348</v>
      </c>
      <c r="G101" s="354">
        <v>56</v>
      </c>
      <c r="H101" s="353">
        <v>16</v>
      </c>
      <c r="I101" s="354">
        <v>44</v>
      </c>
      <c r="J101" s="353">
        <v>12.571428571428571</v>
      </c>
      <c r="K101" s="355">
        <v>744607.01</v>
      </c>
      <c r="L101" s="355">
        <v>212744.86000000002</v>
      </c>
      <c r="M101" s="355">
        <v>124101.16833333333</v>
      </c>
      <c r="N101" s="359">
        <v>12227</v>
      </c>
      <c r="O101" s="351">
        <v>3493.4285714285716</v>
      </c>
      <c r="P101" s="359">
        <v>58</v>
      </c>
      <c r="Q101" s="351">
        <v>16.571428571428573</v>
      </c>
      <c r="R101" s="356">
        <v>213</v>
      </c>
      <c r="S101" s="351">
        <v>60.857142857142854</v>
      </c>
      <c r="T101" s="356">
        <v>20</v>
      </c>
      <c r="U101" s="351">
        <v>5.7142857142857144</v>
      </c>
      <c r="V101" s="356">
        <v>22</v>
      </c>
      <c r="W101" s="351">
        <v>6.2857142857142856</v>
      </c>
      <c r="X101" s="356">
        <v>63</v>
      </c>
      <c r="Y101" s="351">
        <v>18</v>
      </c>
      <c r="Z101" s="356">
        <v>52</v>
      </c>
      <c r="AA101" s="351">
        <v>14.857142857142858</v>
      </c>
      <c r="AB101" s="356">
        <v>34</v>
      </c>
      <c r="AC101" s="351">
        <v>9.7142857142857135</v>
      </c>
      <c r="AD101" s="357">
        <v>2</v>
      </c>
      <c r="AE101" s="351">
        <v>0.5714285714285714</v>
      </c>
      <c r="AF101" s="356">
        <v>43</v>
      </c>
      <c r="AG101" s="351">
        <v>12.285714285714286</v>
      </c>
      <c r="AH101" s="356">
        <v>59</v>
      </c>
      <c r="AI101" s="351">
        <v>16.857142857142858</v>
      </c>
      <c r="AJ101" s="356">
        <v>4</v>
      </c>
      <c r="AK101" s="351">
        <v>1.1428571428571428</v>
      </c>
      <c r="AL101" s="356">
        <v>332</v>
      </c>
      <c r="AM101" s="351">
        <v>94.857142857142861</v>
      </c>
      <c r="AN101" s="356">
        <v>285</v>
      </c>
      <c r="AO101" s="351">
        <v>81.428571428571431</v>
      </c>
      <c r="AP101" s="356">
        <v>310</v>
      </c>
      <c r="AQ101" s="351">
        <v>88.571428571428569</v>
      </c>
      <c r="AR101" s="356">
        <v>70</v>
      </c>
      <c r="AS101" s="351">
        <v>20</v>
      </c>
    </row>
    <row r="102" spans="1:45" ht="13.5" customHeight="1">
      <c r="A102" s="349" t="s">
        <v>161</v>
      </c>
      <c r="B102" s="350" t="str">
        <f>'Incentive Goal'!B101</f>
        <v>WATAUGA</v>
      </c>
      <c r="C102" s="351">
        <v>1</v>
      </c>
      <c r="D102" s="351">
        <v>3</v>
      </c>
      <c r="E102" s="352">
        <v>730</v>
      </c>
      <c r="F102" s="353">
        <v>730</v>
      </c>
      <c r="G102" s="354">
        <v>17</v>
      </c>
      <c r="H102" s="353">
        <v>17</v>
      </c>
      <c r="I102" s="354">
        <v>54</v>
      </c>
      <c r="J102" s="353">
        <v>54</v>
      </c>
      <c r="K102" s="355">
        <v>906745.27</v>
      </c>
      <c r="L102" s="355">
        <v>906745.27</v>
      </c>
      <c r="M102" s="355">
        <v>302248.42333333334</v>
      </c>
      <c r="N102" s="359">
        <v>5928</v>
      </c>
      <c r="O102" s="351">
        <v>5928</v>
      </c>
      <c r="P102" s="359">
        <v>24</v>
      </c>
      <c r="Q102" s="351">
        <v>24</v>
      </c>
      <c r="R102" s="356">
        <v>92</v>
      </c>
      <c r="S102" s="351">
        <v>92</v>
      </c>
      <c r="T102" s="356">
        <v>2</v>
      </c>
      <c r="U102" s="351">
        <v>2</v>
      </c>
      <c r="V102" s="356">
        <v>5</v>
      </c>
      <c r="W102" s="351">
        <v>5</v>
      </c>
      <c r="X102" s="356">
        <v>17</v>
      </c>
      <c r="Y102" s="351">
        <v>17</v>
      </c>
      <c r="Z102" s="356">
        <v>74</v>
      </c>
      <c r="AA102" s="351">
        <v>74</v>
      </c>
      <c r="AB102" s="356">
        <v>56</v>
      </c>
      <c r="AC102" s="351">
        <v>56</v>
      </c>
      <c r="AD102" s="357">
        <v>0</v>
      </c>
      <c r="AE102" s="351">
        <v>0</v>
      </c>
      <c r="AF102" s="356">
        <v>15</v>
      </c>
      <c r="AG102" s="351">
        <v>15</v>
      </c>
      <c r="AH102" s="356">
        <v>78</v>
      </c>
      <c r="AI102" s="351">
        <v>78</v>
      </c>
      <c r="AJ102" s="356">
        <v>3</v>
      </c>
      <c r="AK102" s="351">
        <v>3</v>
      </c>
      <c r="AL102" s="356">
        <v>129</v>
      </c>
      <c r="AM102" s="351">
        <v>129</v>
      </c>
      <c r="AN102" s="356">
        <v>611</v>
      </c>
      <c r="AO102" s="351">
        <v>611</v>
      </c>
      <c r="AP102" s="356">
        <v>142</v>
      </c>
      <c r="AQ102" s="351">
        <v>142</v>
      </c>
      <c r="AR102" s="356">
        <v>153</v>
      </c>
      <c r="AS102" s="351">
        <v>153</v>
      </c>
    </row>
    <row r="103" spans="1:45" ht="13.5" customHeight="1">
      <c r="A103" s="349" t="s">
        <v>160</v>
      </c>
      <c r="B103" s="350" t="str">
        <f>'Incentive Goal'!B102</f>
        <v>WAYNE</v>
      </c>
      <c r="C103" s="351">
        <v>20</v>
      </c>
      <c r="D103" s="351">
        <v>28</v>
      </c>
      <c r="E103" s="352">
        <v>8679</v>
      </c>
      <c r="F103" s="353">
        <v>433.95</v>
      </c>
      <c r="G103" s="354">
        <v>176</v>
      </c>
      <c r="H103" s="353">
        <v>8.8000000000000007</v>
      </c>
      <c r="I103" s="354">
        <v>214</v>
      </c>
      <c r="J103" s="353">
        <v>10.7</v>
      </c>
      <c r="K103" s="355">
        <v>6215214.8899999997</v>
      </c>
      <c r="L103" s="355">
        <v>310760.74449999997</v>
      </c>
      <c r="M103" s="355">
        <v>221971.96035714285</v>
      </c>
      <c r="N103" s="359">
        <v>80424</v>
      </c>
      <c r="O103" s="351">
        <v>4021.2</v>
      </c>
      <c r="P103" s="359">
        <v>448</v>
      </c>
      <c r="Q103" s="351">
        <v>22.4</v>
      </c>
      <c r="R103" s="356">
        <v>2921</v>
      </c>
      <c r="S103" s="351">
        <v>146.05000000000001</v>
      </c>
      <c r="T103" s="356">
        <v>273</v>
      </c>
      <c r="U103" s="351">
        <v>13.65</v>
      </c>
      <c r="V103" s="356">
        <v>121</v>
      </c>
      <c r="W103" s="351">
        <v>6.05</v>
      </c>
      <c r="X103" s="356">
        <v>186</v>
      </c>
      <c r="Y103" s="351">
        <v>9.3000000000000007</v>
      </c>
      <c r="Z103" s="356">
        <v>310</v>
      </c>
      <c r="AA103" s="351">
        <v>15.5</v>
      </c>
      <c r="AB103" s="356">
        <v>200</v>
      </c>
      <c r="AC103" s="351">
        <v>10</v>
      </c>
      <c r="AD103" s="357">
        <v>49</v>
      </c>
      <c r="AE103" s="351">
        <v>2.4500000000000002</v>
      </c>
      <c r="AF103" s="356">
        <v>206</v>
      </c>
      <c r="AG103" s="351">
        <v>10.3</v>
      </c>
      <c r="AH103" s="356">
        <v>342</v>
      </c>
      <c r="AI103" s="351">
        <v>17.100000000000001</v>
      </c>
      <c r="AJ103" s="356">
        <v>32</v>
      </c>
      <c r="AK103" s="351">
        <v>1.6</v>
      </c>
      <c r="AL103" s="356">
        <v>2082</v>
      </c>
      <c r="AM103" s="351">
        <v>104.1</v>
      </c>
      <c r="AN103" s="356">
        <v>3326</v>
      </c>
      <c r="AO103" s="351">
        <v>166.3</v>
      </c>
      <c r="AP103" s="356">
        <v>2523</v>
      </c>
      <c r="AQ103" s="351">
        <v>126.15</v>
      </c>
      <c r="AR103" s="356">
        <v>3182</v>
      </c>
      <c r="AS103" s="351">
        <v>159.1</v>
      </c>
    </row>
    <row r="104" spans="1:45" ht="13.5" customHeight="1">
      <c r="A104" s="349" t="s">
        <v>161</v>
      </c>
      <c r="B104" s="350" t="str">
        <f>'Incentive Goal'!B103</f>
        <v>WILKES</v>
      </c>
      <c r="C104" s="351">
        <v>6</v>
      </c>
      <c r="D104" s="351">
        <v>8</v>
      </c>
      <c r="E104" s="352">
        <v>3092</v>
      </c>
      <c r="F104" s="353">
        <v>515.33333333333337</v>
      </c>
      <c r="G104" s="354">
        <v>138</v>
      </c>
      <c r="H104" s="353">
        <v>23</v>
      </c>
      <c r="I104" s="354">
        <v>154</v>
      </c>
      <c r="J104" s="353">
        <v>25.666666666666668</v>
      </c>
      <c r="K104" s="355">
        <v>1731725.14</v>
      </c>
      <c r="L104" s="355">
        <v>288620.85666666663</v>
      </c>
      <c r="M104" s="355">
        <v>216465.64249999999</v>
      </c>
      <c r="N104" s="359">
        <v>28426</v>
      </c>
      <c r="O104" s="351">
        <v>4737.666666666667</v>
      </c>
      <c r="P104" s="359">
        <v>162</v>
      </c>
      <c r="Q104" s="351">
        <v>27</v>
      </c>
      <c r="R104" s="356">
        <v>429</v>
      </c>
      <c r="S104" s="351">
        <v>71.5</v>
      </c>
      <c r="T104" s="356">
        <v>28</v>
      </c>
      <c r="U104" s="351">
        <v>4.666666666666667</v>
      </c>
      <c r="V104" s="356">
        <v>61</v>
      </c>
      <c r="W104" s="351">
        <v>10.166666666666666</v>
      </c>
      <c r="X104" s="356">
        <v>161</v>
      </c>
      <c r="Y104" s="351">
        <v>26.833333333333332</v>
      </c>
      <c r="Z104" s="356">
        <v>217</v>
      </c>
      <c r="AA104" s="351">
        <v>36.166666666666664</v>
      </c>
      <c r="AB104" s="356">
        <v>157</v>
      </c>
      <c r="AC104" s="351">
        <v>26.166666666666668</v>
      </c>
      <c r="AD104" s="357">
        <v>5</v>
      </c>
      <c r="AE104" s="351">
        <v>0.83333333333333337</v>
      </c>
      <c r="AF104" s="356">
        <v>25</v>
      </c>
      <c r="AG104" s="351">
        <v>4.166666666666667</v>
      </c>
      <c r="AH104" s="356">
        <v>84</v>
      </c>
      <c r="AI104" s="351">
        <v>14</v>
      </c>
      <c r="AJ104" s="356">
        <v>18</v>
      </c>
      <c r="AK104" s="351">
        <v>3</v>
      </c>
      <c r="AL104" s="356">
        <v>803</v>
      </c>
      <c r="AM104" s="351">
        <v>133.83333333333334</v>
      </c>
      <c r="AN104" s="356">
        <v>1079</v>
      </c>
      <c r="AO104" s="351">
        <v>179.83333333333334</v>
      </c>
      <c r="AP104" s="356">
        <v>2643</v>
      </c>
      <c r="AQ104" s="351">
        <v>440.5</v>
      </c>
      <c r="AR104" s="356">
        <v>676</v>
      </c>
      <c r="AS104" s="351">
        <v>112.66666666666667</v>
      </c>
    </row>
    <row r="105" spans="1:45" ht="13.5" customHeight="1">
      <c r="A105" s="349" t="s">
        <v>168</v>
      </c>
      <c r="B105" s="350" t="str">
        <f>'Incentive Goal'!B104</f>
        <v>WILSON</v>
      </c>
      <c r="C105" s="351">
        <v>12.5</v>
      </c>
      <c r="D105" s="351">
        <v>18</v>
      </c>
      <c r="E105" s="352">
        <v>5195</v>
      </c>
      <c r="F105" s="353">
        <v>415.6</v>
      </c>
      <c r="G105" s="354">
        <v>200</v>
      </c>
      <c r="H105" s="353">
        <v>16</v>
      </c>
      <c r="I105" s="354">
        <v>170</v>
      </c>
      <c r="J105" s="353">
        <v>13.6</v>
      </c>
      <c r="K105" s="355">
        <v>4277575.79</v>
      </c>
      <c r="L105" s="355">
        <v>342206.06319999998</v>
      </c>
      <c r="M105" s="355">
        <v>237643.09944444444</v>
      </c>
      <c r="N105" s="359">
        <v>56571</v>
      </c>
      <c r="O105" s="351">
        <v>4525.68</v>
      </c>
      <c r="P105" s="359">
        <v>383</v>
      </c>
      <c r="Q105" s="351">
        <v>30.64</v>
      </c>
      <c r="R105" s="356">
        <v>3253</v>
      </c>
      <c r="S105" s="351">
        <v>260.24</v>
      </c>
      <c r="T105" s="356">
        <v>291</v>
      </c>
      <c r="U105" s="351">
        <v>23.28</v>
      </c>
      <c r="V105" s="356">
        <v>161</v>
      </c>
      <c r="W105" s="351">
        <v>12.88</v>
      </c>
      <c r="X105" s="356">
        <v>211</v>
      </c>
      <c r="Y105" s="351">
        <v>16.88</v>
      </c>
      <c r="Z105" s="356">
        <v>470</v>
      </c>
      <c r="AA105" s="351">
        <v>37.6</v>
      </c>
      <c r="AB105" s="356">
        <v>133</v>
      </c>
      <c r="AC105" s="351">
        <v>10.64</v>
      </c>
      <c r="AD105" s="357">
        <v>181</v>
      </c>
      <c r="AE105" s="351">
        <v>14.48</v>
      </c>
      <c r="AF105" s="356">
        <v>141</v>
      </c>
      <c r="AG105" s="351">
        <v>11.28</v>
      </c>
      <c r="AH105" s="356">
        <v>174</v>
      </c>
      <c r="AI105" s="351">
        <v>13.92</v>
      </c>
      <c r="AJ105" s="356">
        <v>17</v>
      </c>
      <c r="AK105" s="351">
        <v>1.36</v>
      </c>
      <c r="AL105" s="356">
        <v>2194</v>
      </c>
      <c r="AM105" s="351">
        <v>175.52</v>
      </c>
      <c r="AN105" s="356">
        <v>1817</v>
      </c>
      <c r="AO105" s="351">
        <v>145.36000000000001</v>
      </c>
      <c r="AP105" s="356">
        <v>3781</v>
      </c>
      <c r="AQ105" s="351">
        <v>302.48</v>
      </c>
      <c r="AR105" s="356">
        <v>1341</v>
      </c>
      <c r="AS105" s="351">
        <v>107.28</v>
      </c>
    </row>
    <row r="106" spans="1:45" ht="13.5" customHeight="1">
      <c r="A106" s="349" t="s">
        <v>161</v>
      </c>
      <c r="B106" s="350" t="str">
        <f>'Incentive Goal'!B105</f>
        <v>YADKIN</v>
      </c>
      <c r="C106" s="351">
        <v>3.8</v>
      </c>
      <c r="D106" s="351">
        <v>3.8</v>
      </c>
      <c r="E106" s="352">
        <v>1294</v>
      </c>
      <c r="F106" s="353">
        <v>340.5263157894737</v>
      </c>
      <c r="G106" s="354">
        <v>33</v>
      </c>
      <c r="H106" s="353">
        <v>8.6842105263157894</v>
      </c>
      <c r="I106" s="354">
        <v>66</v>
      </c>
      <c r="J106" s="353">
        <v>17.368421052631579</v>
      </c>
      <c r="K106" s="355">
        <v>1078701.69</v>
      </c>
      <c r="L106" s="355">
        <v>283868.8657894737</v>
      </c>
      <c r="M106" s="355">
        <v>283868.8657894737</v>
      </c>
      <c r="N106" s="359">
        <v>11560</v>
      </c>
      <c r="O106" s="351">
        <v>3042.105263157895</v>
      </c>
      <c r="P106" s="359">
        <v>79</v>
      </c>
      <c r="Q106" s="351">
        <v>20.789473684210527</v>
      </c>
      <c r="R106" s="356">
        <v>197</v>
      </c>
      <c r="S106" s="351">
        <v>51.842105263157897</v>
      </c>
      <c r="T106" s="356">
        <v>6</v>
      </c>
      <c r="U106" s="351">
        <v>1.5789473684210527</v>
      </c>
      <c r="V106" s="356">
        <v>9</v>
      </c>
      <c r="W106" s="351">
        <v>2.3684210526315792</v>
      </c>
      <c r="X106" s="356">
        <v>32</v>
      </c>
      <c r="Y106" s="351">
        <v>8.4210526315789469</v>
      </c>
      <c r="Z106" s="356">
        <v>91</v>
      </c>
      <c r="AA106" s="351">
        <v>23.947368421052634</v>
      </c>
      <c r="AB106" s="356">
        <v>66</v>
      </c>
      <c r="AC106" s="351">
        <v>17.368421052631579</v>
      </c>
      <c r="AD106" s="357">
        <v>15</v>
      </c>
      <c r="AE106" s="351">
        <v>3.9473684210526319</v>
      </c>
      <c r="AF106" s="356">
        <v>25</v>
      </c>
      <c r="AG106" s="351">
        <v>6.5789473684210531</v>
      </c>
      <c r="AH106" s="356">
        <v>53</v>
      </c>
      <c r="AI106" s="351">
        <v>13.947368421052632</v>
      </c>
      <c r="AJ106" s="356">
        <v>9</v>
      </c>
      <c r="AK106" s="351">
        <v>2.3684210526315792</v>
      </c>
      <c r="AL106" s="356">
        <v>336</v>
      </c>
      <c r="AM106" s="351">
        <v>88.421052631578945</v>
      </c>
      <c r="AN106" s="356">
        <v>447</v>
      </c>
      <c r="AO106" s="351">
        <v>117.63157894736842</v>
      </c>
      <c r="AP106" s="356">
        <v>560</v>
      </c>
      <c r="AQ106" s="351">
        <v>147.36842105263159</v>
      </c>
      <c r="AR106" s="356">
        <v>193</v>
      </c>
      <c r="AS106" s="351">
        <v>50.789473684210527</v>
      </c>
    </row>
    <row r="107" spans="1:45" ht="13.5" customHeight="1">
      <c r="A107" s="349" t="s">
        <v>163</v>
      </c>
      <c r="B107" s="350" t="str">
        <f>'Incentive Goal'!B106</f>
        <v>YANCEY</v>
      </c>
      <c r="C107" s="351">
        <v>0.75</v>
      </c>
      <c r="D107" s="351">
        <v>1</v>
      </c>
      <c r="E107" s="352">
        <v>372</v>
      </c>
      <c r="F107" s="353">
        <v>496</v>
      </c>
      <c r="G107" s="354">
        <v>3</v>
      </c>
      <c r="H107" s="353">
        <v>4</v>
      </c>
      <c r="I107" s="354">
        <v>12</v>
      </c>
      <c r="J107" s="353">
        <v>16</v>
      </c>
      <c r="K107" s="355">
        <v>327612.64</v>
      </c>
      <c r="L107" s="355">
        <v>436816.85333333333</v>
      </c>
      <c r="M107" s="355">
        <v>327612.64</v>
      </c>
      <c r="N107" s="359">
        <v>3465</v>
      </c>
      <c r="O107" s="351">
        <v>4620</v>
      </c>
      <c r="P107" s="359">
        <v>33</v>
      </c>
      <c r="Q107" s="351">
        <v>44</v>
      </c>
      <c r="R107" s="356">
        <v>113</v>
      </c>
      <c r="S107" s="351">
        <v>150.66666666666666</v>
      </c>
      <c r="T107" s="356">
        <v>12</v>
      </c>
      <c r="U107" s="351">
        <v>16</v>
      </c>
      <c r="V107" s="356">
        <v>0</v>
      </c>
      <c r="W107" s="351">
        <v>0</v>
      </c>
      <c r="X107" s="356">
        <v>4</v>
      </c>
      <c r="Y107" s="351">
        <v>5.333333333333333</v>
      </c>
      <c r="Z107" s="356">
        <v>17</v>
      </c>
      <c r="AA107" s="351">
        <v>22.666666666666668</v>
      </c>
      <c r="AB107" s="356">
        <v>10</v>
      </c>
      <c r="AC107" s="351">
        <v>13.333333333333334</v>
      </c>
      <c r="AD107" s="357">
        <v>3</v>
      </c>
      <c r="AE107" s="351">
        <v>4</v>
      </c>
      <c r="AF107" s="356">
        <v>22</v>
      </c>
      <c r="AG107" s="351">
        <v>29.333333333333332</v>
      </c>
      <c r="AH107" s="356">
        <v>12</v>
      </c>
      <c r="AI107" s="351">
        <v>16</v>
      </c>
      <c r="AJ107" s="356">
        <v>5</v>
      </c>
      <c r="AK107" s="351">
        <v>6.666666666666667</v>
      </c>
      <c r="AL107" s="356">
        <v>51</v>
      </c>
      <c r="AM107" s="351">
        <v>68</v>
      </c>
      <c r="AN107" s="356">
        <v>107</v>
      </c>
      <c r="AO107" s="351">
        <v>142.66666666666666</v>
      </c>
      <c r="AP107" s="356">
        <v>53</v>
      </c>
      <c r="AQ107" s="351">
        <v>70.666666666666671</v>
      </c>
      <c r="AR107" s="356">
        <v>66</v>
      </c>
      <c r="AS107" s="351">
        <v>88</v>
      </c>
    </row>
    <row r="108" spans="1:45">
      <c r="A108" s="349"/>
      <c r="B108" s="349" t="s">
        <v>171</v>
      </c>
      <c r="C108" s="361">
        <v>945.57499999999993</v>
      </c>
      <c r="D108" s="361">
        <v>1342.915</v>
      </c>
      <c r="E108" s="352">
        <v>394824</v>
      </c>
      <c r="F108" s="362">
        <v>417.54911032969358</v>
      </c>
      <c r="G108" s="363">
        <v>14476</v>
      </c>
      <c r="H108" s="362">
        <v>15.309203394759804</v>
      </c>
      <c r="I108" s="363">
        <v>14340</v>
      </c>
      <c r="J108" s="362">
        <v>15.165375565132328</v>
      </c>
      <c r="K108" s="364">
        <v>338830158.67999995</v>
      </c>
      <c r="L108" s="364">
        <v>358332.39952409908</v>
      </c>
      <c r="M108" s="364">
        <v>252309.46015198278</v>
      </c>
      <c r="N108" s="365">
        <v>4000766</v>
      </c>
      <c r="O108" s="361">
        <v>4231.040372260265</v>
      </c>
      <c r="P108" s="365">
        <v>27613</v>
      </c>
      <c r="Q108" s="361">
        <v>29.202337202231448</v>
      </c>
      <c r="R108" s="365">
        <v>298224</v>
      </c>
      <c r="S108" s="361">
        <v>315.38904899135451</v>
      </c>
      <c r="T108" s="365">
        <v>31833</v>
      </c>
      <c r="U108" s="361">
        <v>33.665230150966345</v>
      </c>
      <c r="V108" s="365">
        <v>7305</v>
      </c>
      <c r="W108" s="361">
        <v>7.7254580546228491</v>
      </c>
      <c r="X108" s="365">
        <v>15165</v>
      </c>
      <c r="Y108" s="361">
        <v>16.037860561034293</v>
      </c>
      <c r="Z108" s="365">
        <v>19917</v>
      </c>
      <c r="AA108" s="361">
        <v>21.063374137429609</v>
      </c>
      <c r="AB108" s="365">
        <v>13347</v>
      </c>
      <c r="AC108" s="361">
        <v>14.115220897337601</v>
      </c>
      <c r="AD108" s="365">
        <v>6207</v>
      </c>
      <c r="AE108" s="361">
        <v>6.5642598418951437</v>
      </c>
      <c r="AF108" s="365">
        <v>9268</v>
      </c>
      <c r="AG108" s="361">
        <v>9.8014435660841297</v>
      </c>
      <c r="AH108" s="365">
        <v>16068</v>
      </c>
      <c r="AI108" s="361">
        <v>16.992835047457898</v>
      </c>
      <c r="AJ108" s="365">
        <v>2838</v>
      </c>
      <c r="AK108" s="361">
        <v>3.0013483859027579</v>
      </c>
      <c r="AL108" s="365">
        <v>113368</v>
      </c>
      <c r="AM108" s="361">
        <v>119.89318668535019</v>
      </c>
      <c r="AN108" s="365">
        <v>116957</v>
      </c>
      <c r="AO108" s="361">
        <v>123.68876080691643</v>
      </c>
      <c r="AP108" s="365">
        <v>205563</v>
      </c>
      <c r="AQ108" s="361">
        <v>217.39470692435822</v>
      </c>
      <c r="AR108" s="365">
        <v>62395</v>
      </c>
      <c r="AS108" s="361">
        <v>65.986304629458274</v>
      </c>
    </row>
    <row r="109" spans="1:45">
      <c r="A109" s="366"/>
      <c r="B109" s="366"/>
      <c r="C109" s="367"/>
      <c r="D109" s="367"/>
      <c r="E109" s="368"/>
      <c r="F109" s="369"/>
      <c r="G109" s="370"/>
      <c r="H109" s="369"/>
      <c r="I109" s="368"/>
      <c r="J109" s="369"/>
      <c r="K109" s="371"/>
      <c r="L109" s="371"/>
      <c r="M109" s="371"/>
      <c r="N109" s="368"/>
      <c r="O109" s="369"/>
      <c r="P109" s="368"/>
      <c r="Q109" s="369"/>
      <c r="R109" s="368"/>
      <c r="S109" s="369"/>
      <c r="T109" s="368"/>
      <c r="U109" s="369"/>
      <c r="V109" s="368"/>
      <c r="W109" s="369"/>
      <c r="X109" s="368"/>
      <c r="Y109" s="369"/>
      <c r="Z109" s="368"/>
      <c r="AA109" s="369"/>
      <c r="AB109" s="368"/>
      <c r="AC109" s="369"/>
      <c r="AD109" s="368"/>
      <c r="AE109" s="369"/>
      <c r="AF109" s="368"/>
      <c r="AG109" s="369"/>
      <c r="AH109" s="368"/>
      <c r="AI109" s="369"/>
      <c r="AJ109" s="368"/>
      <c r="AK109" s="369"/>
      <c r="AL109" s="368"/>
      <c r="AM109" s="369"/>
      <c r="AN109" s="368"/>
      <c r="AO109" s="369"/>
      <c r="AP109" s="368"/>
      <c r="AQ109" s="369"/>
      <c r="AR109" s="368"/>
      <c r="AS109" s="369"/>
    </row>
    <row r="110" spans="1:45" s="96" customFormat="1">
      <c r="A110" s="280" t="s">
        <v>119</v>
      </c>
      <c r="B110" s="281"/>
      <c r="C110" s="89">
        <v>945.57499999999993</v>
      </c>
      <c r="D110" s="90">
        <v>1342.915</v>
      </c>
      <c r="E110" s="91">
        <v>394824</v>
      </c>
      <c r="F110" s="90">
        <v>417.54911032969358</v>
      </c>
      <c r="G110" s="91">
        <v>14476</v>
      </c>
      <c r="H110" s="89">
        <v>15.309203394759804</v>
      </c>
      <c r="I110" s="91">
        <v>14340</v>
      </c>
      <c r="J110" s="90">
        <v>15.165375565132328</v>
      </c>
      <c r="K110" s="92">
        <v>338830158.67999995</v>
      </c>
      <c r="L110" s="93">
        <v>358332.39952409908</v>
      </c>
      <c r="M110" s="94">
        <v>252309.46015198278</v>
      </c>
      <c r="N110" s="91">
        <v>4000766</v>
      </c>
      <c r="O110" s="95">
        <v>4231.040372260265</v>
      </c>
      <c r="P110" s="91">
        <v>27613</v>
      </c>
      <c r="Q110" s="90">
        <v>29.202337202231448</v>
      </c>
      <c r="R110" s="91">
        <v>298224</v>
      </c>
      <c r="S110" s="95">
        <v>315.38904899135451</v>
      </c>
      <c r="T110" s="91">
        <v>31833</v>
      </c>
      <c r="U110" s="90">
        <v>33.665230150966345</v>
      </c>
      <c r="V110" s="91">
        <v>7305</v>
      </c>
      <c r="W110" s="95">
        <v>7.7254580546228491</v>
      </c>
      <c r="X110" s="91">
        <v>15165</v>
      </c>
      <c r="Y110" s="90">
        <v>16.037860561034293</v>
      </c>
      <c r="Z110" s="91">
        <v>19917</v>
      </c>
      <c r="AA110" s="95">
        <v>21.063374137429609</v>
      </c>
      <c r="AB110" s="91">
        <v>13347</v>
      </c>
      <c r="AC110" s="90">
        <v>14.115220897337601</v>
      </c>
      <c r="AD110" s="91">
        <v>6207</v>
      </c>
      <c r="AE110" s="89">
        <v>6.5642598418951437</v>
      </c>
      <c r="AF110" s="91">
        <v>9268</v>
      </c>
      <c r="AG110" s="90">
        <v>9.8014435660841297</v>
      </c>
      <c r="AH110" s="91">
        <v>16068</v>
      </c>
      <c r="AI110" s="90">
        <v>16.992835047457898</v>
      </c>
      <c r="AJ110" s="91">
        <v>2838</v>
      </c>
      <c r="AK110" s="90">
        <v>3.0013483859027579</v>
      </c>
      <c r="AL110" s="91">
        <v>113368</v>
      </c>
      <c r="AM110" s="90">
        <v>119.89318668535019</v>
      </c>
      <c r="AN110" s="91">
        <v>116957</v>
      </c>
      <c r="AO110" s="95">
        <v>123.68876080691643</v>
      </c>
      <c r="AP110" s="91">
        <v>205563</v>
      </c>
      <c r="AQ110" s="90">
        <v>217.39470692435822</v>
      </c>
      <c r="AR110" s="91">
        <v>62395</v>
      </c>
      <c r="AS110" s="90">
        <v>65.986304629458274</v>
      </c>
    </row>
    <row r="111" spans="1:45" s="97" customFormat="1">
      <c r="A111" s="349" t="s">
        <v>168</v>
      </c>
      <c r="B111" s="349" t="s">
        <v>172</v>
      </c>
      <c r="C111" s="369">
        <v>15</v>
      </c>
      <c r="D111" s="369">
        <v>19</v>
      </c>
      <c r="E111" s="363">
        <v>4613</v>
      </c>
      <c r="F111" s="362">
        <v>307.53333333333336</v>
      </c>
      <c r="G111" s="363">
        <v>53</v>
      </c>
      <c r="H111" s="362">
        <v>3.5333333333333332</v>
      </c>
      <c r="I111" s="363">
        <v>88</v>
      </c>
      <c r="J111" s="362">
        <v>5.8666666666666663</v>
      </c>
      <c r="K111" s="371">
        <v>2987756.71</v>
      </c>
      <c r="L111" s="355">
        <v>199183.78066666666</v>
      </c>
      <c r="M111" s="355">
        <v>157250.35315789474</v>
      </c>
      <c r="N111" s="368">
        <v>45541</v>
      </c>
      <c r="O111" s="369">
        <v>3036.0666666666666</v>
      </c>
      <c r="P111" s="368">
        <v>198</v>
      </c>
      <c r="Q111" s="369">
        <v>13.2</v>
      </c>
      <c r="R111" s="368">
        <v>3959</v>
      </c>
      <c r="S111" s="369">
        <v>263.93333333333334</v>
      </c>
      <c r="T111" s="368">
        <v>291</v>
      </c>
      <c r="U111" s="369">
        <v>19.399999999999999</v>
      </c>
      <c r="V111" s="368">
        <v>34</v>
      </c>
      <c r="W111" s="369">
        <v>2.2666666666666666</v>
      </c>
      <c r="X111" s="368">
        <v>51</v>
      </c>
      <c r="Y111" s="369">
        <v>3.4</v>
      </c>
      <c r="Z111" s="368">
        <v>85</v>
      </c>
      <c r="AA111" s="369">
        <v>5.666666666666667</v>
      </c>
      <c r="AB111" s="368">
        <v>73</v>
      </c>
      <c r="AC111" s="369">
        <v>4.8666666666666663</v>
      </c>
      <c r="AD111" s="368">
        <v>12</v>
      </c>
      <c r="AE111" s="369">
        <v>0.8</v>
      </c>
      <c r="AF111" s="368">
        <v>327</v>
      </c>
      <c r="AG111" s="369">
        <v>21.8</v>
      </c>
      <c r="AH111" s="368">
        <v>252</v>
      </c>
      <c r="AI111" s="369">
        <v>16.8</v>
      </c>
      <c r="AJ111" s="368">
        <v>17</v>
      </c>
      <c r="AK111" s="369">
        <v>1.1333333333333333</v>
      </c>
      <c r="AL111" s="368">
        <v>1467</v>
      </c>
      <c r="AM111" s="369">
        <v>97.8</v>
      </c>
      <c r="AN111" s="368">
        <v>2626</v>
      </c>
      <c r="AO111" s="369">
        <v>175.06666666666666</v>
      </c>
      <c r="AP111" s="368">
        <v>1415</v>
      </c>
      <c r="AQ111" s="369">
        <v>94.333333333333329</v>
      </c>
      <c r="AR111" s="368">
        <v>729</v>
      </c>
      <c r="AS111" s="369">
        <v>48.6</v>
      </c>
    </row>
    <row r="112" spans="1:45" s="97" customFormat="1">
      <c r="A112" s="349" t="s">
        <v>161</v>
      </c>
      <c r="B112" s="349" t="s">
        <v>173</v>
      </c>
      <c r="C112" s="369">
        <v>46</v>
      </c>
      <c r="D112" s="369">
        <v>92</v>
      </c>
      <c r="E112" s="363">
        <v>20181</v>
      </c>
      <c r="F112" s="362">
        <v>438.71739130434781</v>
      </c>
      <c r="G112" s="363">
        <v>977</v>
      </c>
      <c r="H112" s="362">
        <v>21.239130434782609</v>
      </c>
      <c r="I112" s="363">
        <v>731</v>
      </c>
      <c r="J112" s="362">
        <v>15.891304347826088</v>
      </c>
      <c r="K112" s="371">
        <v>16752316.32</v>
      </c>
      <c r="L112" s="355">
        <v>364180.78956521739</v>
      </c>
      <c r="M112" s="355">
        <v>182090.3947826087</v>
      </c>
      <c r="N112" s="368">
        <v>204642</v>
      </c>
      <c r="O112" s="369">
        <v>4448.739130434783</v>
      </c>
      <c r="P112" s="368">
        <v>1809</v>
      </c>
      <c r="Q112" s="369">
        <v>39.326086956521742</v>
      </c>
      <c r="R112" s="368">
        <v>4724</v>
      </c>
      <c r="S112" s="369">
        <v>102.69565217391305</v>
      </c>
      <c r="T112" s="368">
        <v>301</v>
      </c>
      <c r="U112" s="369">
        <v>6.5434782608695654</v>
      </c>
      <c r="V112" s="368">
        <v>355</v>
      </c>
      <c r="W112" s="369">
        <v>7.7173913043478262</v>
      </c>
      <c r="X112" s="368">
        <v>1013</v>
      </c>
      <c r="Y112" s="369">
        <v>22.021739130434781</v>
      </c>
      <c r="Z112" s="368">
        <v>812</v>
      </c>
      <c r="AA112" s="369">
        <v>17.652173913043477</v>
      </c>
      <c r="AB112" s="368">
        <v>695</v>
      </c>
      <c r="AC112" s="369">
        <v>15.108695652173912</v>
      </c>
      <c r="AD112" s="368">
        <v>625</v>
      </c>
      <c r="AE112" s="369">
        <v>13.586956521739131</v>
      </c>
      <c r="AF112" s="368">
        <v>391</v>
      </c>
      <c r="AG112" s="369">
        <v>8.5</v>
      </c>
      <c r="AH112" s="368">
        <v>723</v>
      </c>
      <c r="AI112" s="369">
        <v>15.717391304347826</v>
      </c>
      <c r="AJ112" s="368">
        <v>134</v>
      </c>
      <c r="AK112" s="369">
        <v>2.9130434782608696</v>
      </c>
      <c r="AL112" s="368">
        <v>6774</v>
      </c>
      <c r="AM112" s="369">
        <v>147.2608695652174</v>
      </c>
      <c r="AN112" s="368">
        <v>4605</v>
      </c>
      <c r="AO112" s="369">
        <v>100.10869565217391</v>
      </c>
      <c r="AP112" s="368">
        <v>14572</v>
      </c>
      <c r="AQ112" s="369">
        <v>316.78260869565219</v>
      </c>
      <c r="AR112" s="368">
        <v>1232</v>
      </c>
      <c r="AS112" s="369">
        <v>26.782608695652176</v>
      </c>
    </row>
    <row r="113" spans="1:45" ht="18" customHeight="1">
      <c r="A113" s="98" t="s">
        <v>174</v>
      </c>
      <c r="B113" s="99"/>
      <c r="C113" s="100"/>
      <c r="D113" s="101"/>
      <c r="E113" s="270"/>
      <c r="F113" s="272"/>
      <c r="G113" s="270"/>
      <c r="H113" s="271"/>
      <c r="I113" s="270"/>
      <c r="J113" s="272"/>
      <c r="K113" s="273"/>
      <c r="L113" s="274"/>
      <c r="M113" s="275"/>
      <c r="N113" s="271"/>
      <c r="O113" s="102"/>
      <c r="P113" s="271"/>
      <c r="Q113" s="272"/>
      <c r="R113" s="270"/>
      <c r="S113" s="102"/>
      <c r="T113" s="271"/>
      <c r="U113" s="272"/>
      <c r="V113" s="270"/>
      <c r="W113" s="102"/>
      <c r="X113" s="271"/>
      <c r="Y113" s="272"/>
      <c r="Z113" s="270"/>
      <c r="AA113" s="102"/>
      <c r="AB113" s="271"/>
      <c r="AC113" s="272"/>
      <c r="AD113" s="271"/>
      <c r="AE113" s="271"/>
      <c r="AF113" s="270"/>
      <c r="AG113" s="272"/>
      <c r="AH113" s="271"/>
      <c r="AI113" s="272"/>
      <c r="AJ113" s="270"/>
      <c r="AK113" s="272"/>
      <c r="AL113" s="270"/>
      <c r="AM113" s="272"/>
      <c r="AN113" s="270"/>
      <c r="AO113" s="102"/>
      <c r="AP113" s="271"/>
      <c r="AQ113" s="272"/>
      <c r="AR113" s="270"/>
      <c r="AS113" s="272"/>
    </row>
    <row r="114" spans="1:45" ht="18" customHeight="1"/>
    <row r="116" spans="1:45">
      <c r="A116" s="112"/>
      <c r="B116" s="112"/>
      <c r="N116" s="107"/>
    </row>
    <row r="117" spans="1:45">
      <c r="N117" s="107"/>
    </row>
    <row r="118" spans="1:45">
      <c r="N118" s="107"/>
    </row>
  </sheetData>
  <sheetProtection formatCells="0" formatColumns="0" formatRows="0" insertColumns="0" insertRows="0" insertHyperlinks="0" deleteColumns="0" deleteRows="0" sort="0" autoFilter="0" pivotTables="0"/>
  <autoFilter ref="A3:B3" xr:uid="{5B538BF4-35D4-41D6-8578-8B4F74016AF5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M4" activePane="bottomRight" state="frozen"/>
      <selection pane="bottomRight" activeCell="Q2" sqref="Q2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49" customWidth="1"/>
    <col min="2" max="2" width="21.5703125" style="150" customWidth="1"/>
    <col min="3" max="3" width="7.28515625" style="151" customWidth="1"/>
    <col min="4" max="4" width="7" style="151" customWidth="1"/>
    <col min="5" max="5" width="7.7109375" style="151" customWidth="1"/>
    <col min="6" max="6" width="7.28515625" style="151" customWidth="1"/>
    <col min="7" max="7" width="6.7109375" style="151" customWidth="1"/>
    <col min="8" max="8" width="7.140625" style="151" customWidth="1"/>
    <col min="9" max="9" width="8.28515625" style="152" customWidth="1"/>
    <col min="10" max="10" width="7.7109375" style="152" customWidth="1"/>
    <col min="11" max="11" width="9.42578125" style="153" customWidth="1"/>
    <col min="12" max="12" width="8.28515625" style="152" customWidth="1"/>
    <col min="13" max="13" width="6.7109375" style="152" customWidth="1"/>
    <col min="14" max="14" width="8.7109375" style="152" customWidth="1"/>
    <col min="15" max="15" width="10.85546875" style="152" customWidth="1"/>
    <col min="16" max="16" width="9.7109375" style="152" customWidth="1"/>
    <col min="17" max="17" width="81.85546875" style="154" customWidth="1"/>
    <col min="18" max="16384" width="9.140625" style="121"/>
  </cols>
  <sheetData>
    <row r="1" spans="1:23" ht="38.25">
      <c r="A1" s="315" t="s">
        <v>175</v>
      </c>
      <c r="B1" s="316"/>
      <c r="C1" s="219"/>
      <c r="D1" s="220"/>
      <c r="E1" s="221"/>
      <c r="F1" s="113"/>
      <c r="G1" s="114"/>
      <c r="H1" s="115"/>
      <c r="I1" s="219"/>
      <c r="J1" s="220"/>
      <c r="K1" s="221"/>
      <c r="L1" s="116"/>
      <c r="M1" s="117"/>
      <c r="N1" s="118"/>
      <c r="O1" s="276" t="s">
        <v>176</v>
      </c>
      <c r="P1" s="119" t="s">
        <v>177</v>
      </c>
      <c r="Q1" s="120"/>
    </row>
    <row r="2" spans="1:23" ht="15.75" customHeight="1">
      <c r="A2" s="216"/>
      <c r="B2" s="217"/>
      <c r="C2" s="317" t="s">
        <v>178</v>
      </c>
      <c r="D2" s="318"/>
      <c r="E2" s="319"/>
      <c r="F2" s="320" t="s">
        <v>179</v>
      </c>
      <c r="G2" s="321"/>
      <c r="H2" s="322"/>
      <c r="I2" s="317" t="s">
        <v>180</v>
      </c>
      <c r="J2" s="318"/>
      <c r="K2" s="319"/>
      <c r="L2" s="323" t="s">
        <v>181</v>
      </c>
      <c r="M2" s="324"/>
      <c r="N2" s="325"/>
      <c r="O2" s="326" t="s">
        <v>182</v>
      </c>
      <c r="P2" s="311" t="s">
        <v>183</v>
      </c>
      <c r="Q2" s="120"/>
    </row>
    <row r="3" spans="1:23" s="131" customFormat="1" ht="26.25" thickBot="1">
      <c r="A3" s="122" t="s">
        <v>145</v>
      </c>
      <c r="B3" s="372" t="s">
        <v>13</v>
      </c>
      <c r="C3" s="222" t="s">
        <v>184</v>
      </c>
      <c r="D3" s="223" t="s">
        <v>185</v>
      </c>
      <c r="E3" s="224" t="s">
        <v>186</v>
      </c>
      <c r="F3" s="123" t="s">
        <v>187</v>
      </c>
      <c r="G3" s="124" t="s">
        <v>188</v>
      </c>
      <c r="H3" s="125" t="s">
        <v>189</v>
      </c>
      <c r="I3" s="226" t="s">
        <v>190</v>
      </c>
      <c r="J3" s="227" t="s">
        <v>191</v>
      </c>
      <c r="K3" s="228" t="s">
        <v>192</v>
      </c>
      <c r="L3" s="126" t="s">
        <v>193</v>
      </c>
      <c r="M3" s="127" t="s">
        <v>194</v>
      </c>
      <c r="N3" s="128" t="s">
        <v>195</v>
      </c>
      <c r="O3" s="327"/>
      <c r="P3" s="312"/>
      <c r="Q3" s="129" t="s">
        <v>196</v>
      </c>
      <c r="R3" s="130"/>
      <c r="S3" s="130"/>
      <c r="T3" s="130"/>
      <c r="U3" s="130"/>
      <c r="V3" s="130"/>
      <c r="W3" s="130"/>
    </row>
    <row r="4" spans="1:23" s="137" customFormat="1" ht="12" customHeight="1" thickBot="1">
      <c r="A4" s="262" t="s">
        <v>160</v>
      </c>
      <c r="B4" s="253" t="s">
        <v>19</v>
      </c>
      <c r="C4" s="225">
        <v>3.5</v>
      </c>
      <c r="D4" s="225">
        <v>0</v>
      </c>
      <c r="E4" s="225">
        <v>3.5</v>
      </c>
      <c r="F4" s="132">
        <v>12</v>
      </c>
      <c r="G4" s="132">
        <v>0</v>
      </c>
      <c r="H4" s="133">
        <v>12</v>
      </c>
      <c r="I4" s="229">
        <v>3</v>
      </c>
      <c r="J4" s="230">
        <v>0</v>
      </c>
      <c r="K4" s="231">
        <v>3</v>
      </c>
      <c r="L4" s="134">
        <f>SUM(C4,F4,I4)</f>
        <v>18.5</v>
      </c>
      <c r="M4" s="134">
        <f>SUM(D4,G4,J4)</f>
        <v>0</v>
      </c>
      <c r="N4" s="134">
        <f>SUM(E4,H4,K4)</f>
        <v>18.5</v>
      </c>
      <c r="O4" s="135">
        <f>L4</f>
        <v>18.5</v>
      </c>
      <c r="P4" s="135">
        <v>2.5</v>
      </c>
      <c r="Q4" s="136" t="s">
        <v>197</v>
      </c>
      <c r="R4" s="121"/>
      <c r="S4" s="121"/>
      <c r="T4" s="121"/>
      <c r="U4" s="121"/>
      <c r="V4" s="121"/>
      <c r="W4" s="121"/>
    </row>
    <row r="5" spans="1:23" s="137" customFormat="1" ht="12" customHeight="1" thickBot="1">
      <c r="A5" s="233" t="s">
        <v>161</v>
      </c>
      <c r="B5" s="239" t="s">
        <v>20</v>
      </c>
      <c r="C5" s="234">
        <v>1</v>
      </c>
      <c r="D5" s="234">
        <v>0</v>
      </c>
      <c r="E5" s="234">
        <v>1</v>
      </c>
      <c r="F5" s="235">
        <v>3</v>
      </c>
      <c r="G5" s="235">
        <v>0</v>
      </c>
      <c r="H5" s="236">
        <v>3</v>
      </c>
      <c r="I5" s="373">
        <v>0</v>
      </c>
      <c r="J5" s="237">
        <v>0</v>
      </c>
      <c r="K5" s="238">
        <v>0</v>
      </c>
      <c r="L5" s="134">
        <f t="shared" ref="L5:N68" si="0">SUM(C5,F5,I5)</f>
        <v>4</v>
      </c>
      <c r="M5" s="134">
        <f t="shared" si="0"/>
        <v>0</v>
      </c>
      <c r="N5" s="134">
        <f t="shared" si="0"/>
        <v>4</v>
      </c>
      <c r="O5" s="135">
        <f t="shared" ref="O5:O68" si="1">L5</f>
        <v>4</v>
      </c>
      <c r="P5" s="374">
        <v>0.25</v>
      </c>
      <c r="Q5" s="375" t="s">
        <v>198</v>
      </c>
      <c r="R5" s="121"/>
      <c r="S5" s="121"/>
      <c r="T5" s="121"/>
      <c r="U5" s="121"/>
      <c r="V5" s="121"/>
      <c r="W5" s="121"/>
    </row>
    <row r="6" spans="1:23" s="137" customFormat="1" ht="12" customHeight="1" thickBot="1">
      <c r="A6" s="233" t="s">
        <v>161</v>
      </c>
      <c r="B6" s="239" t="s">
        <v>21</v>
      </c>
      <c r="C6" s="234">
        <v>0.25</v>
      </c>
      <c r="D6" s="234">
        <v>0</v>
      </c>
      <c r="E6" s="234">
        <v>0.25</v>
      </c>
      <c r="F6" s="235">
        <v>0.75</v>
      </c>
      <c r="G6" s="235">
        <v>0</v>
      </c>
      <c r="H6" s="236">
        <v>0.75</v>
      </c>
      <c r="I6" s="373">
        <v>1</v>
      </c>
      <c r="J6" s="237">
        <v>0</v>
      </c>
      <c r="K6" s="238">
        <v>1</v>
      </c>
      <c r="L6" s="134">
        <f t="shared" si="0"/>
        <v>2</v>
      </c>
      <c r="M6" s="134">
        <f t="shared" si="0"/>
        <v>0</v>
      </c>
      <c r="N6" s="134">
        <f t="shared" si="0"/>
        <v>2</v>
      </c>
      <c r="O6" s="135">
        <f t="shared" si="1"/>
        <v>2</v>
      </c>
      <c r="P6" s="374">
        <v>0.5</v>
      </c>
      <c r="Q6" s="375" t="s">
        <v>199</v>
      </c>
      <c r="R6" s="121"/>
      <c r="S6" s="121"/>
      <c r="T6" s="121"/>
      <c r="U6" s="121"/>
      <c r="V6" s="121"/>
      <c r="W6" s="121"/>
    </row>
    <row r="7" spans="1:23" s="137" customFormat="1" ht="12" customHeight="1" thickBot="1">
      <c r="A7" s="233" t="s">
        <v>162</v>
      </c>
      <c r="B7" s="239" t="s">
        <v>22</v>
      </c>
      <c r="C7" s="234">
        <v>1.25</v>
      </c>
      <c r="D7" s="234">
        <v>0</v>
      </c>
      <c r="E7" s="234">
        <v>1.25</v>
      </c>
      <c r="F7" s="235">
        <v>4.75</v>
      </c>
      <c r="G7" s="235">
        <v>0</v>
      </c>
      <c r="H7" s="236">
        <v>4.75</v>
      </c>
      <c r="I7" s="373">
        <v>1</v>
      </c>
      <c r="J7" s="237">
        <v>0</v>
      </c>
      <c r="K7" s="238">
        <v>1</v>
      </c>
      <c r="L7" s="134">
        <f t="shared" si="0"/>
        <v>7</v>
      </c>
      <c r="M7" s="134">
        <f t="shared" si="0"/>
        <v>0</v>
      </c>
      <c r="N7" s="134">
        <f t="shared" si="0"/>
        <v>7</v>
      </c>
      <c r="O7" s="135">
        <f t="shared" si="1"/>
        <v>7</v>
      </c>
      <c r="P7" s="374">
        <v>2</v>
      </c>
      <c r="Q7" s="375" t="s">
        <v>200</v>
      </c>
      <c r="R7" s="121"/>
      <c r="S7" s="121"/>
      <c r="T7" s="121"/>
      <c r="U7" s="121"/>
      <c r="V7" s="121"/>
      <c r="W7" s="121"/>
    </row>
    <row r="8" spans="1:23" s="137" customFormat="1" ht="12" customHeight="1" thickBot="1">
      <c r="A8" s="233" t="s">
        <v>161</v>
      </c>
      <c r="B8" s="239" t="s">
        <v>23</v>
      </c>
      <c r="C8" s="234">
        <v>1</v>
      </c>
      <c r="D8" s="234">
        <v>0</v>
      </c>
      <c r="E8" s="234">
        <v>1</v>
      </c>
      <c r="F8" s="235">
        <v>4</v>
      </c>
      <c r="G8" s="235">
        <v>0</v>
      </c>
      <c r="H8" s="236">
        <v>4</v>
      </c>
      <c r="I8" s="373">
        <v>0</v>
      </c>
      <c r="J8" s="237">
        <v>0</v>
      </c>
      <c r="K8" s="238">
        <v>0</v>
      </c>
      <c r="L8" s="134">
        <f t="shared" si="0"/>
        <v>5</v>
      </c>
      <c r="M8" s="134">
        <f t="shared" si="0"/>
        <v>0</v>
      </c>
      <c r="N8" s="134">
        <f t="shared" si="0"/>
        <v>5</v>
      </c>
      <c r="O8" s="135">
        <f t="shared" si="1"/>
        <v>5</v>
      </c>
      <c r="P8" s="374">
        <v>0.25</v>
      </c>
      <c r="Q8" s="375" t="s">
        <v>201</v>
      </c>
      <c r="R8" s="121"/>
      <c r="S8" s="121"/>
      <c r="T8" s="121"/>
      <c r="U8" s="121"/>
      <c r="V8" s="121"/>
      <c r="W8" s="121"/>
    </row>
    <row r="9" spans="1:23" s="137" customFormat="1" ht="12" customHeight="1" thickBot="1">
      <c r="A9" s="233" t="s">
        <v>163</v>
      </c>
      <c r="B9" s="239" t="s">
        <v>24</v>
      </c>
      <c r="C9" s="234">
        <v>0</v>
      </c>
      <c r="D9" s="234">
        <v>0</v>
      </c>
      <c r="E9" s="234">
        <v>0</v>
      </c>
      <c r="F9" s="235">
        <v>1</v>
      </c>
      <c r="G9" s="235">
        <v>0</v>
      </c>
      <c r="H9" s="236">
        <v>1</v>
      </c>
      <c r="I9" s="373">
        <v>0</v>
      </c>
      <c r="J9" s="237">
        <v>0</v>
      </c>
      <c r="K9" s="238">
        <v>0</v>
      </c>
      <c r="L9" s="134">
        <f t="shared" si="0"/>
        <v>1</v>
      </c>
      <c r="M9" s="134">
        <f t="shared" si="0"/>
        <v>0</v>
      </c>
      <c r="N9" s="134">
        <f t="shared" si="0"/>
        <v>1</v>
      </c>
      <c r="O9" s="135">
        <f t="shared" si="1"/>
        <v>1</v>
      </c>
      <c r="P9" s="374">
        <v>0.05</v>
      </c>
      <c r="Q9" s="375" t="s">
        <v>202</v>
      </c>
      <c r="R9" s="121"/>
      <c r="S9" s="121"/>
      <c r="T9" s="121"/>
      <c r="U9" s="121"/>
      <c r="V9" s="121"/>
      <c r="W9" s="121"/>
    </row>
    <row r="10" spans="1:23" s="137" customFormat="1" ht="12" customHeight="1" thickBot="1">
      <c r="A10" s="233" t="s">
        <v>164</v>
      </c>
      <c r="B10" s="239" t="s">
        <v>25</v>
      </c>
      <c r="C10" s="234">
        <v>1.75</v>
      </c>
      <c r="D10" s="234">
        <v>0</v>
      </c>
      <c r="E10" s="234">
        <v>1.75</v>
      </c>
      <c r="F10" s="235">
        <v>7.5</v>
      </c>
      <c r="G10" s="235">
        <v>0</v>
      </c>
      <c r="H10" s="236">
        <v>7.5</v>
      </c>
      <c r="I10" s="373">
        <v>0.75</v>
      </c>
      <c r="J10" s="237">
        <v>0</v>
      </c>
      <c r="K10" s="238">
        <v>0.75</v>
      </c>
      <c r="L10" s="134">
        <f t="shared" si="0"/>
        <v>10</v>
      </c>
      <c r="M10" s="134">
        <f t="shared" si="0"/>
        <v>0</v>
      </c>
      <c r="N10" s="134">
        <f t="shared" si="0"/>
        <v>10</v>
      </c>
      <c r="O10" s="135">
        <f t="shared" si="1"/>
        <v>10</v>
      </c>
      <c r="P10" s="374">
        <v>0.3</v>
      </c>
      <c r="Q10" s="375" t="s">
        <v>203</v>
      </c>
      <c r="R10" s="121"/>
      <c r="S10" s="121"/>
      <c r="T10" s="121"/>
      <c r="U10" s="121"/>
      <c r="V10" s="121"/>
      <c r="W10" s="121"/>
    </row>
    <row r="11" spans="1:23" s="137" customFormat="1" ht="12" customHeight="1" thickBot="1">
      <c r="A11" s="233" t="s">
        <v>164</v>
      </c>
      <c r="B11" s="239" t="s">
        <v>26</v>
      </c>
      <c r="C11" s="234">
        <v>0.5</v>
      </c>
      <c r="D11" s="234">
        <v>0</v>
      </c>
      <c r="E11" s="234">
        <v>0.5</v>
      </c>
      <c r="F11" s="235">
        <v>3.5</v>
      </c>
      <c r="G11" s="235">
        <v>0</v>
      </c>
      <c r="H11" s="236">
        <v>3.5</v>
      </c>
      <c r="I11" s="373">
        <v>0</v>
      </c>
      <c r="J11" s="237">
        <v>0</v>
      </c>
      <c r="K11" s="238">
        <v>0</v>
      </c>
      <c r="L11" s="134">
        <f t="shared" si="0"/>
        <v>4</v>
      </c>
      <c r="M11" s="134">
        <f t="shared" si="0"/>
        <v>0</v>
      </c>
      <c r="N11" s="134">
        <f t="shared" si="0"/>
        <v>4</v>
      </c>
      <c r="O11" s="135">
        <f t="shared" si="1"/>
        <v>4</v>
      </c>
      <c r="P11" s="374">
        <v>7.0000000000000007E-2</v>
      </c>
      <c r="Q11" s="375" t="s">
        <v>204</v>
      </c>
      <c r="R11" s="121"/>
      <c r="S11" s="121"/>
      <c r="T11" s="121"/>
      <c r="U11" s="121"/>
      <c r="V11" s="121"/>
      <c r="W11" s="121"/>
    </row>
    <row r="12" spans="1:23" ht="12" customHeight="1" thickBot="1">
      <c r="A12" s="233" t="s">
        <v>165</v>
      </c>
      <c r="B12" s="239" t="s">
        <v>27</v>
      </c>
      <c r="C12" s="234">
        <v>1</v>
      </c>
      <c r="D12" s="234">
        <v>0</v>
      </c>
      <c r="E12" s="234">
        <v>1</v>
      </c>
      <c r="F12" s="235">
        <v>6</v>
      </c>
      <c r="G12" s="235">
        <v>0</v>
      </c>
      <c r="H12" s="236">
        <v>6</v>
      </c>
      <c r="I12" s="373">
        <v>1</v>
      </c>
      <c r="J12" s="237">
        <v>0</v>
      </c>
      <c r="K12" s="238">
        <v>1</v>
      </c>
      <c r="L12" s="134">
        <f t="shared" si="0"/>
        <v>8</v>
      </c>
      <c r="M12" s="134">
        <f t="shared" si="0"/>
        <v>0</v>
      </c>
      <c r="N12" s="134">
        <f t="shared" si="0"/>
        <v>8</v>
      </c>
      <c r="O12" s="135">
        <f t="shared" si="1"/>
        <v>8</v>
      </c>
      <c r="P12" s="374">
        <v>2.6</v>
      </c>
      <c r="Q12" s="375" t="s">
        <v>205</v>
      </c>
    </row>
    <row r="13" spans="1:23" ht="12" customHeight="1" thickBot="1">
      <c r="A13" s="233" t="s">
        <v>166</v>
      </c>
      <c r="B13" s="239" t="s">
        <v>28</v>
      </c>
      <c r="C13" s="234">
        <v>1.25</v>
      </c>
      <c r="D13" s="234">
        <v>0</v>
      </c>
      <c r="E13" s="234">
        <v>1.25</v>
      </c>
      <c r="F13" s="235">
        <v>10.75</v>
      </c>
      <c r="G13" s="235">
        <v>0</v>
      </c>
      <c r="H13" s="236">
        <v>10.75</v>
      </c>
      <c r="I13" s="373">
        <v>1</v>
      </c>
      <c r="J13" s="237">
        <v>0</v>
      </c>
      <c r="K13" s="238">
        <v>1</v>
      </c>
      <c r="L13" s="134">
        <f t="shared" si="0"/>
        <v>13</v>
      </c>
      <c r="M13" s="134">
        <f t="shared" si="0"/>
        <v>0</v>
      </c>
      <c r="N13" s="134">
        <f t="shared" si="0"/>
        <v>13</v>
      </c>
      <c r="O13" s="135">
        <f t="shared" si="1"/>
        <v>13</v>
      </c>
      <c r="P13" s="374">
        <v>0</v>
      </c>
      <c r="Q13" s="375" t="s">
        <v>206</v>
      </c>
    </row>
    <row r="14" spans="1:23" s="137" customFormat="1" ht="12" customHeight="1" thickBot="1">
      <c r="A14" s="233" t="s">
        <v>167</v>
      </c>
      <c r="B14" s="239" t="s">
        <v>29</v>
      </c>
      <c r="C14" s="234">
        <v>3</v>
      </c>
      <c r="D14" s="234">
        <v>0</v>
      </c>
      <c r="E14" s="234">
        <v>3</v>
      </c>
      <c r="F14" s="235">
        <v>9.4</v>
      </c>
      <c r="G14" s="235">
        <v>0</v>
      </c>
      <c r="H14" s="236">
        <v>9.4</v>
      </c>
      <c r="I14" s="373">
        <v>5</v>
      </c>
      <c r="J14" s="237">
        <v>0</v>
      </c>
      <c r="K14" s="238">
        <v>5</v>
      </c>
      <c r="L14" s="134">
        <f t="shared" si="0"/>
        <v>17.399999999999999</v>
      </c>
      <c r="M14" s="134">
        <f t="shared" si="0"/>
        <v>0</v>
      </c>
      <c r="N14" s="134">
        <f t="shared" si="0"/>
        <v>17.399999999999999</v>
      </c>
      <c r="O14" s="135">
        <f t="shared" si="1"/>
        <v>17.399999999999999</v>
      </c>
      <c r="P14" s="374">
        <v>0</v>
      </c>
      <c r="Q14" s="375" t="s">
        <v>207</v>
      </c>
      <c r="R14" s="121"/>
      <c r="S14" s="121"/>
      <c r="T14" s="121"/>
      <c r="U14" s="121"/>
      <c r="V14" s="121"/>
      <c r="W14" s="121"/>
    </row>
    <row r="15" spans="1:23" s="137" customFormat="1" ht="12" customHeight="1" thickBot="1">
      <c r="A15" s="233" t="s">
        <v>163</v>
      </c>
      <c r="B15" s="239" t="s">
        <v>30</v>
      </c>
      <c r="C15" s="234">
        <v>1</v>
      </c>
      <c r="D15" s="234">
        <v>0</v>
      </c>
      <c r="E15" s="234">
        <v>1</v>
      </c>
      <c r="F15" s="235">
        <v>8</v>
      </c>
      <c r="G15" s="235">
        <v>0</v>
      </c>
      <c r="H15" s="236">
        <v>8</v>
      </c>
      <c r="I15" s="373">
        <v>1</v>
      </c>
      <c r="J15" s="237">
        <v>0</v>
      </c>
      <c r="K15" s="238">
        <v>1</v>
      </c>
      <c r="L15" s="134">
        <f t="shared" si="0"/>
        <v>10</v>
      </c>
      <c r="M15" s="134">
        <f t="shared" si="0"/>
        <v>0</v>
      </c>
      <c r="N15" s="134">
        <f t="shared" si="0"/>
        <v>10</v>
      </c>
      <c r="O15" s="135">
        <f t="shared" si="1"/>
        <v>10</v>
      </c>
      <c r="P15" s="374">
        <v>0.2</v>
      </c>
      <c r="Q15" s="375" t="s">
        <v>208</v>
      </c>
      <c r="R15" s="121"/>
      <c r="S15" s="121"/>
      <c r="T15" s="121"/>
      <c r="U15" s="121"/>
      <c r="V15" s="121"/>
      <c r="W15" s="121"/>
    </row>
    <row r="16" spans="1:23" s="137" customFormat="1" ht="12" customHeight="1" thickBot="1">
      <c r="A16" s="233" t="s">
        <v>162</v>
      </c>
      <c r="B16" s="239" t="s">
        <v>31</v>
      </c>
      <c r="C16" s="234">
        <v>4.25</v>
      </c>
      <c r="D16" s="234">
        <v>0</v>
      </c>
      <c r="E16" s="234">
        <v>4.25</v>
      </c>
      <c r="F16" s="235">
        <v>16.75</v>
      </c>
      <c r="G16" s="235">
        <v>0</v>
      </c>
      <c r="H16" s="236">
        <v>16.75</v>
      </c>
      <c r="I16" s="373">
        <v>2</v>
      </c>
      <c r="J16" s="237">
        <v>0</v>
      </c>
      <c r="K16" s="238">
        <v>2</v>
      </c>
      <c r="L16" s="134">
        <f t="shared" si="0"/>
        <v>23</v>
      </c>
      <c r="M16" s="134">
        <f t="shared" si="0"/>
        <v>0</v>
      </c>
      <c r="N16" s="134">
        <f t="shared" si="0"/>
        <v>23</v>
      </c>
      <c r="O16" s="135">
        <f t="shared" si="1"/>
        <v>23</v>
      </c>
      <c r="P16" s="374">
        <v>3.2</v>
      </c>
      <c r="Q16" s="375" t="s">
        <v>209</v>
      </c>
      <c r="R16" s="121"/>
      <c r="S16" s="121"/>
      <c r="T16" s="121"/>
      <c r="U16" s="121"/>
      <c r="V16" s="121"/>
      <c r="W16" s="121"/>
    </row>
    <row r="17" spans="1:23" s="137" customFormat="1" ht="12" customHeight="1" thickBot="1">
      <c r="A17" s="233" t="s">
        <v>163</v>
      </c>
      <c r="B17" s="239" t="s">
        <v>32</v>
      </c>
      <c r="C17" s="234">
        <v>1.25</v>
      </c>
      <c r="D17" s="234">
        <v>0</v>
      </c>
      <c r="E17" s="234">
        <v>1.25</v>
      </c>
      <c r="F17" s="235">
        <v>7.75</v>
      </c>
      <c r="G17" s="235">
        <v>0</v>
      </c>
      <c r="H17" s="236">
        <v>7.75</v>
      </c>
      <c r="I17" s="373">
        <v>1</v>
      </c>
      <c r="J17" s="237">
        <v>0</v>
      </c>
      <c r="K17" s="238">
        <v>1</v>
      </c>
      <c r="L17" s="134">
        <f t="shared" si="0"/>
        <v>10</v>
      </c>
      <c r="M17" s="134">
        <f t="shared" si="0"/>
        <v>0</v>
      </c>
      <c r="N17" s="134">
        <f t="shared" si="0"/>
        <v>10</v>
      </c>
      <c r="O17" s="135">
        <f t="shared" si="1"/>
        <v>10</v>
      </c>
      <c r="P17" s="374">
        <v>1</v>
      </c>
      <c r="Q17" s="375" t="s">
        <v>202</v>
      </c>
      <c r="R17" s="121"/>
      <c r="S17" s="121"/>
      <c r="T17" s="121"/>
      <c r="U17" s="121"/>
      <c r="V17" s="121"/>
      <c r="W17" s="121"/>
    </row>
    <row r="18" spans="1:23" s="137" customFormat="1" ht="12" customHeight="1" thickBot="1">
      <c r="A18" s="233" t="s">
        <v>164</v>
      </c>
      <c r="B18" s="239" t="s">
        <v>33</v>
      </c>
      <c r="C18" s="234">
        <v>0.25</v>
      </c>
      <c r="D18" s="234">
        <v>0</v>
      </c>
      <c r="E18" s="234">
        <v>0.25</v>
      </c>
      <c r="F18" s="235">
        <v>1</v>
      </c>
      <c r="G18" s="235">
        <v>0</v>
      </c>
      <c r="H18" s="236">
        <v>1</v>
      </c>
      <c r="I18" s="373">
        <v>0.5</v>
      </c>
      <c r="J18" s="237">
        <v>0</v>
      </c>
      <c r="K18" s="238">
        <v>0.5</v>
      </c>
      <c r="L18" s="134">
        <f t="shared" si="0"/>
        <v>1.75</v>
      </c>
      <c r="M18" s="134">
        <f t="shared" si="0"/>
        <v>0</v>
      </c>
      <c r="N18" s="134">
        <f t="shared" si="0"/>
        <v>1.75</v>
      </c>
      <c r="O18" s="135">
        <f t="shared" si="1"/>
        <v>1.75</v>
      </c>
      <c r="P18" s="374">
        <v>0.03</v>
      </c>
      <c r="Q18" s="375" t="s">
        <v>210</v>
      </c>
      <c r="R18" s="121"/>
      <c r="S18" s="121"/>
      <c r="T18" s="121"/>
      <c r="U18" s="121"/>
      <c r="V18" s="121"/>
      <c r="W18" s="121"/>
    </row>
    <row r="19" spans="1:23" s="137" customFormat="1" ht="12" customHeight="1" thickBot="1">
      <c r="A19" s="233" t="s">
        <v>166</v>
      </c>
      <c r="B19" s="239" t="s">
        <v>34</v>
      </c>
      <c r="C19" s="234">
        <v>1</v>
      </c>
      <c r="D19" s="234">
        <v>0</v>
      </c>
      <c r="E19" s="234">
        <v>1</v>
      </c>
      <c r="F19" s="235">
        <v>4</v>
      </c>
      <c r="G19" s="235">
        <v>0</v>
      </c>
      <c r="H19" s="236">
        <v>4</v>
      </c>
      <c r="I19" s="373">
        <v>0.25</v>
      </c>
      <c r="J19" s="237">
        <v>0</v>
      </c>
      <c r="K19" s="238">
        <v>0.25</v>
      </c>
      <c r="L19" s="134">
        <f t="shared" si="0"/>
        <v>5.25</v>
      </c>
      <c r="M19" s="134">
        <f t="shared" si="0"/>
        <v>0</v>
      </c>
      <c r="N19" s="134">
        <f t="shared" si="0"/>
        <v>5.25</v>
      </c>
      <c r="O19" s="135">
        <f t="shared" si="1"/>
        <v>5.25</v>
      </c>
      <c r="P19" s="374">
        <v>0.5</v>
      </c>
      <c r="Q19" s="375" t="s">
        <v>211</v>
      </c>
      <c r="R19" s="121"/>
      <c r="S19" s="121"/>
      <c r="T19" s="121"/>
      <c r="U19" s="121"/>
      <c r="V19" s="121"/>
      <c r="W19" s="121"/>
    </row>
    <row r="20" spans="1:23" s="137" customFormat="1" ht="12" customHeight="1" thickBot="1">
      <c r="A20" s="233" t="s">
        <v>168</v>
      </c>
      <c r="B20" s="239" t="s">
        <v>35</v>
      </c>
      <c r="C20" s="234">
        <v>0.33</v>
      </c>
      <c r="D20" s="234">
        <v>0</v>
      </c>
      <c r="E20" s="234">
        <v>0.33</v>
      </c>
      <c r="F20" s="235">
        <v>3</v>
      </c>
      <c r="G20" s="235">
        <v>0</v>
      </c>
      <c r="H20" s="236">
        <v>3</v>
      </c>
      <c r="I20" s="373">
        <v>1</v>
      </c>
      <c r="J20" s="237">
        <v>0</v>
      </c>
      <c r="K20" s="238">
        <v>1</v>
      </c>
      <c r="L20" s="134">
        <f t="shared" si="0"/>
        <v>4.33</v>
      </c>
      <c r="M20" s="134">
        <f t="shared" si="0"/>
        <v>0</v>
      </c>
      <c r="N20" s="134">
        <f t="shared" si="0"/>
        <v>4.33</v>
      </c>
      <c r="O20" s="135">
        <f t="shared" si="1"/>
        <v>4.33</v>
      </c>
      <c r="P20" s="374">
        <v>1</v>
      </c>
      <c r="Q20" s="375" t="s">
        <v>212</v>
      </c>
      <c r="R20" s="121"/>
      <c r="S20" s="121"/>
      <c r="T20" s="121"/>
      <c r="U20" s="121"/>
      <c r="V20" s="121"/>
      <c r="W20" s="121"/>
    </row>
    <row r="21" spans="1:23" s="137" customFormat="1" ht="12" customHeight="1" thickBot="1">
      <c r="A21" s="233" t="s">
        <v>163</v>
      </c>
      <c r="B21" s="239" t="s">
        <v>36</v>
      </c>
      <c r="C21" s="234">
        <v>1.5</v>
      </c>
      <c r="D21" s="234">
        <v>0</v>
      </c>
      <c r="E21" s="234">
        <v>1.5</v>
      </c>
      <c r="F21" s="235">
        <v>16.5</v>
      </c>
      <c r="G21" s="235">
        <v>0</v>
      </c>
      <c r="H21" s="236">
        <v>16.5</v>
      </c>
      <c r="I21" s="373">
        <v>3</v>
      </c>
      <c r="J21" s="237">
        <v>0</v>
      </c>
      <c r="K21" s="238">
        <v>3</v>
      </c>
      <c r="L21" s="134">
        <f t="shared" si="0"/>
        <v>21</v>
      </c>
      <c r="M21" s="134">
        <f t="shared" si="0"/>
        <v>0</v>
      </c>
      <c r="N21" s="134">
        <f t="shared" si="0"/>
        <v>21</v>
      </c>
      <c r="O21" s="135">
        <f t="shared" si="1"/>
        <v>21</v>
      </c>
      <c r="P21" s="374">
        <v>1</v>
      </c>
      <c r="Q21" s="375" t="s">
        <v>213</v>
      </c>
      <c r="R21" s="121"/>
      <c r="S21" s="121"/>
      <c r="T21" s="121"/>
      <c r="U21" s="121"/>
      <c r="V21" s="121"/>
      <c r="W21" s="121"/>
    </row>
    <row r="22" spans="1:23" s="137" customFormat="1" ht="12" customHeight="1" thickBot="1">
      <c r="A22" s="233" t="s">
        <v>160</v>
      </c>
      <c r="B22" s="239" t="s">
        <v>37</v>
      </c>
      <c r="C22" s="234">
        <v>1</v>
      </c>
      <c r="D22" s="234">
        <v>0</v>
      </c>
      <c r="E22" s="234">
        <v>1</v>
      </c>
      <c r="F22" s="235">
        <v>4</v>
      </c>
      <c r="G22" s="235">
        <v>0</v>
      </c>
      <c r="H22" s="236">
        <v>4</v>
      </c>
      <c r="I22" s="373">
        <v>0</v>
      </c>
      <c r="J22" s="237">
        <v>0</v>
      </c>
      <c r="K22" s="238">
        <v>0</v>
      </c>
      <c r="L22" s="134">
        <f t="shared" si="0"/>
        <v>5</v>
      </c>
      <c r="M22" s="134">
        <f t="shared" si="0"/>
        <v>0</v>
      </c>
      <c r="N22" s="134">
        <f t="shared" si="0"/>
        <v>5</v>
      </c>
      <c r="O22" s="135">
        <f t="shared" si="1"/>
        <v>5</v>
      </c>
      <c r="P22" s="374">
        <v>0.5</v>
      </c>
      <c r="Q22" s="375" t="s">
        <v>214</v>
      </c>
      <c r="R22" s="121"/>
      <c r="S22" s="121"/>
      <c r="T22" s="121"/>
      <c r="U22" s="121"/>
      <c r="V22" s="121"/>
      <c r="W22" s="121"/>
    </row>
    <row r="23" spans="1:23" s="137" customFormat="1" ht="12" customHeight="1" thickBot="1">
      <c r="A23" s="233" t="s">
        <v>167</v>
      </c>
      <c r="B23" s="239" t="s">
        <v>38</v>
      </c>
      <c r="C23" s="234">
        <v>1</v>
      </c>
      <c r="D23" s="234">
        <v>0</v>
      </c>
      <c r="E23" s="234">
        <v>1</v>
      </c>
      <c r="F23" s="235">
        <v>2</v>
      </c>
      <c r="G23" s="235">
        <v>0</v>
      </c>
      <c r="H23" s="236">
        <v>2</v>
      </c>
      <c r="I23" s="373">
        <v>1</v>
      </c>
      <c r="J23" s="237">
        <v>0</v>
      </c>
      <c r="K23" s="238">
        <v>1</v>
      </c>
      <c r="L23" s="134">
        <f t="shared" si="0"/>
        <v>4</v>
      </c>
      <c r="M23" s="134">
        <f t="shared" si="0"/>
        <v>0</v>
      </c>
      <c r="N23" s="134">
        <f t="shared" si="0"/>
        <v>4</v>
      </c>
      <c r="O23" s="135">
        <f t="shared" si="1"/>
        <v>4</v>
      </c>
      <c r="P23" s="374">
        <v>0.1</v>
      </c>
      <c r="Q23" s="375" t="s">
        <v>215</v>
      </c>
      <c r="R23" s="121"/>
      <c r="S23" s="121"/>
      <c r="T23" s="121"/>
      <c r="U23" s="121"/>
      <c r="V23" s="121"/>
      <c r="W23" s="121"/>
    </row>
    <row r="24" spans="1:23" s="137" customFormat="1" ht="12" customHeight="1" thickBot="1">
      <c r="A24" s="233" t="s">
        <v>164</v>
      </c>
      <c r="B24" s="239" t="s">
        <v>39</v>
      </c>
      <c r="C24" s="234">
        <v>1</v>
      </c>
      <c r="D24" s="234">
        <v>0</v>
      </c>
      <c r="E24" s="234">
        <v>1</v>
      </c>
      <c r="F24" s="235">
        <v>2</v>
      </c>
      <c r="G24" s="235">
        <v>0</v>
      </c>
      <c r="H24" s="236">
        <v>2</v>
      </c>
      <c r="I24" s="373">
        <v>1</v>
      </c>
      <c r="J24" s="237">
        <v>0</v>
      </c>
      <c r="K24" s="238">
        <v>1</v>
      </c>
      <c r="L24" s="134">
        <f t="shared" si="0"/>
        <v>4</v>
      </c>
      <c r="M24" s="134">
        <f t="shared" si="0"/>
        <v>0</v>
      </c>
      <c r="N24" s="134">
        <f t="shared" si="0"/>
        <v>4</v>
      </c>
      <c r="O24" s="135">
        <f t="shared" si="1"/>
        <v>4</v>
      </c>
      <c r="P24" s="374">
        <v>0.04</v>
      </c>
      <c r="Q24" s="375" t="s">
        <v>216</v>
      </c>
      <c r="R24" s="121"/>
      <c r="S24" s="121"/>
      <c r="T24" s="121"/>
      <c r="U24" s="121"/>
      <c r="V24" s="121"/>
      <c r="W24" s="121"/>
    </row>
    <row r="25" spans="1:23" s="137" customFormat="1" ht="12" customHeight="1" thickBot="1">
      <c r="A25" s="233" t="s">
        <v>167</v>
      </c>
      <c r="B25" s="239" t="s">
        <v>40</v>
      </c>
      <c r="C25" s="234">
        <v>0.1</v>
      </c>
      <c r="D25" s="234">
        <v>0</v>
      </c>
      <c r="E25" s="234">
        <v>0.1</v>
      </c>
      <c r="F25" s="235">
        <v>1</v>
      </c>
      <c r="G25" s="235">
        <v>0</v>
      </c>
      <c r="H25" s="236">
        <v>1</v>
      </c>
      <c r="I25" s="373">
        <v>0</v>
      </c>
      <c r="J25" s="237">
        <v>0</v>
      </c>
      <c r="K25" s="238">
        <v>0</v>
      </c>
      <c r="L25" s="134">
        <f t="shared" si="0"/>
        <v>1.1000000000000001</v>
      </c>
      <c r="M25" s="134">
        <f t="shared" si="0"/>
        <v>0</v>
      </c>
      <c r="N25" s="134">
        <f t="shared" si="0"/>
        <v>1.1000000000000001</v>
      </c>
      <c r="O25" s="135">
        <f t="shared" si="1"/>
        <v>1.1000000000000001</v>
      </c>
      <c r="P25" s="374">
        <v>0.1</v>
      </c>
      <c r="Q25" s="375" t="s">
        <v>215</v>
      </c>
      <c r="R25" s="121"/>
      <c r="S25" s="121"/>
      <c r="T25" s="121"/>
      <c r="U25" s="121"/>
      <c r="V25" s="121"/>
      <c r="W25" s="121"/>
    </row>
    <row r="26" spans="1:23" s="137" customFormat="1" ht="12" customHeight="1" thickBot="1">
      <c r="A26" s="233" t="s">
        <v>163</v>
      </c>
      <c r="B26" s="239" t="s">
        <v>41</v>
      </c>
      <c r="C26" s="234">
        <v>4</v>
      </c>
      <c r="D26" s="234">
        <v>0</v>
      </c>
      <c r="E26" s="234">
        <v>4</v>
      </c>
      <c r="F26" s="235">
        <v>17</v>
      </c>
      <c r="G26" s="235">
        <v>0</v>
      </c>
      <c r="H26" s="236">
        <v>17</v>
      </c>
      <c r="I26" s="373">
        <v>3</v>
      </c>
      <c r="J26" s="237">
        <v>0</v>
      </c>
      <c r="K26" s="238">
        <v>3</v>
      </c>
      <c r="L26" s="134">
        <f t="shared" si="0"/>
        <v>24</v>
      </c>
      <c r="M26" s="134">
        <f t="shared" si="0"/>
        <v>0</v>
      </c>
      <c r="N26" s="134">
        <f t="shared" si="0"/>
        <v>24</v>
      </c>
      <c r="O26" s="135">
        <f t="shared" si="1"/>
        <v>24</v>
      </c>
      <c r="P26" s="374">
        <v>1</v>
      </c>
      <c r="Q26" s="375" t="s">
        <v>198</v>
      </c>
      <c r="R26" s="121"/>
      <c r="S26" s="121"/>
      <c r="T26" s="121"/>
      <c r="U26" s="121"/>
      <c r="V26" s="121"/>
      <c r="W26" s="121"/>
    </row>
    <row r="27" spans="1:23" s="137" customFormat="1" ht="12" customHeight="1" thickBot="1">
      <c r="A27" s="233" t="s">
        <v>166</v>
      </c>
      <c r="B27" s="239" t="s">
        <v>42</v>
      </c>
      <c r="C27" s="234">
        <v>3</v>
      </c>
      <c r="D27" s="234">
        <v>0</v>
      </c>
      <c r="E27" s="234">
        <v>3</v>
      </c>
      <c r="F27" s="235">
        <v>11</v>
      </c>
      <c r="G27" s="235">
        <v>0</v>
      </c>
      <c r="H27" s="236">
        <v>11</v>
      </c>
      <c r="I27" s="373">
        <v>2</v>
      </c>
      <c r="J27" s="237">
        <v>0</v>
      </c>
      <c r="K27" s="238">
        <v>2</v>
      </c>
      <c r="L27" s="134">
        <f t="shared" si="0"/>
        <v>16</v>
      </c>
      <c r="M27" s="134">
        <f t="shared" si="0"/>
        <v>0</v>
      </c>
      <c r="N27" s="134">
        <f t="shared" si="0"/>
        <v>16</v>
      </c>
      <c r="O27" s="135">
        <f t="shared" si="1"/>
        <v>16</v>
      </c>
      <c r="P27" s="374">
        <v>2</v>
      </c>
      <c r="Q27" s="375" t="s">
        <v>217</v>
      </c>
      <c r="R27" s="121"/>
      <c r="S27" s="121"/>
      <c r="T27" s="121"/>
      <c r="U27" s="121"/>
      <c r="V27" s="121"/>
      <c r="W27" s="121"/>
    </row>
    <row r="28" spans="1:23" s="137" customFormat="1" ht="12" customHeight="1" thickBot="1">
      <c r="A28" s="233" t="s">
        <v>164</v>
      </c>
      <c r="B28" s="239" t="s">
        <v>43</v>
      </c>
      <c r="C28" s="234">
        <v>1.5</v>
      </c>
      <c r="D28" s="234">
        <v>0</v>
      </c>
      <c r="E28" s="234">
        <v>1.5</v>
      </c>
      <c r="F28" s="235">
        <v>8</v>
      </c>
      <c r="G28" s="235">
        <v>0</v>
      </c>
      <c r="H28" s="236">
        <v>8</v>
      </c>
      <c r="I28" s="373">
        <v>1</v>
      </c>
      <c r="J28" s="237">
        <v>0</v>
      </c>
      <c r="K28" s="238">
        <v>1</v>
      </c>
      <c r="L28" s="134">
        <f t="shared" si="0"/>
        <v>10.5</v>
      </c>
      <c r="M28" s="134">
        <f t="shared" si="0"/>
        <v>0</v>
      </c>
      <c r="N28" s="134">
        <f t="shared" si="0"/>
        <v>10.5</v>
      </c>
      <c r="O28" s="135">
        <f t="shared" si="1"/>
        <v>10.5</v>
      </c>
      <c r="P28" s="374">
        <v>0.78</v>
      </c>
      <c r="Q28" s="375" t="s">
        <v>218</v>
      </c>
      <c r="R28" s="121"/>
      <c r="S28" s="121"/>
      <c r="T28" s="121"/>
      <c r="U28" s="121"/>
      <c r="V28" s="121"/>
      <c r="W28" s="121"/>
    </row>
    <row r="29" spans="1:23" s="137" customFormat="1" ht="12" customHeight="1" thickBot="1">
      <c r="A29" s="233" t="s">
        <v>165</v>
      </c>
      <c r="B29" s="239" t="s">
        <v>44</v>
      </c>
      <c r="C29" s="234">
        <v>8</v>
      </c>
      <c r="D29" s="234">
        <v>0</v>
      </c>
      <c r="E29" s="234">
        <v>8</v>
      </c>
      <c r="F29" s="235">
        <v>46</v>
      </c>
      <c r="G29" s="235">
        <v>0</v>
      </c>
      <c r="H29" s="236">
        <v>46</v>
      </c>
      <c r="I29" s="373">
        <v>16</v>
      </c>
      <c r="J29" s="237">
        <v>0</v>
      </c>
      <c r="K29" s="238">
        <v>16</v>
      </c>
      <c r="L29" s="134">
        <f t="shared" si="0"/>
        <v>70</v>
      </c>
      <c r="M29" s="134">
        <f t="shared" si="0"/>
        <v>0</v>
      </c>
      <c r="N29" s="134">
        <f t="shared" si="0"/>
        <v>70</v>
      </c>
      <c r="O29" s="135">
        <f t="shared" si="1"/>
        <v>70</v>
      </c>
      <c r="P29" s="374">
        <v>6.5</v>
      </c>
      <c r="Q29" s="375" t="s">
        <v>219</v>
      </c>
      <c r="R29" s="121"/>
      <c r="S29" s="121"/>
      <c r="T29" s="121"/>
      <c r="U29" s="121"/>
      <c r="V29" s="121"/>
      <c r="W29" s="121"/>
    </row>
    <row r="30" spans="1:23" s="137" customFormat="1" ht="12" customHeight="1" thickBot="1">
      <c r="A30" s="233" t="s">
        <v>164</v>
      </c>
      <c r="B30" s="239" t="s">
        <v>45</v>
      </c>
      <c r="C30" s="234">
        <v>0.5</v>
      </c>
      <c r="D30" s="234">
        <v>0</v>
      </c>
      <c r="E30" s="234">
        <v>0.5</v>
      </c>
      <c r="F30" s="235">
        <v>2</v>
      </c>
      <c r="G30" s="235">
        <v>0</v>
      </c>
      <c r="H30" s="236">
        <v>2</v>
      </c>
      <c r="I30" s="373">
        <v>0</v>
      </c>
      <c r="J30" s="237">
        <v>0</v>
      </c>
      <c r="K30" s="238">
        <v>0</v>
      </c>
      <c r="L30" s="134">
        <v>2.5</v>
      </c>
      <c r="M30" s="134">
        <f t="shared" si="0"/>
        <v>0</v>
      </c>
      <c r="N30" s="134">
        <v>2.5</v>
      </c>
      <c r="O30" s="135">
        <v>2.5</v>
      </c>
      <c r="P30" s="374">
        <v>7.0000000000000007E-2</v>
      </c>
      <c r="Q30" s="375" t="s">
        <v>220</v>
      </c>
      <c r="R30" s="121"/>
      <c r="S30" s="121"/>
      <c r="T30" s="121"/>
      <c r="U30" s="121"/>
      <c r="V30" s="121"/>
      <c r="W30" s="121"/>
    </row>
    <row r="31" spans="1:23" s="137" customFormat="1" ht="12" customHeight="1" thickBot="1">
      <c r="A31" s="233" t="s">
        <v>164</v>
      </c>
      <c r="B31" s="239" t="s">
        <v>46</v>
      </c>
      <c r="C31" s="234">
        <v>0.5</v>
      </c>
      <c r="D31" s="234">
        <v>0</v>
      </c>
      <c r="E31" s="234">
        <v>0.5</v>
      </c>
      <c r="F31" s="235">
        <v>2</v>
      </c>
      <c r="G31" s="235">
        <v>0</v>
      </c>
      <c r="H31" s="236">
        <v>2</v>
      </c>
      <c r="I31" s="373">
        <v>0</v>
      </c>
      <c r="J31" s="237">
        <v>0</v>
      </c>
      <c r="K31" s="238">
        <v>0</v>
      </c>
      <c r="L31" s="134">
        <f t="shared" si="0"/>
        <v>2.5</v>
      </c>
      <c r="M31" s="134">
        <f t="shared" si="0"/>
        <v>0</v>
      </c>
      <c r="N31" s="134">
        <v>2.5</v>
      </c>
      <c r="O31" s="135">
        <f t="shared" si="1"/>
        <v>2.5</v>
      </c>
      <c r="P31" s="374">
        <v>0.1</v>
      </c>
      <c r="Q31" s="375" t="s">
        <v>221</v>
      </c>
      <c r="R31" s="121"/>
      <c r="S31" s="121"/>
      <c r="T31" s="121"/>
      <c r="U31" s="121"/>
      <c r="V31" s="121"/>
      <c r="W31" s="121"/>
    </row>
    <row r="32" spans="1:23" s="137" customFormat="1" ht="12" customHeight="1" thickBot="1">
      <c r="A32" s="233" t="s">
        <v>162</v>
      </c>
      <c r="B32" s="239" t="s">
        <v>47</v>
      </c>
      <c r="C32" s="234">
        <v>2</v>
      </c>
      <c r="D32" s="234">
        <v>0</v>
      </c>
      <c r="E32" s="234">
        <v>2</v>
      </c>
      <c r="F32" s="235">
        <v>15</v>
      </c>
      <c r="G32" s="235">
        <v>0</v>
      </c>
      <c r="H32" s="236">
        <v>15</v>
      </c>
      <c r="I32" s="373">
        <v>2</v>
      </c>
      <c r="J32" s="237">
        <v>0</v>
      </c>
      <c r="K32" s="238">
        <v>2</v>
      </c>
      <c r="L32" s="134">
        <f t="shared" si="0"/>
        <v>19</v>
      </c>
      <c r="M32" s="134">
        <f t="shared" si="0"/>
        <v>0</v>
      </c>
      <c r="N32" s="134">
        <f t="shared" si="0"/>
        <v>19</v>
      </c>
      <c r="O32" s="135">
        <v>19</v>
      </c>
      <c r="P32" s="374"/>
      <c r="Q32" s="375" t="s">
        <v>213</v>
      </c>
      <c r="R32" s="121"/>
      <c r="S32" s="121"/>
      <c r="T32" s="121"/>
      <c r="U32" s="121"/>
      <c r="V32" s="121"/>
      <c r="W32" s="121"/>
    </row>
    <row r="33" spans="1:23" s="137" customFormat="1" ht="12" customHeight="1" thickBot="1">
      <c r="A33" s="233" t="s">
        <v>161</v>
      </c>
      <c r="B33" s="239" t="s">
        <v>48</v>
      </c>
      <c r="C33" s="234">
        <v>0.25</v>
      </c>
      <c r="D33" s="234">
        <v>0</v>
      </c>
      <c r="E33" s="234">
        <v>0.25</v>
      </c>
      <c r="F33" s="235">
        <v>3.75</v>
      </c>
      <c r="G33" s="235">
        <v>0</v>
      </c>
      <c r="H33" s="236">
        <v>3.75</v>
      </c>
      <c r="I33" s="373">
        <v>1</v>
      </c>
      <c r="J33" s="237">
        <v>0</v>
      </c>
      <c r="K33" s="238">
        <v>1</v>
      </c>
      <c r="L33" s="134">
        <f t="shared" si="0"/>
        <v>5</v>
      </c>
      <c r="M33" s="134">
        <f t="shared" si="0"/>
        <v>0</v>
      </c>
      <c r="N33" s="134">
        <f t="shared" si="0"/>
        <v>5</v>
      </c>
      <c r="O33" s="135">
        <f t="shared" si="1"/>
        <v>5</v>
      </c>
      <c r="P33" s="374">
        <v>0.25</v>
      </c>
      <c r="Q33" s="375" t="s">
        <v>222</v>
      </c>
      <c r="R33" s="121"/>
      <c r="S33" s="121"/>
      <c r="T33" s="121"/>
      <c r="U33" s="121"/>
      <c r="V33" s="121"/>
      <c r="W33" s="121"/>
    </row>
    <row r="34" spans="1:23" ht="12" customHeight="1" thickBot="1">
      <c r="A34" s="233" t="s">
        <v>166</v>
      </c>
      <c r="B34" s="239" t="s">
        <v>49</v>
      </c>
      <c r="C34" s="234">
        <v>1</v>
      </c>
      <c r="D34" s="234">
        <v>0</v>
      </c>
      <c r="E34" s="234">
        <v>1</v>
      </c>
      <c r="F34" s="235">
        <v>9</v>
      </c>
      <c r="G34" s="235">
        <v>0</v>
      </c>
      <c r="H34" s="236">
        <v>9</v>
      </c>
      <c r="I34" s="373">
        <v>1</v>
      </c>
      <c r="J34" s="237">
        <v>0</v>
      </c>
      <c r="K34" s="238">
        <v>1</v>
      </c>
      <c r="L34" s="134">
        <f t="shared" si="0"/>
        <v>11</v>
      </c>
      <c r="M34" s="134">
        <f t="shared" si="0"/>
        <v>0</v>
      </c>
      <c r="N34" s="134">
        <f t="shared" si="0"/>
        <v>11</v>
      </c>
      <c r="O34" s="135">
        <f t="shared" si="1"/>
        <v>11</v>
      </c>
      <c r="P34" s="374">
        <v>1.1000000000000001</v>
      </c>
      <c r="Q34" s="375" t="s">
        <v>223</v>
      </c>
    </row>
    <row r="35" spans="1:23" s="137" customFormat="1" ht="12" customHeight="1" thickBot="1">
      <c r="A35" s="233" t="s">
        <v>160</v>
      </c>
      <c r="B35" s="239" t="s">
        <v>50</v>
      </c>
      <c r="C35" s="234">
        <v>6</v>
      </c>
      <c r="D35" s="234">
        <v>0</v>
      </c>
      <c r="E35" s="234">
        <v>6</v>
      </c>
      <c r="F35" s="235">
        <v>28</v>
      </c>
      <c r="G35" s="235">
        <v>0</v>
      </c>
      <c r="H35" s="236">
        <v>28</v>
      </c>
      <c r="I35" s="373">
        <v>4</v>
      </c>
      <c r="J35" s="237">
        <v>0</v>
      </c>
      <c r="K35" s="238">
        <v>4</v>
      </c>
      <c r="L35" s="134">
        <f t="shared" si="0"/>
        <v>38</v>
      </c>
      <c r="M35" s="134">
        <f t="shared" si="0"/>
        <v>0</v>
      </c>
      <c r="N35" s="134">
        <f t="shared" si="0"/>
        <v>38</v>
      </c>
      <c r="O35" s="135">
        <f t="shared" si="1"/>
        <v>38</v>
      </c>
      <c r="P35" s="374">
        <v>0</v>
      </c>
      <c r="Q35" s="375"/>
      <c r="R35" s="121"/>
      <c r="S35" s="121"/>
      <c r="T35" s="121"/>
      <c r="U35" s="121"/>
      <c r="V35" s="121"/>
      <c r="W35" s="121"/>
    </row>
    <row r="36" spans="1:23" ht="12" customHeight="1" thickBot="1">
      <c r="A36" s="233" t="s">
        <v>168</v>
      </c>
      <c r="B36" s="239" t="s">
        <v>224</v>
      </c>
      <c r="C36" s="234">
        <v>1.5</v>
      </c>
      <c r="D36" s="234">
        <v>0</v>
      </c>
      <c r="E36" s="234">
        <v>1.5</v>
      </c>
      <c r="F36" s="235">
        <v>8.5</v>
      </c>
      <c r="G36" s="235">
        <v>0</v>
      </c>
      <c r="H36" s="236">
        <v>8.5</v>
      </c>
      <c r="I36" s="373">
        <v>1</v>
      </c>
      <c r="J36" s="237">
        <v>0</v>
      </c>
      <c r="K36" s="238">
        <v>1</v>
      </c>
      <c r="L36" s="134">
        <f t="shared" si="0"/>
        <v>11</v>
      </c>
      <c r="M36" s="134">
        <f t="shared" si="0"/>
        <v>0</v>
      </c>
      <c r="N36" s="134">
        <f t="shared" si="0"/>
        <v>11</v>
      </c>
      <c r="O36" s="135">
        <f t="shared" si="1"/>
        <v>11</v>
      </c>
      <c r="P36" s="374">
        <v>1.75</v>
      </c>
      <c r="Q36" s="375" t="s">
        <v>225</v>
      </c>
    </row>
    <row r="37" spans="1:23" ht="12" customHeight="1" thickBot="1">
      <c r="A37" s="233" t="s">
        <v>168</v>
      </c>
      <c r="B37" s="239" t="s">
        <v>226</v>
      </c>
      <c r="C37" s="234">
        <v>1.5</v>
      </c>
      <c r="D37" s="234">
        <v>0</v>
      </c>
      <c r="E37" s="234">
        <v>1.5</v>
      </c>
      <c r="F37" s="235">
        <v>6.5</v>
      </c>
      <c r="G37" s="235">
        <v>0</v>
      </c>
      <c r="H37" s="236">
        <v>6.5</v>
      </c>
      <c r="I37" s="373">
        <v>1</v>
      </c>
      <c r="J37" s="237">
        <v>1</v>
      </c>
      <c r="K37" s="238">
        <v>0</v>
      </c>
      <c r="L37" s="134">
        <f t="shared" si="0"/>
        <v>9</v>
      </c>
      <c r="M37" s="134">
        <f t="shared" si="0"/>
        <v>1</v>
      </c>
      <c r="N37" s="134">
        <f t="shared" si="0"/>
        <v>8</v>
      </c>
      <c r="O37" s="135">
        <v>8</v>
      </c>
      <c r="P37" s="374">
        <v>1.75</v>
      </c>
      <c r="Q37" s="375" t="s">
        <v>225</v>
      </c>
    </row>
    <row r="38" spans="1:23" s="137" customFormat="1" ht="12" customHeight="1" thickBot="1">
      <c r="A38" s="233" t="s">
        <v>162</v>
      </c>
      <c r="B38" s="239" t="s">
        <v>52</v>
      </c>
      <c r="C38" s="234">
        <v>6.75</v>
      </c>
      <c r="D38" s="234">
        <v>0</v>
      </c>
      <c r="E38" s="234">
        <v>6.75</v>
      </c>
      <c r="F38" s="235">
        <v>32.5</v>
      </c>
      <c r="G38" s="235">
        <v>0</v>
      </c>
      <c r="H38" s="236">
        <v>32.5</v>
      </c>
      <c r="I38" s="373">
        <v>9</v>
      </c>
      <c r="J38" s="237">
        <v>0</v>
      </c>
      <c r="K38" s="238">
        <v>9</v>
      </c>
      <c r="L38" s="134">
        <f t="shared" si="0"/>
        <v>48.25</v>
      </c>
      <c r="M38" s="134">
        <f t="shared" si="0"/>
        <v>0</v>
      </c>
      <c r="N38" s="134">
        <f t="shared" si="0"/>
        <v>48.25</v>
      </c>
      <c r="O38" s="135">
        <v>48.25</v>
      </c>
      <c r="P38" s="374">
        <v>0.5</v>
      </c>
      <c r="Q38" s="375" t="s">
        <v>227</v>
      </c>
      <c r="R38" s="121"/>
      <c r="S38" s="121"/>
      <c r="T38" s="121"/>
      <c r="U38" s="121"/>
      <c r="V38" s="121"/>
      <c r="W38" s="121"/>
    </row>
    <row r="39" spans="1:23" s="137" customFormat="1" ht="12" customHeight="1" thickBot="1">
      <c r="A39" s="233" t="s">
        <v>160</v>
      </c>
      <c r="B39" s="239" t="s">
        <v>53</v>
      </c>
      <c r="C39" s="234">
        <v>1</v>
      </c>
      <c r="D39" s="234">
        <v>0</v>
      </c>
      <c r="E39" s="234">
        <v>1</v>
      </c>
      <c r="F39" s="235">
        <v>8</v>
      </c>
      <c r="G39" s="235">
        <v>0</v>
      </c>
      <c r="H39" s="236">
        <v>8</v>
      </c>
      <c r="I39" s="373">
        <v>0</v>
      </c>
      <c r="J39" s="237">
        <v>0</v>
      </c>
      <c r="K39" s="238">
        <v>0</v>
      </c>
      <c r="L39" s="134">
        <f t="shared" si="0"/>
        <v>9</v>
      </c>
      <c r="M39" s="134">
        <f t="shared" si="0"/>
        <v>0</v>
      </c>
      <c r="N39" s="134">
        <f t="shared" si="0"/>
        <v>9</v>
      </c>
      <c r="O39" s="135">
        <f t="shared" si="1"/>
        <v>9</v>
      </c>
      <c r="P39" s="374">
        <v>2</v>
      </c>
      <c r="Q39" s="375" t="s">
        <v>228</v>
      </c>
      <c r="R39" s="121"/>
      <c r="S39" s="121"/>
      <c r="T39" s="121"/>
      <c r="U39" s="121"/>
      <c r="V39" s="121"/>
      <c r="W39" s="121"/>
    </row>
    <row r="40" spans="1:23" s="137" customFormat="1" ht="12" customHeight="1" thickBot="1">
      <c r="A40" s="233" t="s">
        <v>163</v>
      </c>
      <c r="B40" s="239" t="s">
        <v>54</v>
      </c>
      <c r="C40" s="234">
        <v>5.25</v>
      </c>
      <c r="D40" s="234">
        <v>0</v>
      </c>
      <c r="E40" s="234">
        <v>5.25</v>
      </c>
      <c r="F40" s="235">
        <v>23.75</v>
      </c>
      <c r="G40" s="235">
        <v>0</v>
      </c>
      <c r="H40" s="236">
        <v>23.75</v>
      </c>
      <c r="I40" s="373">
        <v>4</v>
      </c>
      <c r="J40" s="237">
        <v>0</v>
      </c>
      <c r="K40" s="238">
        <v>4</v>
      </c>
      <c r="L40" s="134">
        <f t="shared" si="0"/>
        <v>33</v>
      </c>
      <c r="M40" s="134">
        <f t="shared" si="0"/>
        <v>0</v>
      </c>
      <c r="N40" s="134">
        <f t="shared" si="0"/>
        <v>33</v>
      </c>
      <c r="O40" s="135">
        <f t="shared" si="1"/>
        <v>33</v>
      </c>
      <c r="P40" s="374">
        <v>2</v>
      </c>
      <c r="Q40" s="375" t="s">
        <v>229</v>
      </c>
      <c r="R40" s="121"/>
      <c r="S40" s="121"/>
      <c r="T40" s="121"/>
      <c r="U40" s="121"/>
      <c r="V40" s="121"/>
      <c r="W40" s="121"/>
    </row>
    <row r="41" spans="1:23" s="137" customFormat="1" ht="12" customHeight="1" thickBot="1">
      <c r="A41" s="233" t="s">
        <v>164</v>
      </c>
      <c r="B41" s="239" t="s">
        <v>55</v>
      </c>
      <c r="C41" s="234">
        <v>0.25</v>
      </c>
      <c r="D41" s="234">
        <v>0</v>
      </c>
      <c r="E41" s="234">
        <v>0.25</v>
      </c>
      <c r="F41" s="235">
        <v>1</v>
      </c>
      <c r="G41" s="235">
        <v>0</v>
      </c>
      <c r="H41" s="236">
        <v>1</v>
      </c>
      <c r="I41" s="373">
        <v>0.5</v>
      </c>
      <c r="J41" s="237">
        <v>0</v>
      </c>
      <c r="K41" s="238">
        <v>0.5</v>
      </c>
      <c r="L41" s="134">
        <f t="shared" si="0"/>
        <v>1.75</v>
      </c>
      <c r="M41" s="134">
        <f t="shared" si="0"/>
        <v>0</v>
      </c>
      <c r="N41" s="134">
        <f t="shared" si="0"/>
        <v>1.75</v>
      </c>
      <c r="O41" s="135">
        <f t="shared" si="1"/>
        <v>1.75</v>
      </c>
      <c r="P41" s="374">
        <v>0.04</v>
      </c>
      <c r="Q41" s="375" t="s">
        <v>230</v>
      </c>
      <c r="R41" s="121"/>
      <c r="S41" s="121"/>
      <c r="T41" s="121"/>
      <c r="U41" s="121"/>
      <c r="V41" s="121"/>
      <c r="W41" s="121"/>
    </row>
    <row r="42" spans="1:23" s="137" customFormat="1" ht="12" customHeight="1" thickBot="1">
      <c r="A42" s="233" t="s">
        <v>167</v>
      </c>
      <c r="B42" s="239" t="s">
        <v>56</v>
      </c>
      <c r="C42" s="234">
        <v>0.25</v>
      </c>
      <c r="D42" s="234">
        <v>0</v>
      </c>
      <c r="E42" s="234">
        <v>0.25</v>
      </c>
      <c r="F42" s="235">
        <v>0.75</v>
      </c>
      <c r="G42" s="235">
        <v>0</v>
      </c>
      <c r="H42" s="236">
        <v>0.75</v>
      </c>
      <c r="I42" s="373">
        <v>0</v>
      </c>
      <c r="J42" s="237">
        <v>0</v>
      </c>
      <c r="K42" s="238">
        <v>0</v>
      </c>
      <c r="L42" s="134">
        <f t="shared" si="0"/>
        <v>1</v>
      </c>
      <c r="M42" s="134">
        <f t="shared" si="0"/>
        <v>0</v>
      </c>
      <c r="N42" s="134">
        <f t="shared" si="0"/>
        <v>1</v>
      </c>
      <c r="O42" s="135">
        <f t="shared" si="1"/>
        <v>1</v>
      </c>
      <c r="P42" s="374">
        <v>0.1</v>
      </c>
      <c r="Q42" s="375" t="s">
        <v>215</v>
      </c>
      <c r="R42" s="121"/>
      <c r="S42" s="121"/>
      <c r="T42" s="121"/>
      <c r="U42" s="121"/>
      <c r="V42" s="121"/>
      <c r="W42" s="121"/>
    </row>
    <row r="43" spans="1:23" s="137" customFormat="1" ht="12" customHeight="1" thickBot="1">
      <c r="A43" s="233" t="s">
        <v>168</v>
      </c>
      <c r="B43" s="239" t="s">
        <v>57</v>
      </c>
      <c r="C43" s="234">
        <v>1.5</v>
      </c>
      <c r="D43" s="234">
        <v>0</v>
      </c>
      <c r="E43" s="234">
        <v>1.5</v>
      </c>
      <c r="F43" s="235">
        <v>9.5</v>
      </c>
      <c r="G43" s="235">
        <v>0</v>
      </c>
      <c r="H43" s="236">
        <v>9.5</v>
      </c>
      <c r="I43" s="373">
        <v>0</v>
      </c>
      <c r="J43" s="237">
        <v>0</v>
      </c>
      <c r="K43" s="238">
        <v>0</v>
      </c>
      <c r="L43" s="134">
        <f t="shared" si="0"/>
        <v>11</v>
      </c>
      <c r="M43" s="134">
        <f t="shared" si="0"/>
        <v>0</v>
      </c>
      <c r="N43" s="134">
        <f t="shared" si="0"/>
        <v>11</v>
      </c>
      <c r="O43" s="135">
        <f t="shared" si="1"/>
        <v>11</v>
      </c>
      <c r="P43" s="374">
        <v>0</v>
      </c>
      <c r="Q43" s="375" t="s">
        <v>231</v>
      </c>
      <c r="R43" s="121"/>
      <c r="S43" s="121"/>
      <c r="T43" s="121"/>
      <c r="U43" s="121"/>
      <c r="V43" s="121"/>
      <c r="W43" s="121"/>
    </row>
    <row r="44" spans="1:23" ht="12" customHeight="1" thickBot="1">
      <c r="A44" s="233" t="s">
        <v>160</v>
      </c>
      <c r="B44" s="239" t="s">
        <v>58</v>
      </c>
      <c r="C44" s="234">
        <v>1</v>
      </c>
      <c r="D44" s="234">
        <v>0</v>
      </c>
      <c r="E44" s="234">
        <v>1</v>
      </c>
      <c r="F44" s="235">
        <v>3</v>
      </c>
      <c r="G44" s="235">
        <v>0</v>
      </c>
      <c r="H44" s="236">
        <v>3</v>
      </c>
      <c r="I44" s="373">
        <v>0.5</v>
      </c>
      <c r="J44" s="237">
        <v>0</v>
      </c>
      <c r="K44" s="238">
        <v>0.5</v>
      </c>
      <c r="L44" s="134">
        <f t="shared" si="0"/>
        <v>4.5</v>
      </c>
      <c r="M44" s="134">
        <f t="shared" si="0"/>
        <v>0</v>
      </c>
      <c r="N44" s="134">
        <f t="shared" si="0"/>
        <v>4.5</v>
      </c>
      <c r="O44" s="135">
        <f t="shared" si="1"/>
        <v>4.5</v>
      </c>
      <c r="P44" s="374">
        <v>0.05</v>
      </c>
      <c r="Q44" s="375" t="s">
        <v>232</v>
      </c>
    </row>
    <row r="45" spans="1:23" ht="12" customHeight="1" thickBot="1">
      <c r="A45" s="233" t="s">
        <v>161</v>
      </c>
      <c r="B45" s="239" t="s">
        <v>233</v>
      </c>
      <c r="C45" s="234">
        <v>12</v>
      </c>
      <c r="D45" s="234">
        <v>0</v>
      </c>
      <c r="E45" s="234">
        <v>12</v>
      </c>
      <c r="F45" s="235">
        <v>32</v>
      </c>
      <c r="G45" s="235">
        <v>0</v>
      </c>
      <c r="H45" s="236">
        <v>32</v>
      </c>
      <c r="I45" s="373">
        <v>19</v>
      </c>
      <c r="J45" s="237">
        <v>0</v>
      </c>
      <c r="K45" s="238">
        <v>19</v>
      </c>
      <c r="L45" s="134">
        <f t="shared" si="0"/>
        <v>63</v>
      </c>
      <c r="M45" s="134">
        <f t="shared" si="0"/>
        <v>0</v>
      </c>
      <c r="N45" s="134">
        <f t="shared" si="0"/>
        <v>63</v>
      </c>
      <c r="O45" s="135">
        <f t="shared" si="1"/>
        <v>63</v>
      </c>
      <c r="P45" s="374">
        <v>0</v>
      </c>
      <c r="Q45" s="375" t="s">
        <v>234</v>
      </c>
    </row>
    <row r="46" spans="1:23" ht="12" customHeight="1" thickBot="1">
      <c r="A46" s="233" t="s">
        <v>161</v>
      </c>
      <c r="B46" s="239" t="s">
        <v>235</v>
      </c>
      <c r="C46" s="234">
        <v>6</v>
      </c>
      <c r="D46" s="234">
        <v>0</v>
      </c>
      <c r="E46" s="234">
        <v>6</v>
      </c>
      <c r="F46" s="235">
        <v>14</v>
      </c>
      <c r="G46" s="235">
        <v>0</v>
      </c>
      <c r="H46" s="236">
        <v>14</v>
      </c>
      <c r="I46" s="373">
        <v>9</v>
      </c>
      <c r="J46" s="237">
        <v>0</v>
      </c>
      <c r="K46" s="238">
        <v>9</v>
      </c>
      <c r="L46" s="134">
        <f t="shared" si="0"/>
        <v>29</v>
      </c>
      <c r="M46" s="134">
        <f t="shared" si="0"/>
        <v>0</v>
      </c>
      <c r="N46" s="134">
        <f t="shared" si="0"/>
        <v>29</v>
      </c>
      <c r="O46" s="135">
        <f t="shared" si="1"/>
        <v>29</v>
      </c>
      <c r="P46" s="374">
        <v>0.4</v>
      </c>
      <c r="Q46" s="375" t="s">
        <v>212</v>
      </c>
    </row>
    <row r="47" spans="1:23" s="137" customFormat="1" ht="12" customHeight="1" thickBot="1">
      <c r="A47" s="233" t="s">
        <v>168</v>
      </c>
      <c r="B47" s="239" t="s">
        <v>60</v>
      </c>
      <c r="C47" s="234">
        <v>3</v>
      </c>
      <c r="D47" s="234">
        <v>0</v>
      </c>
      <c r="E47" s="234">
        <v>3</v>
      </c>
      <c r="F47" s="235">
        <v>12</v>
      </c>
      <c r="G47" s="235">
        <v>0</v>
      </c>
      <c r="H47" s="236">
        <v>12</v>
      </c>
      <c r="I47" s="373">
        <v>3</v>
      </c>
      <c r="J47" s="237">
        <v>0</v>
      </c>
      <c r="K47" s="238">
        <v>3</v>
      </c>
      <c r="L47" s="134">
        <f t="shared" si="0"/>
        <v>18</v>
      </c>
      <c r="M47" s="134">
        <f t="shared" si="0"/>
        <v>0</v>
      </c>
      <c r="N47" s="134">
        <f t="shared" si="0"/>
        <v>18</v>
      </c>
      <c r="O47" s="135">
        <f t="shared" si="1"/>
        <v>18</v>
      </c>
      <c r="P47" s="374">
        <v>0.6</v>
      </c>
      <c r="Q47" s="375" t="s">
        <v>236</v>
      </c>
      <c r="R47" s="121"/>
      <c r="S47" s="121"/>
      <c r="T47" s="121"/>
      <c r="U47" s="121"/>
      <c r="V47" s="121"/>
      <c r="W47" s="121"/>
    </row>
    <row r="48" spans="1:23" s="137" customFormat="1" ht="12" customHeight="1" thickBot="1">
      <c r="A48" s="233" t="s">
        <v>165</v>
      </c>
      <c r="B48" s="239" t="s">
        <v>61</v>
      </c>
      <c r="C48" s="234">
        <v>3</v>
      </c>
      <c r="D48" s="234">
        <v>0</v>
      </c>
      <c r="E48" s="234">
        <v>3</v>
      </c>
      <c r="F48" s="235">
        <v>12.5</v>
      </c>
      <c r="G48" s="235">
        <v>0</v>
      </c>
      <c r="H48" s="236">
        <v>12.5</v>
      </c>
      <c r="I48" s="373">
        <v>2</v>
      </c>
      <c r="J48" s="237">
        <v>0</v>
      </c>
      <c r="K48" s="238">
        <v>2</v>
      </c>
      <c r="L48" s="134">
        <f t="shared" si="0"/>
        <v>17.5</v>
      </c>
      <c r="M48" s="134">
        <f t="shared" si="0"/>
        <v>0</v>
      </c>
      <c r="N48" s="134">
        <f t="shared" si="0"/>
        <v>17.5</v>
      </c>
      <c r="O48" s="135">
        <f t="shared" si="1"/>
        <v>17.5</v>
      </c>
      <c r="P48" s="374">
        <v>1.5</v>
      </c>
      <c r="Q48" s="375" t="s">
        <v>237</v>
      </c>
      <c r="R48" s="121"/>
      <c r="S48" s="121"/>
      <c r="T48" s="121"/>
      <c r="U48" s="121"/>
      <c r="V48" s="121"/>
      <c r="W48" s="121"/>
    </row>
    <row r="49" spans="1:23" s="137" customFormat="1" ht="12" customHeight="1" thickBot="1">
      <c r="A49" s="233" t="s">
        <v>167</v>
      </c>
      <c r="B49" s="239" t="s">
        <v>62</v>
      </c>
      <c r="C49" s="234">
        <v>1</v>
      </c>
      <c r="D49" s="234">
        <v>0</v>
      </c>
      <c r="E49" s="234">
        <v>1</v>
      </c>
      <c r="F49" s="235">
        <v>4</v>
      </c>
      <c r="G49" s="235">
        <v>0</v>
      </c>
      <c r="H49" s="236">
        <v>4</v>
      </c>
      <c r="I49" s="373">
        <v>1</v>
      </c>
      <c r="J49" s="237">
        <v>0</v>
      </c>
      <c r="K49" s="238">
        <v>1</v>
      </c>
      <c r="L49" s="134">
        <f t="shared" si="0"/>
        <v>6</v>
      </c>
      <c r="M49" s="134">
        <f t="shared" si="0"/>
        <v>0</v>
      </c>
      <c r="N49" s="134">
        <f t="shared" si="0"/>
        <v>6</v>
      </c>
      <c r="O49" s="135">
        <f t="shared" si="1"/>
        <v>6</v>
      </c>
      <c r="P49" s="374">
        <v>0.25</v>
      </c>
      <c r="Q49" s="375" t="s">
        <v>238</v>
      </c>
      <c r="R49" s="121"/>
      <c r="S49" s="121"/>
      <c r="T49" s="121"/>
      <c r="U49" s="121"/>
      <c r="V49" s="121"/>
      <c r="W49" s="121"/>
    </row>
    <row r="50" spans="1:23" s="137" customFormat="1" ht="12" customHeight="1" thickBot="1">
      <c r="A50" s="233" t="s">
        <v>167</v>
      </c>
      <c r="B50" s="239" t="s">
        <v>63</v>
      </c>
      <c r="C50" s="234">
        <v>1</v>
      </c>
      <c r="D50" s="234">
        <v>0</v>
      </c>
      <c r="E50" s="234">
        <v>1</v>
      </c>
      <c r="F50" s="235">
        <v>5</v>
      </c>
      <c r="G50" s="235">
        <v>0</v>
      </c>
      <c r="H50" s="236">
        <v>5</v>
      </c>
      <c r="I50" s="373">
        <v>1</v>
      </c>
      <c r="J50" s="237">
        <v>0</v>
      </c>
      <c r="K50" s="238">
        <v>1</v>
      </c>
      <c r="L50" s="134">
        <f t="shared" si="0"/>
        <v>7</v>
      </c>
      <c r="M50" s="134">
        <f t="shared" si="0"/>
        <v>0</v>
      </c>
      <c r="N50" s="134">
        <f t="shared" si="0"/>
        <v>7</v>
      </c>
      <c r="O50" s="135">
        <f t="shared" si="1"/>
        <v>7</v>
      </c>
      <c r="P50" s="374">
        <v>0.5</v>
      </c>
      <c r="Q50" s="375" t="s">
        <v>213</v>
      </c>
      <c r="R50" s="121"/>
      <c r="S50" s="121"/>
      <c r="T50" s="121"/>
      <c r="U50" s="121"/>
      <c r="V50" s="121"/>
      <c r="W50" s="121"/>
    </row>
    <row r="51" spans="1:23" s="137" customFormat="1" ht="12" customHeight="1" thickBot="1">
      <c r="A51" s="233" t="s">
        <v>164</v>
      </c>
      <c r="B51" s="239" t="s">
        <v>64</v>
      </c>
      <c r="C51" s="234">
        <v>0.5</v>
      </c>
      <c r="D51" s="234">
        <v>0</v>
      </c>
      <c r="E51" s="234">
        <v>0.5</v>
      </c>
      <c r="F51" s="235">
        <v>3.5</v>
      </c>
      <c r="G51" s="235">
        <v>0</v>
      </c>
      <c r="H51" s="236">
        <v>3.5</v>
      </c>
      <c r="I51" s="373">
        <v>0</v>
      </c>
      <c r="J51" s="237">
        <v>0</v>
      </c>
      <c r="K51" s="238">
        <v>0</v>
      </c>
      <c r="L51" s="134">
        <f t="shared" si="0"/>
        <v>4</v>
      </c>
      <c r="M51" s="134">
        <f t="shared" si="0"/>
        <v>0</v>
      </c>
      <c r="N51" s="134">
        <f t="shared" si="0"/>
        <v>4</v>
      </c>
      <c r="O51" s="135">
        <f t="shared" si="1"/>
        <v>4</v>
      </c>
      <c r="P51" s="374">
        <v>0.11</v>
      </c>
      <c r="Q51" s="375" t="s">
        <v>239</v>
      </c>
      <c r="R51" s="121"/>
      <c r="S51" s="121"/>
      <c r="T51" s="121"/>
      <c r="U51" s="121"/>
      <c r="V51" s="121"/>
      <c r="W51" s="121"/>
    </row>
    <row r="52" spans="1:23" s="137" customFormat="1" ht="12" customHeight="1" thickBot="1">
      <c r="A52" s="233" t="s">
        <v>165</v>
      </c>
      <c r="B52" s="239" t="s">
        <v>65</v>
      </c>
      <c r="C52" s="234">
        <v>2</v>
      </c>
      <c r="D52" s="234">
        <v>0</v>
      </c>
      <c r="E52" s="234">
        <v>2</v>
      </c>
      <c r="F52" s="235">
        <v>6</v>
      </c>
      <c r="G52" s="235">
        <v>0</v>
      </c>
      <c r="H52" s="236">
        <v>6</v>
      </c>
      <c r="I52" s="373">
        <v>1</v>
      </c>
      <c r="J52" s="237">
        <v>0</v>
      </c>
      <c r="K52" s="238">
        <v>1</v>
      </c>
      <c r="L52" s="134">
        <f t="shared" si="0"/>
        <v>9</v>
      </c>
      <c r="M52" s="134">
        <f t="shared" si="0"/>
        <v>0</v>
      </c>
      <c r="N52" s="134">
        <f t="shared" si="0"/>
        <v>9</v>
      </c>
      <c r="O52" s="135">
        <f t="shared" si="1"/>
        <v>9</v>
      </c>
      <c r="P52" s="374">
        <v>0.93</v>
      </c>
      <c r="Q52" s="375" t="s">
        <v>240</v>
      </c>
      <c r="R52" s="121"/>
      <c r="S52" s="121"/>
      <c r="T52" s="121"/>
      <c r="U52" s="121"/>
      <c r="V52" s="121"/>
      <c r="W52" s="121"/>
    </row>
    <row r="53" spans="1:23" s="137" customFormat="1" ht="12" customHeight="1" thickBot="1">
      <c r="A53" s="233" t="s">
        <v>164</v>
      </c>
      <c r="B53" s="239" t="s">
        <v>66</v>
      </c>
      <c r="C53" s="234">
        <v>0.25</v>
      </c>
      <c r="D53" s="234">
        <v>0</v>
      </c>
      <c r="E53" s="234">
        <v>0.25</v>
      </c>
      <c r="F53" s="235">
        <v>0.5</v>
      </c>
      <c r="G53" s="235">
        <v>0</v>
      </c>
      <c r="H53" s="236">
        <v>0.5</v>
      </c>
      <c r="I53" s="373">
        <v>0.25</v>
      </c>
      <c r="J53" s="237">
        <v>0</v>
      </c>
      <c r="K53" s="238">
        <v>0.25</v>
      </c>
      <c r="L53" s="134">
        <f t="shared" si="0"/>
        <v>1</v>
      </c>
      <c r="M53" s="134">
        <f t="shared" si="0"/>
        <v>0</v>
      </c>
      <c r="N53" s="134">
        <f t="shared" si="0"/>
        <v>1</v>
      </c>
      <c r="O53" s="135">
        <f t="shared" si="1"/>
        <v>1</v>
      </c>
      <c r="P53" s="374">
        <v>0.01</v>
      </c>
      <c r="Q53" s="375" t="s">
        <v>241</v>
      </c>
      <c r="R53" s="121"/>
      <c r="S53" s="121"/>
      <c r="T53" s="121"/>
      <c r="U53" s="121"/>
      <c r="V53" s="121"/>
      <c r="W53" s="121"/>
    </row>
    <row r="54" spans="1:23" s="137" customFormat="1" ht="12" customHeight="1" thickBot="1">
      <c r="A54" s="233" t="s">
        <v>161</v>
      </c>
      <c r="B54" s="239" t="s">
        <v>67</v>
      </c>
      <c r="C54" s="234">
        <v>1.25</v>
      </c>
      <c r="D54" s="234">
        <v>0</v>
      </c>
      <c r="E54" s="234">
        <v>1.25</v>
      </c>
      <c r="F54" s="235">
        <v>13.75</v>
      </c>
      <c r="G54" s="235">
        <v>0</v>
      </c>
      <c r="H54" s="236">
        <v>13.75</v>
      </c>
      <c r="I54" s="373">
        <v>2</v>
      </c>
      <c r="J54" s="237">
        <v>0</v>
      </c>
      <c r="K54" s="238">
        <v>2</v>
      </c>
      <c r="L54" s="134">
        <f t="shared" si="0"/>
        <v>17</v>
      </c>
      <c r="M54" s="134">
        <f t="shared" si="0"/>
        <v>0</v>
      </c>
      <c r="N54" s="134">
        <f t="shared" si="0"/>
        <v>17</v>
      </c>
      <c r="O54" s="135">
        <f t="shared" si="1"/>
        <v>17</v>
      </c>
      <c r="P54" s="374">
        <v>2</v>
      </c>
      <c r="Q54" s="375" t="s">
        <v>242</v>
      </c>
      <c r="R54" s="121"/>
      <c r="S54" s="121"/>
      <c r="T54" s="121"/>
      <c r="U54" s="121"/>
      <c r="V54" s="121"/>
      <c r="W54" s="121"/>
    </row>
    <row r="55" spans="1:23" s="137" customFormat="1" ht="12" customHeight="1" thickBot="1">
      <c r="A55" s="233" t="s">
        <v>167</v>
      </c>
      <c r="B55" s="239" t="s">
        <v>68</v>
      </c>
      <c r="C55" s="234">
        <v>1</v>
      </c>
      <c r="D55" s="234">
        <v>0</v>
      </c>
      <c r="E55" s="234">
        <v>1</v>
      </c>
      <c r="F55" s="235">
        <v>2</v>
      </c>
      <c r="G55" s="235">
        <v>0</v>
      </c>
      <c r="H55" s="236">
        <v>2</v>
      </c>
      <c r="I55" s="373">
        <v>1</v>
      </c>
      <c r="J55" s="237">
        <v>0</v>
      </c>
      <c r="K55" s="238">
        <v>1</v>
      </c>
      <c r="L55" s="134">
        <f t="shared" si="0"/>
        <v>4</v>
      </c>
      <c r="M55" s="134">
        <f t="shared" si="0"/>
        <v>0</v>
      </c>
      <c r="N55" s="134">
        <f t="shared" si="0"/>
        <v>4</v>
      </c>
      <c r="O55" s="135">
        <f t="shared" si="1"/>
        <v>4</v>
      </c>
      <c r="P55" s="374">
        <v>0.1</v>
      </c>
      <c r="Q55" s="375" t="s">
        <v>215</v>
      </c>
      <c r="R55" s="121"/>
      <c r="S55" s="121"/>
      <c r="T55" s="121"/>
      <c r="U55" s="121"/>
      <c r="V55" s="121"/>
      <c r="W55" s="121"/>
    </row>
    <row r="56" spans="1:23" s="137" customFormat="1" ht="12" customHeight="1" thickBot="1">
      <c r="A56" s="233" t="s">
        <v>160</v>
      </c>
      <c r="B56" s="239" t="s">
        <v>69</v>
      </c>
      <c r="C56" s="234">
        <v>4</v>
      </c>
      <c r="D56" s="234">
        <v>0</v>
      </c>
      <c r="E56" s="234">
        <v>4</v>
      </c>
      <c r="F56" s="235">
        <v>16</v>
      </c>
      <c r="G56" s="235">
        <v>0</v>
      </c>
      <c r="H56" s="236">
        <v>16</v>
      </c>
      <c r="I56" s="373">
        <v>3</v>
      </c>
      <c r="J56" s="237">
        <v>0</v>
      </c>
      <c r="K56" s="238">
        <v>3</v>
      </c>
      <c r="L56" s="134">
        <f t="shared" si="0"/>
        <v>23</v>
      </c>
      <c r="M56" s="134">
        <f t="shared" si="0"/>
        <v>0</v>
      </c>
      <c r="N56" s="134">
        <f t="shared" si="0"/>
        <v>23</v>
      </c>
      <c r="O56" s="135">
        <f t="shared" si="1"/>
        <v>23</v>
      </c>
      <c r="P56" s="374">
        <v>0.18</v>
      </c>
      <c r="Q56" s="375" t="s">
        <v>243</v>
      </c>
      <c r="R56" s="121"/>
      <c r="S56" s="121"/>
      <c r="T56" s="121"/>
      <c r="U56" s="121"/>
      <c r="V56" s="121"/>
      <c r="W56" s="121"/>
    </row>
    <row r="57" spans="1:23" s="137" customFormat="1" ht="12" customHeight="1" thickBot="1">
      <c r="A57" s="233" t="s">
        <v>166</v>
      </c>
      <c r="B57" s="239" t="s">
        <v>70</v>
      </c>
      <c r="C57" s="234">
        <v>0.2</v>
      </c>
      <c r="D57" s="234">
        <v>0</v>
      </c>
      <c r="E57" s="234">
        <v>0.2</v>
      </c>
      <c r="F57" s="235">
        <v>1</v>
      </c>
      <c r="G57" s="235">
        <v>0</v>
      </c>
      <c r="H57" s="236">
        <v>1</v>
      </c>
      <c r="I57" s="373">
        <v>0</v>
      </c>
      <c r="J57" s="237">
        <v>0</v>
      </c>
      <c r="K57" s="238">
        <v>0</v>
      </c>
      <c r="L57" s="134">
        <f t="shared" si="0"/>
        <v>1.2</v>
      </c>
      <c r="M57" s="134">
        <f t="shared" si="0"/>
        <v>0</v>
      </c>
      <c r="N57" s="134">
        <f t="shared" si="0"/>
        <v>1.2</v>
      </c>
      <c r="O57" s="135">
        <f t="shared" si="1"/>
        <v>1.2</v>
      </c>
      <c r="P57" s="374">
        <v>0.1</v>
      </c>
      <c r="Q57" s="375" t="s">
        <v>244</v>
      </c>
      <c r="R57" s="121"/>
      <c r="S57" s="121"/>
      <c r="T57" s="121"/>
      <c r="U57" s="121"/>
      <c r="V57" s="121"/>
      <c r="W57" s="121"/>
    </row>
    <row r="58" spans="1:23" s="137" customFormat="1" ht="12" customHeight="1" thickBot="1">
      <c r="A58" s="233" t="s">
        <v>165</v>
      </c>
      <c r="B58" s="239" t="s">
        <v>71</v>
      </c>
      <c r="C58" s="234">
        <v>1.5</v>
      </c>
      <c r="D58" s="234">
        <v>0</v>
      </c>
      <c r="E58" s="234">
        <v>1.5</v>
      </c>
      <c r="F58" s="235">
        <v>6.75</v>
      </c>
      <c r="G58" s="235">
        <v>0</v>
      </c>
      <c r="H58" s="236">
        <v>6.75</v>
      </c>
      <c r="I58" s="373">
        <v>1</v>
      </c>
      <c r="J58" s="237">
        <v>0</v>
      </c>
      <c r="K58" s="238">
        <v>1</v>
      </c>
      <c r="L58" s="134">
        <f t="shared" si="0"/>
        <v>9.25</v>
      </c>
      <c r="M58" s="134">
        <f t="shared" si="0"/>
        <v>0</v>
      </c>
      <c r="N58" s="134">
        <f t="shared" si="0"/>
        <v>9.25</v>
      </c>
      <c r="O58" s="135">
        <f t="shared" si="1"/>
        <v>9.25</v>
      </c>
      <c r="P58" s="374">
        <v>0.12</v>
      </c>
      <c r="Q58" s="375" t="s">
        <v>245</v>
      </c>
      <c r="R58" s="121"/>
      <c r="S58" s="121"/>
      <c r="T58" s="121"/>
      <c r="U58" s="121"/>
      <c r="V58" s="121"/>
      <c r="W58" s="121"/>
    </row>
    <row r="59" spans="1:23" ht="12" customHeight="1" thickBot="1">
      <c r="A59" s="233" t="s">
        <v>166</v>
      </c>
      <c r="B59" s="239" t="s">
        <v>72</v>
      </c>
      <c r="C59" s="234">
        <v>3</v>
      </c>
      <c r="D59" s="234">
        <v>0</v>
      </c>
      <c r="E59" s="234">
        <v>3</v>
      </c>
      <c r="F59" s="235">
        <v>13</v>
      </c>
      <c r="G59" s="235">
        <v>0</v>
      </c>
      <c r="H59" s="236">
        <v>13</v>
      </c>
      <c r="I59" s="373">
        <v>2</v>
      </c>
      <c r="J59" s="237">
        <v>0</v>
      </c>
      <c r="K59" s="238">
        <v>2</v>
      </c>
      <c r="L59" s="134">
        <f t="shared" si="0"/>
        <v>18</v>
      </c>
      <c r="M59" s="134">
        <f t="shared" si="0"/>
        <v>0</v>
      </c>
      <c r="N59" s="134">
        <f t="shared" si="0"/>
        <v>18</v>
      </c>
      <c r="O59" s="135">
        <f t="shared" si="1"/>
        <v>18</v>
      </c>
      <c r="P59" s="374">
        <v>1</v>
      </c>
      <c r="Q59" s="375" t="s">
        <v>246</v>
      </c>
    </row>
    <row r="60" spans="1:23" s="137" customFormat="1" ht="12" customHeight="1" thickBot="1">
      <c r="A60" s="233" t="s">
        <v>163</v>
      </c>
      <c r="B60" s="239" t="s">
        <v>73</v>
      </c>
      <c r="C60" s="234">
        <v>1.25</v>
      </c>
      <c r="D60" s="234">
        <v>0</v>
      </c>
      <c r="E60" s="234">
        <v>1.25</v>
      </c>
      <c r="F60" s="235">
        <v>7.75</v>
      </c>
      <c r="G60" s="235">
        <v>0</v>
      </c>
      <c r="H60" s="236">
        <v>7.75</v>
      </c>
      <c r="I60" s="373">
        <v>1</v>
      </c>
      <c r="J60" s="237">
        <v>0</v>
      </c>
      <c r="K60" s="238">
        <v>1</v>
      </c>
      <c r="L60" s="134">
        <f t="shared" si="0"/>
        <v>10</v>
      </c>
      <c r="M60" s="134">
        <f t="shared" si="0"/>
        <v>0</v>
      </c>
      <c r="N60" s="134">
        <f t="shared" si="0"/>
        <v>10</v>
      </c>
      <c r="O60" s="135">
        <f t="shared" si="1"/>
        <v>10</v>
      </c>
      <c r="P60" s="374"/>
      <c r="Q60" s="375" t="s">
        <v>213</v>
      </c>
      <c r="R60" s="121"/>
      <c r="S60" s="121"/>
      <c r="T60" s="121"/>
      <c r="U60" s="121"/>
      <c r="V60" s="121"/>
      <c r="W60" s="121"/>
    </row>
    <row r="61" spans="1:23" s="137" customFormat="1" ht="12" customHeight="1" thickBot="1">
      <c r="A61" s="233" t="s">
        <v>167</v>
      </c>
      <c r="B61" s="239" t="s">
        <v>74</v>
      </c>
      <c r="C61" s="234">
        <v>0.25</v>
      </c>
      <c r="D61" s="234">
        <v>0</v>
      </c>
      <c r="E61" s="234">
        <v>0.25</v>
      </c>
      <c r="F61" s="235">
        <v>3</v>
      </c>
      <c r="G61" s="235">
        <v>0</v>
      </c>
      <c r="H61" s="236">
        <v>3</v>
      </c>
      <c r="I61" s="373">
        <v>0</v>
      </c>
      <c r="J61" s="237">
        <v>0</v>
      </c>
      <c r="K61" s="238">
        <v>0</v>
      </c>
      <c r="L61" s="134">
        <f t="shared" si="0"/>
        <v>3.25</v>
      </c>
      <c r="M61" s="134">
        <f t="shared" si="0"/>
        <v>0</v>
      </c>
      <c r="N61" s="134">
        <f t="shared" si="0"/>
        <v>3.25</v>
      </c>
      <c r="O61" s="135">
        <f t="shared" si="1"/>
        <v>3.25</v>
      </c>
      <c r="P61" s="374">
        <v>0.1</v>
      </c>
      <c r="Q61" s="375" t="s">
        <v>247</v>
      </c>
      <c r="R61" s="121"/>
      <c r="S61" s="121"/>
      <c r="T61" s="121"/>
      <c r="U61" s="121"/>
      <c r="V61" s="121"/>
      <c r="W61" s="121"/>
    </row>
    <row r="62" spans="1:23" s="137" customFormat="1" ht="12" customHeight="1" thickBot="1">
      <c r="A62" s="233" t="s">
        <v>167</v>
      </c>
      <c r="B62" s="239" t="s">
        <v>75</v>
      </c>
      <c r="C62" s="234">
        <v>0.25</v>
      </c>
      <c r="D62" s="234">
        <v>0</v>
      </c>
      <c r="E62" s="234">
        <v>0.25</v>
      </c>
      <c r="F62" s="235">
        <v>0.75</v>
      </c>
      <c r="G62" s="235">
        <v>0</v>
      </c>
      <c r="H62" s="236">
        <v>0.75</v>
      </c>
      <c r="I62" s="373">
        <v>0.25</v>
      </c>
      <c r="J62" s="237">
        <v>0</v>
      </c>
      <c r="K62" s="238">
        <v>0.25</v>
      </c>
      <c r="L62" s="134">
        <f t="shared" si="0"/>
        <v>1.25</v>
      </c>
      <c r="M62" s="134">
        <f t="shared" si="0"/>
        <v>0</v>
      </c>
      <c r="N62" s="134">
        <f t="shared" si="0"/>
        <v>1.25</v>
      </c>
      <c r="O62" s="135">
        <f t="shared" si="1"/>
        <v>1.25</v>
      </c>
      <c r="P62" s="374">
        <v>0.1</v>
      </c>
      <c r="Q62" s="375" t="s">
        <v>215</v>
      </c>
      <c r="R62" s="121"/>
      <c r="S62" s="121"/>
      <c r="T62" s="121"/>
      <c r="U62" s="121"/>
      <c r="V62" s="121"/>
      <c r="W62" s="121"/>
    </row>
    <row r="63" spans="1:23" s="137" customFormat="1" ht="12" customHeight="1" thickBot="1">
      <c r="A63" s="233" t="s">
        <v>168</v>
      </c>
      <c r="B63" s="239" t="s">
        <v>76</v>
      </c>
      <c r="C63" s="234">
        <v>1</v>
      </c>
      <c r="D63" s="234">
        <v>0</v>
      </c>
      <c r="E63" s="234">
        <v>1</v>
      </c>
      <c r="F63" s="235">
        <v>6</v>
      </c>
      <c r="G63" s="235">
        <v>0</v>
      </c>
      <c r="H63" s="236">
        <v>6</v>
      </c>
      <c r="I63" s="373">
        <v>0.4</v>
      </c>
      <c r="J63" s="237">
        <v>0</v>
      </c>
      <c r="K63" s="238">
        <v>0.4</v>
      </c>
      <c r="L63" s="134">
        <f t="shared" si="0"/>
        <v>7.4</v>
      </c>
      <c r="M63" s="134">
        <f t="shared" si="0"/>
        <v>0</v>
      </c>
      <c r="N63" s="134">
        <f t="shared" si="0"/>
        <v>7.4</v>
      </c>
      <c r="O63" s="135">
        <f t="shared" si="1"/>
        <v>7.4</v>
      </c>
      <c r="P63" s="374">
        <v>0.08</v>
      </c>
      <c r="Q63" s="375" t="s">
        <v>248</v>
      </c>
      <c r="R63" s="121"/>
      <c r="S63" s="121"/>
      <c r="T63" s="121"/>
      <c r="U63" s="121"/>
      <c r="V63" s="121"/>
      <c r="W63" s="121"/>
    </row>
    <row r="64" spans="1:23" s="137" customFormat="1" ht="12" customHeight="1" thickBot="1">
      <c r="A64" s="233" t="s">
        <v>163</v>
      </c>
      <c r="B64" s="239" t="s">
        <v>77</v>
      </c>
      <c r="C64" s="234">
        <v>1</v>
      </c>
      <c r="D64" s="234">
        <v>0</v>
      </c>
      <c r="E64" s="234">
        <v>1</v>
      </c>
      <c r="F64" s="235">
        <v>4</v>
      </c>
      <c r="G64" s="235">
        <v>0</v>
      </c>
      <c r="H64" s="236">
        <v>4</v>
      </c>
      <c r="I64" s="373">
        <v>2</v>
      </c>
      <c r="J64" s="237">
        <v>0</v>
      </c>
      <c r="K64" s="238">
        <v>2</v>
      </c>
      <c r="L64" s="134">
        <f t="shared" si="0"/>
        <v>7</v>
      </c>
      <c r="M64" s="134">
        <f t="shared" si="0"/>
        <v>0</v>
      </c>
      <c r="N64" s="134">
        <f t="shared" si="0"/>
        <v>7</v>
      </c>
      <c r="O64" s="135">
        <f t="shared" si="1"/>
        <v>7</v>
      </c>
      <c r="P64" s="374">
        <v>0.1</v>
      </c>
      <c r="Q64" s="375" t="s">
        <v>249</v>
      </c>
      <c r="R64" s="121"/>
      <c r="S64" s="121"/>
      <c r="T64" s="121"/>
      <c r="U64" s="121"/>
      <c r="V64" s="121"/>
      <c r="W64" s="121"/>
    </row>
    <row r="65" spans="1:26" ht="12" customHeight="1" thickBot="1">
      <c r="A65" s="233" t="s">
        <v>162</v>
      </c>
      <c r="B65" s="239" t="s">
        <v>78</v>
      </c>
      <c r="C65" s="234">
        <v>17</v>
      </c>
      <c r="D65" s="234">
        <v>0</v>
      </c>
      <c r="E65" s="234">
        <v>17</v>
      </c>
      <c r="F65" s="235">
        <v>80</v>
      </c>
      <c r="G65" s="235">
        <v>0</v>
      </c>
      <c r="H65" s="236">
        <v>80</v>
      </c>
      <c r="I65" s="373">
        <v>18</v>
      </c>
      <c r="J65" s="237">
        <v>0</v>
      </c>
      <c r="K65" s="238">
        <v>18</v>
      </c>
      <c r="L65" s="134">
        <f t="shared" si="0"/>
        <v>115</v>
      </c>
      <c r="M65" s="134">
        <f t="shared" si="0"/>
        <v>0</v>
      </c>
      <c r="N65" s="134">
        <f t="shared" si="0"/>
        <v>115</v>
      </c>
      <c r="O65" s="135">
        <v>115</v>
      </c>
      <c r="P65" s="374">
        <v>6</v>
      </c>
      <c r="Q65" s="375" t="s">
        <v>250</v>
      </c>
    </row>
    <row r="66" spans="1:26" s="137" customFormat="1" ht="12" customHeight="1" thickBot="1">
      <c r="A66" s="233" t="s">
        <v>163</v>
      </c>
      <c r="B66" s="239" t="s">
        <v>79</v>
      </c>
      <c r="C66" s="234">
        <v>0</v>
      </c>
      <c r="D66" s="234">
        <v>0</v>
      </c>
      <c r="E66" s="234">
        <v>0</v>
      </c>
      <c r="F66" s="235">
        <v>1</v>
      </c>
      <c r="G66" s="235">
        <v>0</v>
      </c>
      <c r="H66" s="236">
        <v>1</v>
      </c>
      <c r="I66" s="373">
        <v>0</v>
      </c>
      <c r="J66" s="237">
        <v>0</v>
      </c>
      <c r="K66" s="238">
        <v>0</v>
      </c>
      <c r="L66" s="134">
        <f t="shared" si="0"/>
        <v>1</v>
      </c>
      <c r="M66" s="134">
        <f t="shared" si="0"/>
        <v>0</v>
      </c>
      <c r="N66" s="134">
        <f t="shared" si="0"/>
        <v>1</v>
      </c>
      <c r="O66" s="135">
        <f t="shared" si="1"/>
        <v>1</v>
      </c>
      <c r="P66" s="374">
        <v>0.05</v>
      </c>
      <c r="Q66" s="375" t="s">
        <v>208</v>
      </c>
      <c r="R66" s="121"/>
      <c r="S66" s="121"/>
      <c r="T66" s="121"/>
      <c r="U66" s="121"/>
      <c r="V66" s="121"/>
      <c r="W66" s="121"/>
    </row>
    <row r="67" spans="1:26" s="137" customFormat="1" ht="12" customHeight="1" thickBot="1">
      <c r="A67" s="233" t="s">
        <v>162</v>
      </c>
      <c r="B67" s="239" t="s">
        <v>80</v>
      </c>
      <c r="C67" s="234">
        <v>1</v>
      </c>
      <c r="D67" s="234">
        <v>0</v>
      </c>
      <c r="E67" s="234">
        <v>1</v>
      </c>
      <c r="F67" s="235">
        <v>5</v>
      </c>
      <c r="G67" s="235">
        <v>1</v>
      </c>
      <c r="H67" s="236">
        <v>4</v>
      </c>
      <c r="I67" s="373">
        <v>1</v>
      </c>
      <c r="J67" s="237">
        <v>0</v>
      </c>
      <c r="K67" s="238">
        <v>1</v>
      </c>
      <c r="L67" s="134">
        <f t="shared" si="0"/>
        <v>7</v>
      </c>
      <c r="M67" s="134">
        <f t="shared" si="0"/>
        <v>1</v>
      </c>
      <c r="N67" s="134">
        <f t="shared" si="0"/>
        <v>6</v>
      </c>
      <c r="O67" s="135">
        <v>6</v>
      </c>
      <c r="P67" s="374">
        <v>0.5</v>
      </c>
      <c r="Q67" s="375" t="s">
        <v>222</v>
      </c>
      <c r="R67" s="121"/>
      <c r="S67" s="121"/>
      <c r="T67" s="121"/>
      <c r="U67" s="121"/>
      <c r="V67" s="121"/>
      <c r="W67" s="121"/>
    </row>
    <row r="68" spans="1:26" s="137" customFormat="1" ht="12" customHeight="1" thickBot="1">
      <c r="A68" s="233" t="s">
        <v>165</v>
      </c>
      <c r="B68" s="239" t="s">
        <v>81</v>
      </c>
      <c r="C68" s="234">
        <v>2</v>
      </c>
      <c r="D68" s="234">
        <v>0</v>
      </c>
      <c r="E68" s="234">
        <v>2</v>
      </c>
      <c r="F68" s="235">
        <v>7</v>
      </c>
      <c r="G68" s="235">
        <v>0</v>
      </c>
      <c r="H68" s="236">
        <v>7</v>
      </c>
      <c r="I68" s="373">
        <v>2</v>
      </c>
      <c r="J68" s="237">
        <v>0</v>
      </c>
      <c r="K68" s="238">
        <v>2</v>
      </c>
      <c r="L68" s="134">
        <f t="shared" si="0"/>
        <v>11</v>
      </c>
      <c r="M68" s="134">
        <f t="shared" si="0"/>
        <v>0</v>
      </c>
      <c r="N68" s="134">
        <f t="shared" si="0"/>
        <v>11</v>
      </c>
      <c r="O68" s="135">
        <f t="shared" si="1"/>
        <v>11</v>
      </c>
      <c r="P68" s="374">
        <v>0</v>
      </c>
      <c r="Q68" s="375"/>
      <c r="R68" s="121"/>
      <c r="S68" s="121"/>
      <c r="T68" s="121"/>
      <c r="U68" s="121"/>
      <c r="V68" s="121"/>
      <c r="W68" s="121"/>
    </row>
    <row r="69" spans="1:26" s="137" customFormat="1" ht="12" customHeight="1" thickBot="1">
      <c r="A69" s="233" t="s">
        <v>168</v>
      </c>
      <c r="B69" s="239" t="s">
        <v>82</v>
      </c>
      <c r="C69" s="234">
        <v>2</v>
      </c>
      <c r="D69" s="234">
        <v>0</v>
      </c>
      <c r="E69" s="234">
        <v>2</v>
      </c>
      <c r="F69" s="235">
        <v>13</v>
      </c>
      <c r="G69" s="235">
        <v>0</v>
      </c>
      <c r="H69" s="236">
        <v>13</v>
      </c>
      <c r="I69" s="373">
        <v>4</v>
      </c>
      <c r="J69" s="237">
        <v>0</v>
      </c>
      <c r="K69" s="238">
        <v>4</v>
      </c>
      <c r="L69" s="134">
        <f t="shared" ref="L69:N106" si="2">SUM(C69,F69,I69)</f>
        <v>19</v>
      </c>
      <c r="M69" s="134">
        <f t="shared" si="2"/>
        <v>0</v>
      </c>
      <c r="N69" s="134">
        <f t="shared" si="2"/>
        <v>19</v>
      </c>
      <c r="O69" s="135">
        <f t="shared" ref="O69:O106" si="3">L69</f>
        <v>19</v>
      </c>
      <c r="P69" s="374">
        <v>1.5</v>
      </c>
      <c r="Q69" s="375" t="s">
        <v>251</v>
      </c>
      <c r="R69" s="121"/>
      <c r="S69" s="121"/>
      <c r="T69" s="121"/>
      <c r="U69" s="121"/>
      <c r="V69" s="121"/>
      <c r="W69" s="121"/>
    </row>
    <row r="70" spans="1:26" ht="12" customHeight="1" thickBot="1">
      <c r="A70" s="233" t="s">
        <v>166</v>
      </c>
      <c r="B70" s="239" t="s">
        <v>83</v>
      </c>
      <c r="C70" s="234">
        <v>1</v>
      </c>
      <c r="D70" s="234">
        <v>0</v>
      </c>
      <c r="E70" s="234">
        <v>1</v>
      </c>
      <c r="F70" s="235">
        <v>10</v>
      </c>
      <c r="G70" s="235">
        <v>0</v>
      </c>
      <c r="H70" s="236">
        <v>10</v>
      </c>
      <c r="I70" s="373">
        <v>5</v>
      </c>
      <c r="J70" s="237">
        <v>0</v>
      </c>
      <c r="K70" s="238">
        <v>5</v>
      </c>
      <c r="L70" s="134">
        <f t="shared" si="2"/>
        <v>16</v>
      </c>
      <c r="M70" s="134">
        <f t="shared" si="2"/>
        <v>0</v>
      </c>
      <c r="N70" s="134">
        <f t="shared" si="2"/>
        <v>16</v>
      </c>
      <c r="O70" s="135">
        <f t="shared" si="3"/>
        <v>16</v>
      </c>
      <c r="P70" s="374">
        <v>1</v>
      </c>
      <c r="Q70" s="375" t="s">
        <v>252</v>
      </c>
    </row>
    <row r="71" spans="1:26" s="137" customFormat="1" ht="12" customHeight="1" thickBot="1">
      <c r="A71" s="233" t="s">
        <v>169</v>
      </c>
      <c r="B71" s="239" t="s">
        <v>253</v>
      </c>
      <c r="C71" s="234">
        <v>0</v>
      </c>
      <c r="D71" s="234">
        <v>0</v>
      </c>
      <c r="E71" s="234">
        <v>0</v>
      </c>
      <c r="F71" s="235">
        <v>0</v>
      </c>
      <c r="G71" s="235">
        <v>0</v>
      </c>
      <c r="H71" s="236">
        <v>0</v>
      </c>
      <c r="I71" s="373">
        <v>0</v>
      </c>
      <c r="J71" s="237">
        <v>0</v>
      </c>
      <c r="K71" s="238">
        <v>0</v>
      </c>
      <c r="L71" s="134">
        <f t="shared" si="2"/>
        <v>0</v>
      </c>
      <c r="M71" s="134">
        <f t="shared" si="2"/>
        <v>0</v>
      </c>
      <c r="N71" s="134">
        <f t="shared" si="2"/>
        <v>0</v>
      </c>
      <c r="O71" s="135">
        <f t="shared" si="3"/>
        <v>0</v>
      </c>
      <c r="P71" s="374">
        <v>0</v>
      </c>
      <c r="Q71" s="375" t="s">
        <v>234</v>
      </c>
      <c r="R71" s="121"/>
      <c r="S71" s="121"/>
      <c r="T71" s="121"/>
      <c r="U71" s="121"/>
      <c r="V71" s="121"/>
      <c r="W71" s="121"/>
    </row>
    <row r="72" spans="1:26" s="137" customFormat="1" ht="12" customHeight="1" thickBot="1">
      <c r="A72" s="233" t="s">
        <v>168</v>
      </c>
      <c r="B72" s="239" t="s">
        <v>84</v>
      </c>
      <c r="C72" s="234">
        <v>1</v>
      </c>
      <c r="D72" s="234">
        <v>0</v>
      </c>
      <c r="E72" s="234">
        <v>1</v>
      </c>
      <c r="F72" s="235">
        <v>6</v>
      </c>
      <c r="G72" s="235">
        <v>0</v>
      </c>
      <c r="H72" s="236">
        <v>6</v>
      </c>
      <c r="I72" s="373">
        <v>1</v>
      </c>
      <c r="J72" s="237">
        <v>0</v>
      </c>
      <c r="K72" s="238">
        <v>1</v>
      </c>
      <c r="L72" s="134">
        <f t="shared" si="2"/>
        <v>8</v>
      </c>
      <c r="M72" s="134">
        <f t="shared" si="2"/>
        <v>0</v>
      </c>
      <c r="N72" s="134">
        <f t="shared" si="2"/>
        <v>8</v>
      </c>
      <c r="O72" s="135">
        <f t="shared" si="3"/>
        <v>8</v>
      </c>
      <c r="P72" s="374">
        <v>0.09</v>
      </c>
      <c r="Q72" s="375" t="s">
        <v>254</v>
      </c>
      <c r="R72" s="121"/>
      <c r="S72" s="121"/>
      <c r="T72" s="121"/>
      <c r="U72" s="121"/>
      <c r="V72" s="121"/>
      <c r="W72" s="121"/>
    </row>
    <row r="73" spans="1:26" ht="12" customHeight="1" thickBot="1">
      <c r="A73" s="233" t="s">
        <v>166</v>
      </c>
      <c r="B73" s="239" t="s">
        <v>85</v>
      </c>
      <c r="C73" s="234">
        <v>3</v>
      </c>
      <c r="D73" s="234">
        <v>0</v>
      </c>
      <c r="E73" s="234">
        <v>3</v>
      </c>
      <c r="F73" s="235">
        <v>10</v>
      </c>
      <c r="G73" s="235">
        <v>0</v>
      </c>
      <c r="H73" s="236">
        <v>10</v>
      </c>
      <c r="I73" s="373">
        <v>5</v>
      </c>
      <c r="J73" s="237">
        <v>0</v>
      </c>
      <c r="K73" s="238">
        <v>5</v>
      </c>
      <c r="L73" s="134">
        <f t="shared" si="2"/>
        <v>18</v>
      </c>
      <c r="M73" s="134">
        <f t="shared" si="2"/>
        <v>0</v>
      </c>
      <c r="N73" s="134">
        <f t="shared" si="2"/>
        <v>18</v>
      </c>
      <c r="O73" s="135">
        <f t="shared" si="3"/>
        <v>18</v>
      </c>
      <c r="P73" s="374">
        <v>0.9</v>
      </c>
      <c r="Q73" s="375" t="s">
        <v>255</v>
      </c>
    </row>
    <row r="74" spans="1:26" s="137" customFormat="1" ht="12" customHeight="1" thickBot="1">
      <c r="A74" s="233" t="s">
        <v>160</v>
      </c>
      <c r="B74" s="239" t="s">
        <v>86</v>
      </c>
      <c r="C74" s="234">
        <v>2</v>
      </c>
      <c r="D74" s="234">
        <v>0</v>
      </c>
      <c r="E74" s="234">
        <v>2</v>
      </c>
      <c r="F74" s="235">
        <v>8</v>
      </c>
      <c r="G74" s="235">
        <v>0</v>
      </c>
      <c r="H74" s="236">
        <v>8</v>
      </c>
      <c r="I74" s="373">
        <v>3</v>
      </c>
      <c r="J74" s="237">
        <v>0</v>
      </c>
      <c r="K74" s="238">
        <v>3</v>
      </c>
      <c r="L74" s="134">
        <f t="shared" si="2"/>
        <v>13</v>
      </c>
      <c r="M74" s="134">
        <f t="shared" si="2"/>
        <v>0</v>
      </c>
      <c r="N74" s="134">
        <f t="shared" si="2"/>
        <v>13</v>
      </c>
      <c r="O74" s="135">
        <f t="shared" si="3"/>
        <v>13</v>
      </c>
      <c r="P74" s="374">
        <v>0.1</v>
      </c>
      <c r="Q74" s="375" t="s">
        <v>256</v>
      </c>
      <c r="R74" s="121"/>
      <c r="S74" s="121"/>
      <c r="T74" s="121"/>
      <c r="U74" s="121"/>
      <c r="V74" s="121"/>
      <c r="W74" s="121"/>
    </row>
    <row r="75" spans="1:26" s="137" customFormat="1" ht="12" customHeight="1" thickBot="1">
      <c r="A75" s="233" t="s">
        <v>164</v>
      </c>
      <c r="B75" s="239" t="s">
        <v>87</v>
      </c>
      <c r="C75" s="234">
        <v>0.33</v>
      </c>
      <c r="D75" s="234">
        <v>0</v>
      </c>
      <c r="E75" s="234">
        <v>0.33</v>
      </c>
      <c r="F75" s="235">
        <v>2</v>
      </c>
      <c r="G75" s="235">
        <v>0</v>
      </c>
      <c r="H75" s="236">
        <v>2</v>
      </c>
      <c r="I75" s="373">
        <v>0</v>
      </c>
      <c r="J75" s="237">
        <v>0</v>
      </c>
      <c r="K75" s="238">
        <v>0</v>
      </c>
      <c r="L75" s="134">
        <f t="shared" si="2"/>
        <v>2.33</v>
      </c>
      <c r="M75" s="134">
        <f t="shared" si="2"/>
        <v>0</v>
      </c>
      <c r="N75" s="134">
        <f t="shared" si="2"/>
        <v>2.33</v>
      </c>
      <c r="O75" s="135">
        <f t="shared" si="3"/>
        <v>2.33</v>
      </c>
      <c r="P75" s="374">
        <v>0.25</v>
      </c>
      <c r="Q75" s="375" t="s">
        <v>257</v>
      </c>
      <c r="R75" s="121"/>
      <c r="S75" s="121"/>
      <c r="T75" s="121"/>
      <c r="U75" s="121"/>
      <c r="V75" s="121"/>
      <c r="W75" s="121"/>
    </row>
    <row r="76" spans="1:26" s="137" customFormat="1" ht="12" customHeight="1" thickBot="1">
      <c r="A76" s="233" t="s">
        <v>164</v>
      </c>
      <c r="B76" s="239" t="s">
        <v>88</v>
      </c>
      <c r="C76" s="234">
        <v>0.25</v>
      </c>
      <c r="D76" s="234">
        <v>0</v>
      </c>
      <c r="E76" s="234">
        <v>0.25</v>
      </c>
      <c r="F76" s="235">
        <v>6</v>
      </c>
      <c r="G76" s="235">
        <v>0</v>
      </c>
      <c r="H76" s="236">
        <v>6</v>
      </c>
      <c r="I76" s="373">
        <v>0.5</v>
      </c>
      <c r="J76" s="237">
        <v>0</v>
      </c>
      <c r="K76" s="238">
        <v>0.5</v>
      </c>
      <c r="L76" s="134">
        <f t="shared" si="2"/>
        <v>6.75</v>
      </c>
      <c r="M76" s="134">
        <f t="shared" si="2"/>
        <v>0</v>
      </c>
      <c r="N76" s="134">
        <f t="shared" si="2"/>
        <v>6.75</v>
      </c>
      <c r="O76" s="135">
        <f t="shared" si="3"/>
        <v>6.75</v>
      </c>
      <c r="P76" s="374">
        <v>0.55000000000000004</v>
      </c>
      <c r="Q76" s="375" t="s">
        <v>258</v>
      </c>
      <c r="R76" s="121"/>
      <c r="S76" s="121"/>
      <c r="T76" s="121"/>
      <c r="U76" s="121"/>
      <c r="V76" s="121"/>
      <c r="W76" s="121"/>
    </row>
    <row r="77" spans="1:26" ht="12" customHeight="1" thickBot="1">
      <c r="A77" s="233" t="s">
        <v>166</v>
      </c>
      <c r="B77" s="239" t="s">
        <v>89</v>
      </c>
      <c r="C77" s="234">
        <v>1.25</v>
      </c>
      <c r="D77" s="234">
        <v>0</v>
      </c>
      <c r="E77" s="234">
        <v>1.25</v>
      </c>
      <c r="F77" s="235">
        <v>3</v>
      </c>
      <c r="G77" s="235">
        <v>0</v>
      </c>
      <c r="H77" s="236">
        <v>3</v>
      </c>
      <c r="I77" s="373">
        <v>1</v>
      </c>
      <c r="J77" s="237">
        <v>0</v>
      </c>
      <c r="K77" s="238">
        <v>1</v>
      </c>
      <c r="L77" s="134">
        <v>5</v>
      </c>
      <c r="M77" s="134">
        <f t="shared" si="2"/>
        <v>0</v>
      </c>
      <c r="N77" s="134">
        <v>5</v>
      </c>
      <c r="O77" s="135">
        <f t="shared" si="3"/>
        <v>5</v>
      </c>
      <c r="P77" s="374">
        <v>1</v>
      </c>
      <c r="Q77" s="376" t="s">
        <v>259</v>
      </c>
    </row>
    <row r="78" spans="1:26" s="137" customFormat="1" ht="12" customHeight="1" thickBot="1">
      <c r="A78" s="233" t="s">
        <v>164</v>
      </c>
      <c r="B78" s="239" t="s">
        <v>90</v>
      </c>
      <c r="C78" s="234">
        <v>0.25</v>
      </c>
      <c r="D78" s="234">
        <v>0</v>
      </c>
      <c r="E78" s="234">
        <v>0.25</v>
      </c>
      <c r="F78" s="235">
        <v>2</v>
      </c>
      <c r="G78" s="235">
        <v>0</v>
      </c>
      <c r="H78" s="236">
        <v>2</v>
      </c>
      <c r="I78" s="373">
        <v>0.5</v>
      </c>
      <c r="J78" s="237">
        <v>0</v>
      </c>
      <c r="K78" s="238">
        <v>0.5</v>
      </c>
      <c r="L78" s="134">
        <f t="shared" si="2"/>
        <v>2.75</v>
      </c>
      <c r="M78" s="134">
        <f t="shared" si="2"/>
        <v>0</v>
      </c>
      <c r="N78" s="134">
        <f t="shared" si="2"/>
        <v>2.75</v>
      </c>
      <c r="O78" s="135">
        <f t="shared" si="3"/>
        <v>2.75</v>
      </c>
      <c r="P78" s="374">
        <v>0.05</v>
      </c>
      <c r="Q78" s="375" t="s">
        <v>260</v>
      </c>
      <c r="R78" s="121"/>
      <c r="S78" s="121"/>
      <c r="T78" s="121"/>
      <c r="U78" s="121"/>
      <c r="V78" s="121"/>
      <c r="W78" s="121"/>
    </row>
    <row r="79" spans="1:26" s="137" customFormat="1" ht="12" customHeight="1" thickBot="1">
      <c r="A79" s="233" t="s">
        <v>168</v>
      </c>
      <c r="B79" s="239" t="s">
        <v>91</v>
      </c>
      <c r="C79" s="234">
        <v>1</v>
      </c>
      <c r="D79" s="234">
        <v>0</v>
      </c>
      <c r="E79" s="234">
        <v>1</v>
      </c>
      <c r="F79" s="235">
        <v>6</v>
      </c>
      <c r="G79" s="235">
        <v>0</v>
      </c>
      <c r="H79" s="236">
        <v>6</v>
      </c>
      <c r="I79" s="373">
        <v>1</v>
      </c>
      <c r="J79" s="237">
        <v>0</v>
      </c>
      <c r="K79" s="238">
        <v>1</v>
      </c>
      <c r="L79" s="134">
        <f t="shared" si="2"/>
        <v>8</v>
      </c>
      <c r="M79" s="134">
        <f t="shared" si="2"/>
        <v>0</v>
      </c>
      <c r="N79" s="134">
        <f t="shared" si="2"/>
        <v>8</v>
      </c>
      <c r="O79" s="135">
        <f t="shared" si="3"/>
        <v>8</v>
      </c>
      <c r="P79" s="374">
        <v>0</v>
      </c>
      <c r="Q79" s="375" t="s">
        <v>234</v>
      </c>
      <c r="R79" s="121"/>
      <c r="S79" s="121"/>
      <c r="T79" s="121"/>
      <c r="U79" s="121"/>
      <c r="V79" s="121"/>
      <c r="W79" s="121"/>
    </row>
    <row r="80" spans="1:26" s="137" customFormat="1" ht="12" customHeight="1" thickBot="1">
      <c r="A80" s="233" t="s">
        <v>166</v>
      </c>
      <c r="B80" s="239" t="s">
        <v>92</v>
      </c>
      <c r="C80" s="234">
        <v>3.38</v>
      </c>
      <c r="D80" s="234">
        <v>0</v>
      </c>
      <c r="E80" s="234">
        <v>3.38</v>
      </c>
      <c r="F80" s="235">
        <v>21.25</v>
      </c>
      <c r="G80" s="235">
        <v>0</v>
      </c>
      <c r="H80" s="236">
        <v>21.25</v>
      </c>
      <c r="I80" s="373">
        <v>3</v>
      </c>
      <c r="J80" s="237">
        <v>0</v>
      </c>
      <c r="K80" s="238">
        <v>3</v>
      </c>
      <c r="L80" s="134">
        <f t="shared" si="2"/>
        <v>27.63</v>
      </c>
      <c r="M80" s="134">
        <f t="shared" si="2"/>
        <v>0</v>
      </c>
      <c r="N80" s="134">
        <f t="shared" si="2"/>
        <v>27.63</v>
      </c>
      <c r="O80" s="135">
        <f t="shared" si="3"/>
        <v>27.63</v>
      </c>
      <c r="P80" s="374">
        <v>8.8000000000000007</v>
      </c>
      <c r="Q80" s="375" t="s">
        <v>261</v>
      </c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:23" s="137" customFormat="1" ht="12" customHeight="1" thickBot="1">
      <c r="A81" s="233" t="s">
        <v>167</v>
      </c>
      <c r="B81" s="239" t="s">
        <v>93</v>
      </c>
      <c r="C81" s="234">
        <v>0</v>
      </c>
      <c r="D81" s="234">
        <v>0</v>
      </c>
      <c r="E81" s="234">
        <v>0</v>
      </c>
      <c r="F81" s="235">
        <v>1</v>
      </c>
      <c r="G81" s="235">
        <v>0</v>
      </c>
      <c r="H81" s="236">
        <v>1</v>
      </c>
      <c r="I81" s="373">
        <v>0</v>
      </c>
      <c r="J81" s="237">
        <v>0</v>
      </c>
      <c r="K81" s="238">
        <v>0</v>
      </c>
      <c r="L81" s="134">
        <f t="shared" si="2"/>
        <v>1</v>
      </c>
      <c r="M81" s="134">
        <f t="shared" si="2"/>
        <v>0</v>
      </c>
      <c r="N81" s="134">
        <f t="shared" si="2"/>
        <v>1</v>
      </c>
      <c r="O81" s="135">
        <f t="shared" si="3"/>
        <v>1</v>
      </c>
      <c r="P81" s="374">
        <v>0.1</v>
      </c>
      <c r="Q81" s="375" t="s">
        <v>215</v>
      </c>
      <c r="R81" s="121"/>
      <c r="S81" s="121"/>
      <c r="T81" s="121"/>
      <c r="U81" s="121"/>
      <c r="V81" s="121"/>
      <c r="W81" s="121"/>
    </row>
    <row r="82" spans="1:23" s="137" customFormat="1" ht="12" customHeight="1" thickBot="1">
      <c r="A82" s="233" t="s">
        <v>160</v>
      </c>
      <c r="B82" s="239" t="s">
        <v>94</v>
      </c>
      <c r="C82" s="234">
        <v>1</v>
      </c>
      <c r="D82" s="234">
        <v>0</v>
      </c>
      <c r="E82" s="234">
        <v>1</v>
      </c>
      <c r="F82" s="235">
        <v>10</v>
      </c>
      <c r="G82" s="235">
        <v>0</v>
      </c>
      <c r="H82" s="236">
        <v>10</v>
      </c>
      <c r="I82" s="373">
        <v>3</v>
      </c>
      <c r="J82" s="237">
        <v>0</v>
      </c>
      <c r="K82" s="238">
        <v>3</v>
      </c>
      <c r="L82" s="134">
        <f t="shared" si="2"/>
        <v>14</v>
      </c>
      <c r="M82" s="134">
        <f t="shared" si="2"/>
        <v>0</v>
      </c>
      <c r="N82" s="134">
        <f t="shared" si="2"/>
        <v>14</v>
      </c>
      <c r="O82" s="135">
        <f t="shared" si="3"/>
        <v>14</v>
      </c>
      <c r="P82" s="374">
        <v>0</v>
      </c>
      <c r="Q82" s="375" t="s">
        <v>234</v>
      </c>
      <c r="R82" s="121"/>
      <c r="S82" s="121"/>
      <c r="T82" s="121"/>
      <c r="U82" s="121"/>
      <c r="V82" s="121"/>
      <c r="W82" s="121"/>
    </row>
    <row r="83" spans="1:23" s="137" customFormat="1" ht="12" customHeight="1" thickBot="1">
      <c r="A83" s="233" t="s">
        <v>165</v>
      </c>
      <c r="B83" s="239" t="s">
        <v>95</v>
      </c>
      <c r="C83" s="234">
        <v>1</v>
      </c>
      <c r="D83" s="234">
        <v>0</v>
      </c>
      <c r="E83" s="234">
        <v>1</v>
      </c>
      <c r="F83" s="235">
        <v>10</v>
      </c>
      <c r="G83" s="235">
        <v>0</v>
      </c>
      <c r="H83" s="236">
        <v>10</v>
      </c>
      <c r="I83" s="373">
        <v>1.25</v>
      </c>
      <c r="J83" s="237">
        <v>0</v>
      </c>
      <c r="K83" s="238">
        <v>1.25</v>
      </c>
      <c r="L83" s="134">
        <f t="shared" si="2"/>
        <v>12.25</v>
      </c>
      <c r="M83" s="134">
        <f t="shared" si="2"/>
        <v>0</v>
      </c>
      <c r="N83" s="134">
        <f t="shared" si="2"/>
        <v>12.25</v>
      </c>
      <c r="O83" s="135">
        <f t="shared" si="3"/>
        <v>12.25</v>
      </c>
      <c r="P83" s="374">
        <v>1.4</v>
      </c>
      <c r="Q83" s="375" t="s">
        <v>262</v>
      </c>
      <c r="R83" s="121"/>
      <c r="S83" s="121"/>
      <c r="T83" s="121"/>
      <c r="U83" s="121"/>
      <c r="V83" s="121"/>
      <c r="W83" s="121"/>
    </row>
    <row r="84" spans="1:23" ht="12" customHeight="1" thickBot="1">
      <c r="A84" s="233" t="s">
        <v>165</v>
      </c>
      <c r="B84" s="239" t="s">
        <v>96</v>
      </c>
      <c r="C84" s="234">
        <v>4</v>
      </c>
      <c r="D84" s="234">
        <v>0</v>
      </c>
      <c r="E84" s="234">
        <v>4</v>
      </c>
      <c r="F84" s="235">
        <v>25</v>
      </c>
      <c r="G84" s="235">
        <v>0</v>
      </c>
      <c r="H84" s="236">
        <v>25</v>
      </c>
      <c r="I84" s="373">
        <v>1</v>
      </c>
      <c r="J84" s="237">
        <v>0</v>
      </c>
      <c r="K84" s="238">
        <v>1</v>
      </c>
      <c r="L84" s="134">
        <f t="shared" si="2"/>
        <v>30</v>
      </c>
      <c r="M84" s="134">
        <f t="shared" si="2"/>
        <v>0</v>
      </c>
      <c r="N84" s="134">
        <f t="shared" si="2"/>
        <v>30</v>
      </c>
      <c r="O84" s="135">
        <f t="shared" si="3"/>
        <v>30</v>
      </c>
      <c r="P84" s="374">
        <v>6</v>
      </c>
      <c r="Q84" s="375" t="s">
        <v>263</v>
      </c>
    </row>
    <row r="85" spans="1:23" s="137" customFormat="1" ht="12" customHeight="1" thickBot="1">
      <c r="A85" s="233" t="s">
        <v>161</v>
      </c>
      <c r="B85" s="239" t="s">
        <v>97</v>
      </c>
      <c r="C85" s="234">
        <v>1</v>
      </c>
      <c r="D85" s="234">
        <v>0</v>
      </c>
      <c r="E85" s="238">
        <v>1</v>
      </c>
      <c r="F85" s="377">
        <v>8</v>
      </c>
      <c r="G85" s="235">
        <v>0</v>
      </c>
      <c r="H85" s="236">
        <v>8</v>
      </c>
      <c r="I85" s="373">
        <v>2</v>
      </c>
      <c r="J85" s="237">
        <v>0</v>
      </c>
      <c r="K85" s="238">
        <v>2</v>
      </c>
      <c r="L85" s="134">
        <f t="shared" si="2"/>
        <v>11</v>
      </c>
      <c r="M85" s="134">
        <f t="shared" si="2"/>
        <v>0</v>
      </c>
      <c r="N85" s="134">
        <f t="shared" si="2"/>
        <v>11</v>
      </c>
      <c r="O85" s="135">
        <f t="shared" si="3"/>
        <v>11</v>
      </c>
      <c r="P85" s="374">
        <v>1</v>
      </c>
      <c r="Q85" s="375" t="s">
        <v>212</v>
      </c>
      <c r="R85" s="121"/>
      <c r="S85" s="121"/>
      <c r="T85" s="121"/>
      <c r="U85" s="121"/>
      <c r="V85" s="121"/>
      <c r="W85" s="121"/>
    </row>
    <row r="86" spans="1:23" s="137" customFormat="1" ht="12" customHeight="1" thickBot="1">
      <c r="A86" s="233" t="s">
        <v>162</v>
      </c>
      <c r="B86" s="239" t="s">
        <v>98</v>
      </c>
      <c r="C86" s="234">
        <v>2.25</v>
      </c>
      <c r="D86" s="234">
        <v>0</v>
      </c>
      <c r="E86" s="238">
        <v>2.25</v>
      </c>
      <c r="F86" s="377">
        <v>15.75</v>
      </c>
      <c r="G86" s="235">
        <v>0</v>
      </c>
      <c r="H86" s="236">
        <v>15.75</v>
      </c>
      <c r="I86" s="373">
        <v>4</v>
      </c>
      <c r="J86" s="237">
        <v>0</v>
      </c>
      <c r="K86" s="238">
        <v>4</v>
      </c>
      <c r="L86" s="134">
        <f t="shared" si="2"/>
        <v>22</v>
      </c>
      <c r="M86" s="134">
        <f t="shared" si="2"/>
        <v>0</v>
      </c>
      <c r="N86" s="134">
        <f t="shared" si="2"/>
        <v>22</v>
      </c>
      <c r="O86" s="135">
        <v>22</v>
      </c>
      <c r="P86" s="374"/>
      <c r="Q86" s="375" t="s">
        <v>213</v>
      </c>
      <c r="R86" s="121"/>
      <c r="S86" s="121"/>
      <c r="T86" s="121"/>
      <c r="U86" s="121"/>
      <c r="V86" s="121"/>
      <c r="W86" s="121"/>
    </row>
    <row r="87" spans="1:23" s="137" customFormat="1" ht="12" customHeight="1" thickBot="1">
      <c r="A87" s="233" t="s">
        <v>163</v>
      </c>
      <c r="B87" s="239" t="s">
        <v>99</v>
      </c>
      <c r="C87" s="234">
        <v>1</v>
      </c>
      <c r="D87" s="234">
        <v>0</v>
      </c>
      <c r="E87" s="238">
        <v>1</v>
      </c>
      <c r="F87" s="377">
        <v>8</v>
      </c>
      <c r="G87" s="235">
        <v>0</v>
      </c>
      <c r="H87" s="236">
        <v>8</v>
      </c>
      <c r="I87" s="373">
        <v>0</v>
      </c>
      <c r="J87" s="237">
        <v>0</v>
      </c>
      <c r="K87" s="238">
        <v>0</v>
      </c>
      <c r="L87" s="134">
        <f t="shared" si="2"/>
        <v>9</v>
      </c>
      <c r="M87" s="134">
        <f t="shared" si="2"/>
        <v>0</v>
      </c>
      <c r="N87" s="134">
        <f t="shared" si="2"/>
        <v>9</v>
      </c>
      <c r="O87" s="135">
        <f t="shared" si="3"/>
        <v>9</v>
      </c>
      <c r="P87" s="374">
        <v>0.11</v>
      </c>
      <c r="Q87" s="375" t="s">
        <v>208</v>
      </c>
      <c r="R87" s="121"/>
      <c r="S87" s="121"/>
      <c r="T87" s="121"/>
      <c r="U87" s="121"/>
      <c r="V87" s="121"/>
      <c r="W87" s="121"/>
    </row>
    <row r="88" spans="1:23" ht="12" customHeight="1" thickBot="1">
      <c r="A88" s="233" t="s">
        <v>165</v>
      </c>
      <c r="B88" s="239" t="s">
        <v>100</v>
      </c>
      <c r="C88" s="234">
        <v>2</v>
      </c>
      <c r="D88" s="234">
        <v>0</v>
      </c>
      <c r="E88" s="238">
        <v>2</v>
      </c>
      <c r="F88" s="377">
        <v>11</v>
      </c>
      <c r="G88" s="235">
        <v>0</v>
      </c>
      <c r="H88" s="236">
        <v>11</v>
      </c>
      <c r="I88" s="373">
        <v>1</v>
      </c>
      <c r="J88" s="237">
        <v>0</v>
      </c>
      <c r="K88" s="238">
        <v>1</v>
      </c>
      <c r="L88" s="134">
        <f t="shared" si="2"/>
        <v>14</v>
      </c>
      <c r="M88" s="134">
        <f t="shared" si="2"/>
        <v>0</v>
      </c>
      <c r="N88" s="134">
        <f t="shared" si="2"/>
        <v>14</v>
      </c>
      <c r="O88" s="135">
        <f t="shared" si="3"/>
        <v>14</v>
      </c>
      <c r="P88" s="374">
        <v>2.4</v>
      </c>
      <c r="Q88" s="375" t="s">
        <v>264</v>
      </c>
    </row>
    <row r="89" spans="1:23" s="137" customFormat="1" ht="12" customHeight="1" thickBot="1">
      <c r="A89" s="233" t="s">
        <v>165</v>
      </c>
      <c r="B89" s="239" t="s">
        <v>101</v>
      </c>
      <c r="C89" s="234">
        <v>2</v>
      </c>
      <c r="D89" s="234">
        <v>0</v>
      </c>
      <c r="E89" s="238">
        <v>2</v>
      </c>
      <c r="F89" s="377">
        <v>11</v>
      </c>
      <c r="G89" s="235">
        <v>0</v>
      </c>
      <c r="H89" s="236">
        <v>11</v>
      </c>
      <c r="I89" s="373">
        <v>0</v>
      </c>
      <c r="J89" s="237">
        <v>0</v>
      </c>
      <c r="K89" s="238">
        <v>0</v>
      </c>
      <c r="L89" s="134">
        <f t="shared" si="2"/>
        <v>13</v>
      </c>
      <c r="M89" s="134">
        <f t="shared" si="2"/>
        <v>0</v>
      </c>
      <c r="N89" s="134">
        <f t="shared" si="2"/>
        <v>13</v>
      </c>
      <c r="O89" s="135">
        <f t="shared" si="3"/>
        <v>13</v>
      </c>
      <c r="P89" s="374">
        <v>1.4</v>
      </c>
      <c r="Q89" s="375" t="s">
        <v>262</v>
      </c>
      <c r="R89" s="121"/>
      <c r="S89" s="121"/>
      <c r="T89" s="121"/>
      <c r="U89" s="121"/>
      <c r="V89" s="121"/>
      <c r="W89" s="121"/>
    </row>
    <row r="90" spans="1:23" s="137" customFormat="1" ht="12" customHeight="1" thickBot="1">
      <c r="A90" s="233" t="s">
        <v>162</v>
      </c>
      <c r="B90" s="239" t="s">
        <v>102</v>
      </c>
      <c r="C90" s="234">
        <v>1</v>
      </c>
      <c r="D90" s="234">
        <v>0</v>
      </c>
      <c r="E90" s="238">
        <v>1</v>
      </c>
      <c r="F90" s="377">
        <v>6.625</v>
      </c>
      <c r="G90" s="235">
        <v>0</v>
      </c>
      <c r="H90" s="236">
        <v>6.625</v>
      </c>
      <c r="I90" s="373">
        <v>2</v>
      </c>
      <c r="J90" s="237">
        <v>0</v>
      </c>
      <c r="K90" s="238">
        <v>2</v>
      </c>
      <c r="L90" s="134">
        <f t="shared" si="2"/>
        <v>9.625</v>
      </c>
      <c r="M90" s="134">
        <f t="shared" si="2"/>
        <v>0</v>
      </c>
      <c r="N90" s="134">
        <f t="shared" si="2"/>
        <v>9.625</v>
      </c>
      <c r="O90" s="135">
        <v>9.6300000000000008</v>
      </c>
      <c r="P90" s="374"/>
      <c r="Q90" s="375" t="s">
        <v>213</v>
      </c>
      <c r="R90" s="121"/>
      <c r="S90" s="121"/>
      <c r="T90" s="121"/>
      <c r="U90" s="121"/>
      <c r="V90" s="121"/>
      <c r="W90" s="121"/>
    </row>
    <row r="91" spans="1:23" s="137" customFormat="1" ht="12" customHeight="1" thickBot="1">
      <c r="A91" s="233" t="s">
        <v>161</v>
      </c>
      <c r="B91" s="239" t="s">
        <v>103</v>
      </c>
      <c r="C91" s="234">
        <v>0.5</v>
      </c>
      <c r="D91" s="234">
        <v>0</v>
      </c>
      <c r="E91" s="238">
        <v>0.5</v>
      </c>
      <c r="F91" s="377">
        <v>4</v>
      </c>
      <c r="G91" s="235">
        <v>0</v>
      </c>
      <c r="H91" s="236">
        <v>4</v>
      </c>
      <c r="I91" s="373">
        <v>0</v>
      </c>
      <c r="J91" s="237">
        <v>0</v>
      </c>
      <c r="K91" s="238">
        <v>0</v>
      </c>
      <c r="L91" s="134">
        <f t="shared" si="2"/>
        <v>4.5</v>
      </c>
      <c r="M91" s="134">
        <f t="shared" si="2"/>
        <v>0</v>
      </c>
      <c r="N91" s="134">
        <f t="shared" si="2"/>
        <v>4.5</v>
      </c>
      <c r="O91" s="135">
        <f t="shared" si="3"/>
        <v>4.5</v>
      </c>
      <c r="P91" s="374">
        <v>0</v>
      </c>
      <c r="Q91" s="375" t="s">
        <v>234</v>
      </c>
      <c r="R91" s="121"/>
      <c r="S91" s="121"/>
      <c r="T91" s="121"/>
      <c r="U91" s="121"/>
      <c r="V91" s="121"/>
      <c r="W91" s="121"/>
    </row>
    <row r="92" spans="1:23" s="137" customFormat="1" ht="12" customHeight="1" thickBot="1">
      <c r="A92" s="233" t="s">
        <v>161</v>
      </c>
      <c r="B92" s="239" t="s">
        <v>104</v>
      </c>
      <c r="C92" s="234">
        <v>1</v>
      </c>
      <c r="D92" s="234">
        <v>0</v>
      </c>
      <c r="E92" s="238">
        <v>1</v>
      </c>
      <c r="F92" s="377">
        <v>7</v>
      </c>
      <c r="G92" s="235">
        <v>0</v>
      </c>
      <c r="H92" s="236">
        <v>7</v>
      </c>
      <c r="I92" s="373">
        <v>2</v>
      </c>
      <c r="J92" s="237">
        <v>0</v>
      </c>
      <c r="K92" s="238">
        <v>2</v>
      </c>
      <c r="L92" s="134">
        <f t="shared" si="2"/>
        <v>10</v>
      </c>
      <c r="M92" s="134">
        <f t="shared" si="2"/>
        <v>0</v>
      </c>
      <c r="N92" s="134">
        <f t="shared" si="2"/>
        <v>10</v>
      </c>
      <c r="O92" s="135">
        <f t="shared" si="3"/>
        <v>10</v>
      </c>
      <c r="P92" s="374">
        <v>0</v>
      </c>
      <c r="Q92" s="375" t="s">
        <v>234</v>
      </c>
      <c r="R92" s="121"/>
      <c r="S92" s="121"/>
      <c r="T92" s="121"/>
      <c r="U92" s="121"/>
      <c r="V92" s="121"/>
      <c r="W92" s="121"/>
    </row>
    <row r="93" spans="1:23" s="137" customFormat="1" ht="12" customHeight="1" thickBot="1">
      <c r="A93" s="233" t="s">
        <v>167</v>
      </c>
      <c r="B93" s="239" t="s">
        <v>105</v>
      </c>
      <c r="C93" s="234">
        <v>0.1</v>
      </c>
      <c r="D93" s="234">
        <v>0</v>
      </c>
      <c r="E93" s="238">
        <v>0.1</v>
      </c>
      <c r="F93" s="377">
        <v>1</v>
      </c>
      <c r="G93" s="235">
        <v>0</v>
      </c>
      <c r="H93" s="236">
        <v>1</v>
      </c>
      <c r="I93" s="373">
        <v>0</v>
      </c>
      <c r="J93" s="237">
        <v>0</v>
      </c>
      <c r="K93" s="238">
        <v>0</v>
      </c>
      <c r="L93" s="134">
        <f t="shared" si="2"/>
        <v>1.1000000000000001</v>
      </c>
      <c r="M93" s="134">
        <f t="shared" si="2"/>
        <v>0</v>
      </c>
      <c r="N93" s="134">
        <f t="shared" si="2"/>
        <v>1.1000000000000001</v>
      </c>
      <c r="O93" s="135">
        <f t="shared" si="3"/>
        <v>1.1000000000000001</v>
      </c>
      <c r="P93" s="374">
        <v>0.1</v>
      </c>
      <c r="Q93" s="375" t="s">
        <v>265</v>
      </c>
      <c r="R93" s="121"/>
      <c r="S93" s="121"/>
      <c r="T93" s="121"/>
      <c r="U93" s="121"/>
      <c r="V93" s="121"/>
      <c r="W93" s="121"/>
    </row>
    <row r="94" spans="1:23" s="137" customFormat="1" ht="12" customHeight="1" thickBot="1">
      <c r="A94" s="233" t="s">
        <v>167</v>
      </c>
      <c r="B94" s="239" t="s">
        <v>106</v>
      </c>
      <c r="C94" s="234">
        <v>1</v>
      </c>
      <c r="D94" s="234">
        <v>0</v>
      </c>
      <c r="E94" s="238">
        <v>1</v>
      </c>
      <c r="F94" s="377">
        <v>3</v>
      </c>
      <c r="G94" s="235">
        <v>0</v>
      </c>
      <c r="H94" s="236">
        <v>3</v>
      </c>
      <c r="I94" s="373">
        <v>0</v>
      </c>
      <c r="J94" s="237">
        <v>0</v>
      </c>
      <c r="K94" s="238">
        <v>0</v>
      </c>
      <c r="L94" s="134">
        <f t="shared" si="2"/>
        <v>4</v>
      </c>
      <c r="M94" s="134">
        <f t="shared" si="2"/>
        <v>0</v>
      </c>
      <c r="N94" s="134">
        <f t="shared" si="2"/>
        <v>4</v>
      </c>
      <c r="O94" s="135">
        <f t="shared" si="3"/>
        <v>4</v>
      </c>
      <c r="P94" s="374">
        <v>0.1</v>
      </c>
      <c r="Q94" s="375" t="s">
        <v>215</v>
      </c>
      <c r="R94" s="121"/>
      <c r="S94" s="121"/>
      <c r="T94" s="121"/>
      <c r="U94" s="121"/>
      <c r="V94" s="121"/>
      <c r="W94" s="121"/>
    </row>
    <row r="95" spans="1:23" ht="12" customHeight="1" thickBot="1">
      <c r="A95" s="233" t="s">
        <v>164</v>
      </c>
      <c r="B95" s="239" t="s">
        <v>107</v>
      </c>
      <c r="C95" s="234">
        <v>0.25</v>
      </c>
      <c r="D95" s="234">
        <v>0</v>
      </c>
      <c r="E95" s="238">
        <v>0.25</v>
      </c>
      <c r="F95" s="377">
        <v>0.5</v>
      </c>
      <c r="G95" s="235">
        <v>0</v>
      </c>
      <c r="H95" s="236">
        <v>0.5</v>
      </c>
      <c r="I95" s="373">
        <v>0.25</v>
      </c>
      <c r="J95" s="237">
        <v>0</v>
      </c>
      <c r="K95" s="238">
        <v>0.25</v>
      </c>
      <c r="L95" s="134">
        <f t="shared" si="2"/>
        <v>1</v>
      </c>
      <c r="M95" s="134">
        <f t="shared" si="2"/>
        <v>0</v>
      </c>
      <c r="N95" s="134">
        <f t="shared" si="2"/>
        <v>1</v>
      </c>
      <c r="O95" s="135">
        <f t="shared" si="3"/>
        <v>1</v>
      </c>
      <c r="P95" s="374">
        <v>1.4E-2</v>
      </c>
      <c r="Q95" s="375" t="s">
        <v>241</v>
      </c>
    </row>
    <row r="96" spans="1:23" ht="12" customHeight="1" thickBot="1">
      <c r="A96" s="233" t="s">
        <v>162</v>
      </c>
      <c r="B96" s="239" t="s">
        <v>108</v>
      </c>
      <c r="C96" s="234">
        <v>2</v>
      </c>
      <c r="D96" s="234">
        <v>0</v>
      </c>
      <c r="E96" s="238">
        <v>2</v>
      </c>
      <c r="F96" s="377">
        <v>10</v>
      </c>
      <c r="G96" s="235">
        <v>0</v>
      </c>
      <c r="H96" s="236">
        <v>10</v>
      </c>
      <c r="I96" s="373">
        <v>2</v>
      </c>
      <c r="J96" s="237">
        <v>0</v>
      </c>
      <c r="K96" s="238">
        <v>2</v>
      </c>
      <c r="L96" s="134">
        <f t="shared" si="2"/>
        <v>14</v>
      </c>
      <c r="M96" s="134">
        <f t="shared" si="2"/>
        <v>0</v>
      </c>
      <c r="N96" s="134">
        <f t="shared" si="2"/>
        <v>14</v>
      </c>
      <c r="O96" s="135">
        <f t="shared" si="3"/>
        <v>14</v>
      </c>
      <c r="P96" s="374"/>
      <c r="Q96" s="375" t="s">
        <v>266</v>
      </c>
    </row>
    <row r="97" spans="1:23" ht="12" customHeight="1" thickBot="1">
      <c r="A97" s="233" t="s">
        <v>168</v>
      </c>
      <c r="B97" s="239" t="s">
        <v>109</v>
      </c>
      <c r="C97" s="234">
        <v>1.5</v>
      </c>
      <c r="D97" s="234">
        <v>0</v>
      </c>
      <c r="E97" s="238">
        <v>1.5</v>
      </c>
      <c r="F97" s="377">
        <v>10.5</v>
      </c>
      <c r="G97" s="235">
        <v>0</v>
      </c>
      <c r="H97" s="236">
        <v>10.5</v>
      </c>
      <c r="I97" s="373">
        <v>0</v>
      </c>
      <c r="J97" s="237">
        <v>0</v>
      </c>
      <c r="K97" s="238">
        <v>0</v>
      </c>
      <c r="L97" s="134">
        <f t="shared" si="2"/>
        <v>12</v>
      </c>
      <c r="M97" s="134">
        <f t="shared" si="2"/>
        <v>0</v>
      </c>
      <c r="N97" s="134">
        <f t="shared" si="2"/>
        <v>12</v>
      </c>
      <c r="O97" s="135">
        <f t="shared" si="3"/>
        <v>12</v>
      </c>
      <c r="P97" s="374">
        <v>1.23</v>
      </c>
      <c r="Q97" s="375" t="s">
        <v>267</v>
      </c>
    </row>
    <row r="98" spans="1:23" ht="12" customHeight="1" thickBot="1">
      <c r="A98" s="233" t="s">
        <v>160</v>
      </c>
      <c r="B98" s="239" t="s">
        <v>110</v>
      </c>
      <c r="C98" s="234">
        <v>8</v>
      </c>
      <c r="D98" s="234">
        <v>0</v>
      </c>
      <c r="E98" s="238">
        <v>8</v>
      </c>
      <c r="F98" s="377">
        <v>45</v>
      </c>
      <c r="G98" s="235">
        <v>0</v>
      </c>
      <c r="H98" s="236">
        <v>45</v>
      </c>
      <c r="I98" s="373">
        <v>13</v>
      </c>
      <c r="J98" s="237">
        <v>0</v>
      </c>
      <c r="K98" s="238">
        <v>13</v>
      </c>
      <c r="L98" s="134">
        <f t="shared" si="2"/>
        <v>66</v>
      </c>
      <c r="M98" s="134">
        <f t="shared" si="2"/>
        <v>0</v>
      </c>
      <c r="N98" s="134">
        <f t="shared" si="2"/>
        <v>66</v>
      </c>
      <c r="O98" s="135">
        <f t="shared" si="3"/>
        <v>66</v>
      </c>
      <c r="P98" s="374">
        <v>0</v>
      </c>
      <c r="Q98" s="378" t="s">
        <v>268</v>
      </c>
    </row>
    <row r="99" spans="1:23" ht="12" customHeight="1" thickBot="1">
      <c r="A99" s="233" t="s">
        <v>168</v>
      </c>
      <c r="B99" s="239" t="s">
        <v>111</v>
      </c>
      <c r="C99" s="234">
        <v>1</v>
      </c>
      <c r="D99" s="234">
        <v>0</v>
      </c>
      <c r="E99" s="238">
        <v>1</v>
      </c>
      <c r="F99" s="377">
        <v>4</v>
      </c>
      <c r="G99" s="235">
        <v>0</v>
      </c>
      <c r="H99" s="236">
        <v>4</v>
      </c>
      <c r="I99" s="373">
        <v>1</v>
      </c>
      <c r="J99" s="237">
        <v>0</v>
      </c>
      <c r="K99" s="238">
        <v>1</v>
      </c>
      <c r="L99" s="134">
        <f t="shared" si="2"/>
        <v>6</v>
      </c>
      <c r="M99" s="134">
        <f t="shared" si="2"/>
        <v>0</v>
      </c>
      <c r="N99" s="134">
        <f t="shared" si="2"/>
        <v>6</v>
      </c>
      <c r="O99" s="135">
        <f t="shared" si="3"/>
        <v>6</v>
      </c>
      <c r="P99" s="374">
        <v>2</v>
      </c>
      <c r="Q99" s="375" t="s">
        <v>269</v>
      </c>
    </row>
    <row r="100" spans="1:23" ht="12" customHeight="1" thickBot="1">
      <c r="A100" s="233" t="s">
        <v>164</v>
      </c>
      <c r="B100" s="239" t="s">
        <v>112</v>
      </c>
      <c r="C100" s="234">
        <v>0.75</v>
      </c>
      <c r="D100" s="234">
        <v>0</v>
      </c>
      <c r="E100" s="238">
        <v>0.75</v>
      </c>
      <c r="F100" s="377">
        <v>3.5</v>
      </c>
      <c r="G100" s="235">
        <v>0</v>
      </c>
      <c r="H100" s="236">
        <v>3.5</v>
      </c>
      <c r="I100" s="373">
        <v>1.75</v>
      </c>
      <c r="J100" s="237">
        <v>0</v>
      </c>
      <c r="K100" s="238">
        <v>1.75</v>
      </c>
      <c r="L100" s="134">
        <f t="shared" si="2"/>
        <v>6</v>
      </c>
      <c r="M100" s="134">
        <f t="shared" si="2"/>
        <v>0</v>
      </c>
      <c r="N100" s="134">
        <f t="shared" si="2"/>
        <v>6</v>
      </c>
      <c r="O100" s="135">
        <f t="shared" si="3"/>
        <v>6</v>
      </c>
      <c r="P100" s="374">
        <v>0.04</v>
      </c>
      <c r="Q100" s="375" t="s">
        <v>270</v>
      </c>
    </row>
    <row r="101" spans="1:23" ht="12" customHeight="1" thickBot="1">
      <c r="A101" s="233" t="s">
        <v>161</v>
      </c>
      <c r="B101" s="239" t="s">
        <v>113</v>
      </c>
      <c r="C101" s="234">
        <v>1</v>
      </c>
      <c r="D101" s="234">
        <v>0</v>
      </c>
      <c r="E101" s="238">
        <v>1</v>
      </c>
      <c r="F101" s="377">
        <v>1</v>
      </c>
      <c r="G101" s="235">
        <v>0</v>
      </c>
      <c r="H101" s="236">
        <v>1</v>
      </c>
      <c r="I101" s="373">
        <v>1</v>
      </c>
      <c r="J101" s="237">
        <v>0</v>
      </c>
      <c r="K101" s="238">
        <v>1</v>
      </c>
      <c r="L101" s="134">
        <f t="shared" si="2"/>
        <v>3</v>
      </c>
      <c r="M101" s="134">
        <f t="shared" si="2"/>
        <v>0</v>
      </c>
      <c r="N101" s="134">
        <f t="shared" si="2"/>
        <v>3</v>
      </c>
      <c r="O101" s="135">
        <f t="shared" si="3"/>
        <v>3</v>
      </c>
      <c r="P101" s="374">
        <v>0.11</v>
      </c>
      <c r="Q101" s="375" t="s">
        <v>208</v>
      </c>
    </row>
    <row r="102" spans="1:23" ht="12" customHeight="1" thickBot="1">
      <c r="A102" s="233" t="s">
        <v>160</v>
      </c>
      <c r="B102" s="239" t="s">
        <v>114</v>
      </c>
      <c r="C102" s="234">
        <v>3</v>
      </c>
      <c r="D102" s="234">
        <v>0</v>
      </c>
      <c r="E102" s="238">
        <v>3</v>
      </c>
      <c r="F102" s="377">
        <v>20</v>
      </c>
      <c r="G102" s="235">
        <v>0</v>
      </c>
      <c r="H102" s="236">
        <v>20</v>
      </c>
      <c r="I102" s="373">
        <v>5</v>
      </c>
      <c r="J102" s="237">
        <v>0</v>
      </c>
      <c r="K102" s="238">
        <v>5</v>
      </c>
      <c r="L102" s="134">
        <f t="shared" si="2"/>
        <v>28</v>
      </c>
      <c r="M102" s="134">
        <f t="shared" si="2"/>
        <v>0</v>
      </c>
      <c r="N102" s="134">
        <f t="shared" si="2"/>
        <v>28</v>
      </c>
      <c r="O102" s="135">
        <f t="shared" si="3"/>
        <v>28</v>
      </c>
      <c r="P102" s="374">
        <v>0.6</v>
      </c>
      <c r="Q102" s="375" t="s">
        <v>231</v>
      </c>
    </row>
    <row r="103" spans="1:23" ht="12" customHeight="1" thickBot="1">
      <c r="A103" s="233" t="s">
        <v>161</v>
      </c>
      <c r="B103" s="239" t="s">
        <v>115</v>
      </c>
      <c r="C103" s="234">
        <v>1</v>
      </c>
      <c r="D103" s="234">
        <v>0</v>
      </c>
      <c r="E103" s="238">
        <v>1</v>
      </c>
      <c r="F103" s="377">
        <v>6</v>
      </c>
      <c r="G103" s="235">
        <v>0</v>
      </c>
      <c r="H103" s="236">
        <v>6</v>
      </c>
      <c r="I103" s="373">
        <v>1</v>
      </c>
      <c r="J103" s="237">
        <v>0</v>
      </c>
      <c r="K103" s="238">
        <v>1</v>
      </c>
      <c r="L103" s="134">
        <f t="shared" si="2"/>
        <v>8</v>
      </c>
      <c r="M103" s="134">
        <f t="shared" si="2"/>
        <v>0</v>
      </c>
      <c r="N103" s="134">
        <f t="shared" si="2"/>
        <v>8</v>
      </c>
      <c r="O103" s="135">
        <f t="shared" si="3"/>
        <v>8</v>
      </c>
      <c r="P103" s="374">
        <v>0.90900000000000003</v>
      </c>
      <c r="Q103" s="375" t="s">
        <v>208</v>
      </c>
    </row>
    <row r="104" spans="1:23" ht="12" customHeight="1" thickBot="1">
      <c r="A104" s="233" t="s">
        <v>168</v>
      </c>
      <c r="B104" s="239" t="s">
        <v>116</v>
      </c>
      <c r="C104" s="234">
        <v>2.5</v>
      </c>
      <c r="D104" s="234">
        <v>0</v>
      </c>
      <c r="E104" s="238">
        <v>2.5</v>
      </c>
      <c r="F104" s="377">
        <v>12.5</v>
      </c>
      <c r="G104" s="235">
        <v>0</v>
      </c>
      <c r="H104" s="236">
        <v>12.5</v>
      </c>
      <c r="I104" s="373">
        <v>3</v>
      </c>
      <c r="J104" s="237">
        <v>0</v>
      </c>
      <c r="K104" s="238">
        <v>3</v>
      </c>
      <c r="L104" s="134">
        <f t="shared" si="2"/>
        <v>18</v>
      </c>
      <c r="M104" s="134">
        <f t="shared" si="2"/>
        <v>0</v>
      </c>
      <c r="N104" s="134">
        <f t="shared" si="2"/>
        <v>18</v>
      </c>
      <c r="O104" s="135">
        <f t="shared" si="3"/>
        <v>18</v>
      </c>
      <c r="P104" s="374">
        <v>3.8</v>
      </c>
      <c r="Q104" s="375" t="s">
        <v>271</v>
      </c>
    </row>
    <row r="105" spans="1:23" ht="12" customHeight="1" thickBot="1">
      <c r="A105" s="233" t="s">
        <v>161</v>
      </c>
      <c r="B105" s="239" t="s">
        <v>117</v>
      </c>
      <c r="C105" s="234">
        <v>0</v>
      </c>
      <c r="D105" s="234">
        <v>0</v>
      </c>
      <c r="E105" s="238">
        <v>0</v>
      </c>
      <c r="F105" s="377">
        <v>3.8</v>
      </c>
      <c r="G105" s="235">
        <v>0</v>
      </c>
      <c r="H105" s="236">
        <v>3.8</v>
      </c>
      <c r="I105" s="373">
        <v>0</v>
      </c>
      <c r="J105" s="237">
        <v>0</v>
      </c>
      <c r="K105" s="238">
        <v>0</v>
      </c>
      <c r="L105" s="134">
        <f t="shared" si="2"/>
        <v>3.8</v>
      </c>
      <c r="M105" s="134">
        <f t="shared" si="2"/>
        <v>0</v>
      </c>
      <c r="N105" s="134">
        <f t="shared" si="2"/>
        <v>3.8</v>
      </c>
      <c r="O105" s="135">
        <f t="shared" si="3"/>
        <v>3.8</v>
      </c>
      <c r="P105" s="374">
        <v>0</v>
      </c>
      <c r="Q105" s="375" t="s">
        <v>234</v>
      </c>
    </row>
    <row r="106" spans="1:23" s="137" customFormat="1" ht="12" customHeight="1">
      <c r="A106" s="233" t="s">
        <v>163</v>
      </c>
      <c r="B106" s="239" t="s">
        <v>118</v>
      </c>
      <c r="C106" s="234">
        <v>0.25</v>
      </c>
      <c r="D106" s="234">
        <v>0</v>
      </c>
      <c r="E106" s="238">
        <v>0.25</v>
      </c>
      <c r="F106" s="377">
        <v>0.75</v>
      </c>
      <c r="G106" s="235">
        <v>0</v>
      </c>
      <c r="H106" s="236">
        <v>0.75</v>
      </c>
      <c r="I106" s="373">
        <v>0</v>
      </c>
      <c r="J106" s="237">
        <v>0</v>
      </c>
      <c r="K106" s="238">
        <v>0</v>
      </c>
      <c r="L106" s="134">
        <f t="shared" si="2"/>
        <v>1</v>
      </c>
      <c r="M106" s="134">
        <f t="shared" si="2"/>
        <v>0</v>
      </c>
      <c r="N106" s="134">
        <f t="shared" si="2"/>
        <v>1</v>
      </c>
      <c r="O106" s="135">
        <f t="shared" si="3"/>
        <v>1</v>
      </c>
      <c r="P106" s="374">
        <v>0.05</v>
      </c>
      <c r="Q106" s="375" t="s">
        <v>215</v>
      </c>
      <c r="R106" s="138"/>
      <c r="S106" s="121"/>
      <c r="T106" s="121"/>
      <c r="U106" s="121"/>
      <c r="V106" s="121"/>
      <c r="W106" s="121"/>
    </row>
    <row r="107" spans="1:23" ht="12.75" customHeight="1">
      <c r="A107" s="261"/>
      <c r="B107" s="241" t="s">
        <v>272</v>
      </c>
      <c r="C107" s="234">
        <f>SUBTOTAL(109,C4:C106)</f>
        <v>190.94</v>
      </c>
      <c r="D107" s="234">
        <f t="shared" ref="D107:P107" si="4">SUBTOTAL(109,D4:D106)</f>
        <v>0</v>
      </c>
      <c r="E107" s="234">
        <f t="shared" si="4"/>
        <v>190.94</v>
      </c>
      <c r="F107" s="242">
        <f t="shared" si="4"/>
        <v>946.57499999999993</v>
      </c>
      <c r="G107" s="242">
        <f t="shared" si="4"/>
        <v>1</v>
      </c>
      <c r="H107" s="242">
        <f t="shared" si="4"/>
        <v>945.57499999999993</v>
      </c>
      <c r="I107" s="234">
        <f t="shared" si="4"/>
        <v>207.65</v>
      </c>
      <c r="J107" s="234">
        <f t="shared" si="4"/>
        <v>1</v>
      </c>
      <c r="K107" s="234">
        <f>SUBTOTAL(109,K4:K106)</f>
        <v>206.65</v>
      </c>
      <c r="L107" s="242">
        <f t="shared" si="4"/>
        <v>1344.915</v>
      </c>
      <c r="M107" s="242">
        <f>SUBTOTAL(109,M4:M106)</f>
        <v>2</v>
      </c>
      <c r="N107" s="242">
        <f t="shared" si="4"/>
        <v>1342.915</v>
      </c>
      <c r="O107" s="242">
        <f>SUBTOTAL(109,O4:O106)</f>
        <v>1342.92</v>
      </c>
      <c r="P107" s="242">
        <f t="shared" si="4"/>
        <v>86.512999999999991</v>
      </c>
      <c r="Q107" s="375"/>
    </row>
    <row r="108" spans="1:23" ht="12" customHeight="1">
      <c r="A108" s="139"/>
      <c r="B108" s="139"/>
      <c r="C108" s="139"/>
      <c r="D108" s="139"/>
      <c r="E108" s="139"/>
      <c r="F108" s="140"/>
      <c r="G108" s="140"/>
      <c r="H108" s="141"/>
      <c r="I108" s="139"/>
      <c r="J108" s="139"/>
      <c r="K108" s="139"/>
      <c r="L108" s="140"/>
      <c r="M108" s="140"/>
      <c r="N108" s="141"/>
      <c r="O108" s="141"/>
      <c r="P108" s="141"/>
      <c r="Q108" s="142"/>
    </row>
    <row r="109" spans="1:23" ht="12" customHeight="1">
      <c r="A109" s="240" t="s">
        <v>168</v>
      </c>
      <c r="B109" s="241" t="s">
        <v>273</v>
      </c>
      <c r="C109" s="254">
        <f>SUM(C36:C37)</f>
        <v>3</v>
      </c>
      <c r="D109" s="254">
        <f t="shared" ref="D109:P109" si="5">SUM(D36:D37)</f>
        <v>0</v>
      </c>
      <c r="E109" s="254">
        <f t="shared" si="5"/>
        <v>3</v>
      </c>
      <c r="F109" s="242">
        <f t="shared" si="5"/>
        <v>15</v>
      </c>
      <c r="G109" s="242">
        <f t="shared" si="5"/>
        <v>0</v>
      </c>
      <c r="H109" s="242">
        <f t="shared" si="5"/>
        <v>15</v>
      </c>
      <c r="I109" s="254">
        <f t="shared" si="5"/>
        <v>2</v>
      </c>
      <c r="J109" s="254">
        <f t="shared" si="5"/>
        <v>1</v>
      </c>
      <c r="K109" s="254">
        <f t="shared" si="5"/>
        <v>1</v>
      </c>
      <c r="L109" s="242">
        <f t="shared" si="5"/>
        <v>20</v>
      </c>
      <c r="M109" s="242">
        <f t="shared" si="5"/>
        <v>1</v>
      </c>
      <c r="N109" s="242">
        <f t="shared" si="5"/>
        <v>19</v>
      </c>
      <c r="O109" s="242">
        <f t="shared" si="5"/>
        <v>19</v>
      </c>
      <c r="P109" s="242">
        <f t="shared" si="5"/>
        <v>3.5</v>
      </c>
      <c r="Q109" s="375"/>
    </row>
    <row r="110" spans="1:23" ht="12" customHeight="1">
      <c r="A110" s="240" t="s">
        <v>161</v>
      </c>
      <c r="B110" s="241" t="s">
        <v>274</v>
      </c>
      <c r="C110" s="234">
        <f t="shared" ref="C110:L110" si="6">SUM(C45:C46)</f>
        <v>18</v>
      </c>
      <c r="D110" s="234">
        <f t="shared" si="6"/>
        <v>0</v>
      </c>
      <c r="E110" s="238">
        <f t="shared" si="6"/>
        <v>18</v>
      </c>
      <c r="F110" s="379">
        <f t="shared" si="6"/>
        <v>46</v>
      </c>
      <c r="G110" s="243">
        <f t="shared" si="6"/>
        <v>0</v>
      </c>
      <c r="H110" s="244">
        <f t="shared" si="6"/>
        <v>46</v>
      </c>
      <c r="I110" s="380">
        <f t="shared" si="6"/>
        <v>28</v>
      </c>
      <c r="J110" s="234">
        <f t="shared" si="6"/>
        <v>0</v>
      </c>
      <c r="K110" s="238">
        <f t="shared" si="6"/>
        <v>28</v>
      </c>
      <c r="L110" s="381">
        <f t="shared" si="6"/>
        <v>92</v>
      </c>
      <c r="M110" s="381">
        <f t="shared" ref="M110:P110" si="7">SUM(M45:M46)</f>
        <v>0</v>
      </c>
      <c r="N110" s="381">
        <f t="shared" si="7"/>
        <v>92</v>
      </c>
      <c r="O110" s="381">
        <f t="shared" si="7"/>
        <v>92</v>
      </c>
      <c r="P110" s="381">
        <f t="shared" si="7"/>
        <v>0.4</v>
      </c>
      <c r="Q110" s="375"/>
    </row>
    <row r="111" spans="1:23" ht="15" customHeight="1">
      <c r="A111" s="245"/>
      <c r="B111" s="246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8"/>
      <c r="O111" s="382"/>
      <c r="P111" s="382"/>
      <c r="Q111" s="383"/>
    </row>
    <row r="112" spans="1:23" s="143" customFormat="1" ht="25.5">
      <c r="A112" s="249" t="str">
        <f>A1</f>
        <v>TOTAL STAFFING as of 12.31.2019</v>
      </c>
      <c r="B112" s="250"/>
      <c r="C112" s="251">
        <f t="shared" ref="C112:P112" si="8">C107</f>
        <v>190.94</v>
      </c>
      <c r="D112" s="251">
        <f t="shared" si="8"/>
        <v>0</v>
      </c>
      <c r="E112" s="251">
        <f t="shared" si="8"/>
        <v>190.94</v>
      </c>
      <c r="F112" s="251">
        <f t="shared" si="8"/>
        <v>946.57499999999993</v>
      </c>
      <c r="G112" s="251">
        <f t="shared" si="8"/>
        <v>1</v>
      </c>
      <c r="H112" s="251">
        <f t="shared" si="8"/>
        <v>945.57499999999993</v>
      </c>
      <c r="I112" s="251">
        <f t="shared" si="8"/>
        <v>207.65</v>
      </c>
      <c r="J112" s="251">
        <f t="shared" si="8"/>
        <v>1</v>
      </c>
      <c r="K112" s="251">
        <f t="shared" si="8"/>
        <v>206.65</v>
      </c>
      <c r="L112" s="251">
        <f t="shared" si="8"/>
        <v>1344.915</v>
      </c>
      <c r="M112" s="251">
        <f t="shared" si="8"/>
        <v>2</v>
      </c>
      <c r="N112" s="252">
        <f t="shared" si="8"/>
        <v>1342.915</v>
      </c>
      <c r="O112" s="384">
        <f t="shared" si="8"/>
        <v>1342.92</v>
      </c>
      <c r="P112" s="384">
        <f t="shared" si="8"/>
        <v>86.512999999999991</v>
      </c>
      <c r="Q112" s="385">
        <f>SUM(O112:P112)</f>
        <v>1429.433</v>
      </c>
    </row>
    <row r="113" spans="1:17" ht="12" customHeight="1">
      <c r="A113" s="313" t="s">
        <v>275</v>
      </c>
      <c r="B113" s="314"/>
      <c r="C113" s="144"/>
      <c r="D113" s="144"/>
      <c r="E113" s="144"/>
      <c r="F113" s="144"/>
      <c r="G113" s="144"/>
      <c r="H113" s="145"/>
      <c r="I113" s="146"/>
      <c r="J113" s="147"/>
      <c r="K113" s="145"/>
      <c r="L113" s="144"/>
      <c r="M113" s="144"/>
      <c r="N113" s="144"/>
      <c r="O113" s="144"/>
      <c r="P113" s="144"/>
      <c r="Q113" s="148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1"/>
  <sheetViews>
    <sheetView topLeftCell="A85" workbookViewId="0">
      <selection activeCell="O10" sqref="O10"/>
    </sheetView>
  </sheetViews>
  <sheetFormatPr defaultColWidth="8.85546875" defaultRowHeight="12.7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28" t="s">
        <v>276</v>
      </c>
      <c r="B1" s="329"/>
      <c r="C1" s="46" t="s">
        <v>277</v>
      </c>
      <c r="D1" s="47" t="s">
        <v>278</v>
      </c>
      <c r="E1" s="47" t="s">
        <v>279</v>
      </c>
      <c r="F1" s="47" t="s">
        <v>280</v>
      </c>
      <c r="G1" s="47" t="s">
        <v>281</v>
      </c>
      <c r="H1" s="47" t="s">
        <v>282</v>
      </c>
      <c r="I1" s="47" t="s">
        <v>283</v>
      </c>
      <c r="J1" s="47" t="s">
        <v>284</v>
      </c>
      <c r="K1" s="47" t="s">
        <v>285</v>
      </c>
    </row>
    <row r="2" spans="1:11" s="1" customFormat="1" ht="15.75">
      <c r="A2" s="208"/>
      <c r="B2" s="209" t="s">
        <v>286</v>
      </c>
      <c r="C2" s="210">
        <v>90</v>
      </c>
      <c r="D2" s="211">
        <v>75</v>
      </c>
      <c r="E2" s="211">
        <v>75</v>
      </c>
      <c r="F2" s="211">
        <v>90</v>
      </c>
      <c r="G2" s="211">
        <v>75</v>
      </c>
      <c r="H2" s="211">
        <v>75</v>
      </c>
      <c r="I2" s="211">
        <v>75</v>
      </c>
      <c r="J2" s="212">
        <v>75</v>
      </c>
      <c r="K2" s="213">
        <v>75</v>
      </c>
    </row>
    <row r="3" spans="1:11" s="1" customFormat="1" ht="17.25" customHeight="1">
      <c r="A3" s="38" t="s">
        <v>287</v>
      </c>
      <c r="B3" s="39" t="s">
        <v>288</v>
      </c>
      <c r="C3" s="40">
        <v>99.038750375399999</v>
      </c>
      <c r="D3" s="41">
        <v>80.361318797140996</v>
      </c>
      <c r="E3" s="41">
        <v>70.004072766760004</v>
      </c>
      <c r="F3" s="41">
        <v>94.860943168069994</v>
      </c>
      <c r="G3" s="41">
        <v>88.661427722369993</v>
      </c>
      <c r="H3" s="41">
        <v>79.033443586900006</v>
      </c>
      <c r="I3" s="41">
        <v>85.069042922250006</v>
      </c>
      <c r="J3" s="41">
        <v>98.462944499830002</v>
      </c>
      <c r="K3" s="41">
        <v>89.152741131629995</v>
      </c>
    </row>
    <row r="4" spans="1:11" s="1" customFormat="1" ht="17.25" customHeight="1">
      <c r="A4" s="42" t="s">
        <v>160</v>
      </c>
      <c r="B4" s="43" t="s">
        <v>19</v>
      </c>
      <c r="C4" s="214">
        <v>98.861047835990902</v>
      </c>
      <c r="D4" s="44">
        <v>71.418826739427004</v>
      </c>
      <c r="E4" s="215">
        <v>40.404745289602197</v>
      </c>
      <c r="F4" s="44">
        <v>87.732342007434994</v>
      </c>
      <c r="G4" s="215">
        <v>78.169014084506998</v>
      </c>
      <c r="H4" s="44">
        <v>66.6666666666667</v>
      </c>
      <c r="I4" s="215">
        <v>80.248962655601701</v>
      </c>
      <c r="J4" s="44">
        <v>95.880149812734103</v>
      </c>
      <c r="K4" s="215">
        <v>47.619047619047599</v>
      </c>
    </row>
    <row r="5" spans="1:11" s="1" customFormat="1" ht="17.25" customHeight="1">
      <c r="A5" s="386" t="s">
        <v>161</v>
      </c>
      <c r="B5" s="387" t="s">
        <v>20</v>
      </c>
      <c r="C5" s="388">
        <v>100</v>
      </c>
      <c r="D5" s="389">
        <v>75.907590759075902</v>
      </c>
      <c r="E5" s="390">
        <v>67.039106145251395</v>
      </c>
      <c r="F5" s="389">
        <v>95.238095238095198</v>
      </c>
      <c r="G5" s="390">
        <v>90.476190476190496</v>
      </c>
      <c r="H5" s="389">
        <v>96.6666666666667</v>
      </c>
      <c r="I5" s="390">
        <v>92.418032786885206</v>
      </c>
      <c r="J5" s="389">
        <v>96.987951807228896</v>
      </c>
      <c r="K5" s="390">
        <v>83.870967741935502</v>
      </c>
    </row>
    <row r="6" spans="1:11" s="1" customFormat="1" ht="17.25" customHeight="1">
      <c r="A6" s="386" t="s">
        <v>161</v>
      </c>
      <c r="B6" s="387" t="s">
        <v>21</v>
      </c>
      <c r="C6" s="388">
        <v>100</v>
      </c>
      <c r="D6" s="389">
        <v>94.610778443113801</v>
      </c>
      <c r="E6" s="390">
        <v>94.117647058823493</v>
      </c>
      <c r="F6" s="389"/>
      <c r="G6" s="390"/>
      <c r="H6" s="389">
        <v>76.190476190476204</v>
      </c>
      <c r="I6" s="390">
        <v>92.907801418439703</v>
      </c>
      <c r="J6" s="389">
        <v>96.428571428571402</v>
      </c>
      <c r="K6" s="390">
        <v>83.3333333333333</v>
      </c>
    </row>
    <row r="7" spans="1:11" s="1" customFormat="1" ht="17.25" customHeight="1">
      <c r="A7" s="386" t="s">
        <v>162</v>
      </c>
      <c r="B7" s="387" t="s">
        <v>22</v>
      </c>
      <c r="C7" s="388">
        <v>98.780487804878007</v>
      </c>
      <c r="D7" s="389">
        <v>87.7533783783784</v>
      </c>
      <c r="E7" s="390">
        <v>78.688524590163894</v>
      </c>
      <c r="F7" s="389">
        <v>96.551724137931004</v>
      </c>
      <c r="G7" s="390">
        <v>91.379310344827601</v>
      </c>
      <c r="H7" s="389">
        <v>88.235294117647101</v>
      </c>
      <c r="I7" s="390">
        <v>90.028763183125605</v>
      </c>
      <c r="J7" s="389">
        <v>99.646643109540605</v>
      </c>
      <c r="K7" s="390">
        <v>97.826086956521706</v>
      </c>
    </row>
    <row r="8" spans="1:11" s="1" customFormat="1" ht="17.25" customHeight="1">
      <c r="A8" s="386" t="s">
        <v>161</v>
      </c>
      <c r="B8" s="387" t="s">
        <v>23</v>
      </c>
      <c r="C8" s="388">
        <v>100</v>
      </c>
      <c r="D8" s="389">
        <v>82.065217391304401</v>
      </c>
      <c r="E8" s="390">
        <v>88.8888888888889</v>
      </c>
      <c r="F8" s="389">
        <v>95.384615384615401</v>
      </c>
      <c r="G8" s="390">
        <v>86.567164179104495</v>
      </c>
      <c r="H8" s="389">
        <v>87.5</v>
      </c>
      <c r="I8" s="390">
        <v>91.5869980879541</v>
      </c>
      <c r="J8" s="389">
        <v>99.065420560747697</v>
      </c>
      <c r="K8" s="390">
        <v>75</v>
      </c>
    </row>
    <row r="9" spans="1:11" s="1" customFormat="1" ht="17.25" customHeight="1">
      <c r="A9" s="386" t="s">
        <v>163</v>
      </c>
      <c r="B9" s="387" t="s">
        <v>24</v>
      </c>
      <c r="C9" s="388">
        <v>100</v>
      </c>
      <c r="D9" s="389">
        <v>76.351351351351397</v>
      </c>
      <c r="E9" s="390">
        <v>73.3333333333333</v>
      </c>
      <c r="F9" s="389">
        <v>93.3333333333333</v>
      </c>
      <c r="G9" s="390">
        <v>93.3333333333333</v>
      </c>
      <c r="H9" s="389">
        <v>47.619047619047599</v>
      </c>
      <c r="I9" s="390">
        <v>80.291970802919707</v>
      </c>
      <c r="J9" s="389">
        <v>88.235294117647101</v>
      </c>
      <c r="K9" s="390">
        <v>20</v>
      </c>
    </row>
    <row r="10" spans="1:11" s="1" customFormat="1" ht="17.25" customHeight="1">
      <c r="A10" s="386" t="s">
        <v>164</v>
      </c>
      <c r="B10" s="387" t="s">
        <v>25</v>
      </c>
      <c r="C10" s="388">
        <v>95.522388059701498</v>
      </c>
      <c r="D10" s="389">
        <v>74.277016742770201</v>
      </c>
      <c r="E10" s="390">
        <v>52.738336713995999</v>
      </c>
      <c r="F10" s="389">
        <v>97.687861271676297</v>
      </c>
      <c r="G10" s="390">
        <v>90.173410404624306</v>
      </c>
      <c r="H10" s="389">
        <v>72.2222222222222</v>
      </c>
      <c r="I10" s="390">
        <v>93.442622950819697</v>
      </c>
      <c r="J10" s="389">
        <v>96.969696969696997</v>
      </c>
      <c r="K10" s="390">
        <v>82.692307692307693</v>
      </c>
    </row>
    <row r="11" spans="1:11" s="1" customFormat="1" ht="17.25" customHeight="1">
      <c r="A11" s="386" t="s">
        <v>164</v>
      </c>
      <c r="B11" s="387" t="s">
        <v>26</v>
      </c>
      <c r="C11" s="388">
        <v>98.039215686274503</v>
      </c>
      <c r="D11" s="389">
        <v>80.964153275648997</v>
      </c>
      <c r="E11" s="390">
        <v>76.991150442477903</v>
      </c>
      <c r="F11" s="389">
        <v>97.5</v>
      </c>
      <c r="G11" s="390">
        <v>92.857142857142904</v>
      </c>
      <c r="H11" s="389">
        <v>94.117647058823493</v>
      </c>
      <c r="I11" s="390">
        <v>83.042394014962596</v>
      </c>
      <c r="J11" s="389">
        <v>98.285714285714306</v>
      </c>
      <c r="K11" s="390">
        <v>91.6666666666667</v>
      </c>
    </row>
    <row r="12" spans="1:11" s="1" customFormat="1" ht="17.25" customHeight="1">
      <c r="A12" s="386" t="s">
        <v>165</v>
      </c>
      <c r="B12" s="387" t="s">
        <v>27</v>
      </c>
      <c r="C12" s="388">
        <v>100</v>
      </c>
      <c r="D12" s="389">
        <v>93.256059009483707</v>
      </c>
      <c r="E12" s="390">
        <v>95.857988165680496</v>
      </c>
      <c r="F12" s="389">
        <v>97.9166666666667</v>
      </c>
      <c r="G12" s="390">
        <v>94.736842105263193</v>
      </c>
      <c r="H12" s="389">
        <v>91.891891891891902</v>
      </c>
      <c r="I12" s="390">
        <v>99.080157687253603</v>
      </c>
      <c r="J12" s="389">
        <v>99.142857142857096</v>
      </c>
      <c r="K12" s="390">
        <v>97</v>
      </c>
    </row>
    <row r="13" spans="1:11" s="1" customFormat="1" ht="17.25" customHeight="1">
      <c r="A13" s="386" t="s">
        <v>166</v>
      </c>
      <c r="B13" s="387" t="s">
        <v>28</v>
      </c>
      <c r="C13" s="388">
        <v>99.397590361445793</v>
      </c>
      <c r="D13" s="389">
        <v>83.511777301927197</v>
      </c>
      <c r="E13" s="390">
        <v>90.117035110533195</v>
      </c>
      <c r="F13" s="389">
        <v>97.727272727272705</v>
      </c>
      <c r="G13" s="390">
        <v>87.407407407407405</v>
      </c>
      <c r="H13" s="389">
        <v>90.449438202247194</v>
      </c>
      <c r="I13" s="390">
        <v>84.324942791761998</v>
      </c>
      <c r="J13" s="389">
        <v>99.004975124378106</v>
      </c>
      <c r="K13" s="390">
        <v>90</v>
      </c>
    </row>
    <row r="14" spans="1:11" s="1" customFormat="1" ht="17.25" customHeight="1">
      <c r="A14" s="386" t="s">
        <v>167</v>
      </c>
      <c r="B14" s="387" t="s">
        <v>29</v>
      </c>
      <c r="C14" s="388">
        <v>99.481865284974106</v>
      </c>
      <c r="D14" s="389">
        <v>86.673215455140806</v>
      </c>
      <c r="E14" s="390">
        <v>96.185567010309299</v>
      </c>
      <c r="F14" s="389">
        <v>100</v>
      </c>
      <c r="G14" s="390">
        <v>98.214285714285694</v>
      </c>
      <c r="H14" s="389">
        <v>75.708502024291505</v>
      </c>
      <c r="I14" s="390">
        <v>91.959018938217895</v>
      </c>
      <c r="J14" s="389">
        <v>100</v>
      </c>
      <c r="K14" s="390">
        <v>100</v>
      </c>
    </row>
    <row r="15" spans="1:11" s="1" customFormat="1" ht="17.25" customHeight="1">
      <c r="A15" s="386" t="s">
        <v>163</v>
      </c>
      <c r="B15" s="387" t="s">
        <v>30</v>
      </c>
      <c r="C15" s="388">
        <v>93.902439024390205</v>
      </c>
      <c r="D15" s="389">
        <v>68.843930635838205</v>
      </c>
      <c r="E15" s="390">
        <v>32.150943396226403</v>
      </c>
      <c r="F15" s="389">
        <v>95</v>
      </c>
      <c r="G15" s="390">
        <v>95</v>
      </c>
      <c r="H15" s="389">
        <v>60.9375</v>
      </c>
      <c r="I15" s="390">
        <v>84.615384615384599</v>
      </c>
      <c r="J15" s="389">
        <v>97.749196141479104</v>
      </c>
      <c r="K15" s="390">
        <v>80</v>
      </c>
    </row>
    <row r="16" spans="1:11" s="1" customFormat="1" ht="17.25" customHeight="1">
      <c r="A16" s="386" t="s">
        <v>162</v>
      </c>
      <c r="B16" s="387" t="s">
        <v>31</v>
      </c>
      <c r="C16" s="388">
        <v>100</v>
      </c>
      <c r="D16" s="389">
        <v>93.831168831168796</v>
      </c>
      <c r="E16" s="390">
        <v>96.637998436278295</v>
      </c>
      <c r="F16" s="389">
        <v>98.165137614678898</v>
      </c>
      <c r="G16" s="390">
        <v>96.656534954407306</v>
      </c>
      <c r="H16" s="389">
        <v>87.5</v>
      </c>
      <c r="I16" s="390">
        <v>99.393709738537297</v>
      </c>
      <c r="J16" s="389">
        <v>100</v>
      </c>
      <c r="K16" s="390">
        <v>100</v>
      </c>
    </row>
    <row r="17" spans="1:11" s="1" customFormat="1" ht="17.25" customHeight="1">
      <c r="A17" s="386" t="s">
        <v>163</v>
      </c>
      <c r="B17" s="387" t="s">
        <v>32</v>
      </c>
      <c r="C17" s="388">
        <v>99.456521739130395</v>
      </c>
      <c r="D17" s="389">
        <v>82.811306340718104</v>
      </c>
      <c r="E17" s="390">
        <v>67.600700525394103</v>
      </c>
      <c r="F17" s="389">
        <v>81.818181818181799</v>
      </c>
      <c r="G17" s="390">
        <v>69.230769230769198</v>
      </c>
      <c r="H17" s="389">
        <v>79.104477611940297</v>
      </c>
      <c r="I17" s="390">
        <v>88.366485834840304</v>
      </c>
      <c r="J17" s="389">
        <v>100</v>
      </c>
      <c r="K17" s="390">
        <v>100</v>
      </c>
    </row>
    <row r="18" spans="1:11" s="1" customFormat="1" ht="17.25" customHeight="1">
      <c r="A18" s="386" t="s">
        <v>164</v>
      </c>
      <c r="B18" s="387" t="s">
        <v>33</v>
      </c>
      <c r="C18" s="388">
        <v>100</v>
      </c>
      <c r="D18" s="389">
        <v>81.395348837209298</v>
      </c>
      <c r="E18" s="390">
        <v>93.3333333333333</v>
      </c>
      <c r="F18" s="389">
        <v>100</v>
      </c>
      <c r="G18" s="390">
        <v>92.307692307692307</v>
      </c>
      <c r="H18" s="389">
        <v>80</v>
      </c>
      <c r="I18" s="390">
        <v>88.181818181818201</v>
      </c>
      <c r="J18" s="389">
        <v>97.560975609756099</v>
      </c>
      <c r="K18" s="390">
        <v>80</v>
      </c>
    </row>
    <row r="19" spans="1:11" s="1" customFormat="1" ht="17.25" customHeight="1">
      <c r="A19" s="386" t="s">
        <v>166</v>
      </c>
      <c r="B19" s="387" t="s">
        <v>34</v>
      </c>
      <c r="C19" s="388">
        <v>100</v>
      </c>
      <c r="D19" s="389">
        <v>83.602771362586594</v>
      </c>
      <c r="E19" s="390">
        <v>98.740554156171299</v>
      </c>
      <c r="F19" s="389">
        <v>98.913043478260903</v>
      </c>
      <c r="G19" s="390">
        <v>96.739130434782595</v>
      </c>
      <c r="H19" s="389">
        <v>80.769230769230802</v>
      </c>
      <c r="I19" s="390">
        <v>91.913439635535298</v>
      </c>
      <c r="J19" s="389">
        <v>98.545454545454504</v>
      </c>
      <c r="K19" s="390">
        <v>80.952380952381006</v>
      </c>
    </row>
    <row r="20" spans="1:11" s="1" customFormat="1" ht="17.25" customHeight="1">
      <c r="A20" s="391" t="s">
        <v>168</v>
      </c>
      <c r="B20" s="387" t="s">
        <v>35</v>
      </c>
      <c r="C20" s="388">
        <v>100</v>
      </c>
      <c r="D20" s="389">
        <v>85.6770833333333</v>
      </c>
      <c r="E20" s="390">
        <v>87.096774193548399</v>
      </c>
      <c r="F20" s="389">
        <v>100</v>
      </c>
      <c r="G20" s="390">
        <v>96.6666666666667</v>
      </c>
      <c r="H20" s="389">
        <v>72.881355932203405</v>
      </c>
      <c r="I20" s="390">
        <v>74.259681093394093</v>
      </c>
      <c r="J20" s="389">
        <v>97.402597402597394</v>
      </c>
      <c r="K20" s="390">
        <v>84.615384615384599</v>
      </c>
    </row>
    <row r="21" spans="1:11" s="1" customFormat="1" ht="17.25" customHeight="1">
      <c r="A21" s="391" t="s">
        <v>163</v>
      </c>
      <c r="B21" s="387" t="s">
        <v>36</v>
      </c>
      <c r="C21" s="388">
        <v>99.380165289256198</v>
      </c>
      <c r="D21" s="389">
        <v>81.169757489301006</v>
      </c>
      <c r="E21" s="390">
        <v>74.491682070240302</v>
      </c>
      <c r="F21" s="389">
        <v>87.280701754386001</v>
      </c>
      <c r="G21" s="390">
        <v>75.847457627118601</v>
      </c>
      <c r="H21" s="389">
        <v>82.317073170731703</v>
      </c>
      <c r="I21" s="390">
        <v>91.046619326952793</v>
      </c>
      <c r="J21" s="389">
        <v>99.523241954707999</v>
      </c>
      <c r="K21" s="390">
        <v>96.153846153846203</v>
      </c>
    </row>
    <row r="22" spans="1:11" s="1" customFormat="1" ht="17.25" customHeight="1">
      <c r="A22" s="386" t="s">
        <v>160</v>
      </c>
      <c r="B22" s="387" t="s">
        <v>37</v>
      </c>
      <c r="C22" s="388">
        <v>98.8888888888889</v>
      </c>
      <c r="D22" s="389">
        <v>76.863753213367602</v>
      </c>
      <c r="E22" s="390">
        <v>85.589519650655006</v>
      </c>
      <c r="F22" s="389">
        <v>88.8888888888889</v>
      </c>
      <c r="G22" s="390">
        <v>87.037037037036995</v>
      </c>
      <c r="H22" s="389">
        <v>88.571428571428598</v>
      </c>
      <c r="I22" s="390">
        <v>88.396946564885496</v>
      </c>
      <c r="J22" s="389">
        <v>100</v>
      </c>
      <c r="K22" s="390">
        <v>100</v>
      </c>
    </row>
    <row r="23" spans="1:11" s="1" customFormat="1" ht="17.25" customHeight="1">
      <c r="A23" s="386" t="s">
        <v>167</v>
      </c>
      <c r="B23" s="387" t="s">
        <v>38</v>
      </c>
      <c r="C23" s="388">
        <v>97.2222222222222</v>
      </c>
      <c r="D23" s="389">
        <v>93.486590038314205</v>
      </c>
      <c r="E23" s="390">
        <v>95.588235294117695</v>
      </c>
      <c r="F23" s="389">
        <v>96.551724137931004</v>
      </c>
      <c r="G23" s="390">
        <v>96.551724137931004</v>
      </c>
      <c r="H23" s="389">
        <v>97.560975609756099</v>
      </c>
      <c r="I23" s="390">
        <v>92.428198433420405</v>
      </c>
      <c r="J23" s="389">
        <v>97.727272727272705</v>
      </c>
      <c r="K23" s="390">
        <v>71.428571428571402</v>
      </c>
    </row>
    <row r="24" spans="1:11" s="1" customFormat="1" ht="17.25" customHeight="1">
      <c r="A24" s="386" t="s">
        <v>164</v>
      </c>
      <c r="B24" s="387" t="s">
        <v>39</v>
      </c>
      <c r="C24" s="388">
        <v>88.8888888888889</v>
      </c>
      <c r="D24" s="389">
        <v>79.880478087649394</v>
      </c>
      <c r="E24" s="390">
        <v>72.619047619047606</v>
      </c>
      <c r="F24" s="389">
        <v>100</v>
      </c>
      <c r="G24" s="390">
        <v>100</v>
      </c>
      <c r="H24" s="389">
        <v>76.923076923076906</v>
      </c>
      <c r="I24" s="390">
        <v>84.920634920634896</v>
      </c>
      <c r="J24" s="389">
        <v>96.428571428571402</v>
      </c>
      <c r="K24" s="390">
        <v>79.1666666666667</v>
      </c>
    </row>
    <row r="25" spans="1:11" s="1" customFormat="1" ht="17.25" customHeight="1">
      <c r="A25" s="386" t="s">
        <v>167</v>
      </c>
      <c r="B25" s="387" t="s">
        <v>40</v>
      </c>
      <c r="C25" s="388">
        <v>100</v>
      </c>
      <c r="D25" s="389">
        <v>88.5416666666667</v>
      </c>
      <c r="E25" s="390">
        <v>98.305084745762699</v>
      </c>
      <c r="F25" s="389">
        <v>100</v>
      </c>
      <c r="G25" s="390">
        <v>100</v>
      </c>
      <c r="H25" s="389">
        <v>93.103448275862107</v>
      </c>
      <c r="I25" s="390">
        <v>97.9381443298969</v>
      </c>
      <c r="J25" s="389">
        <v>100</v>
      </c>
      <c r="K25" s="390">
        <v>100</v>
      </c>
    </row>
    <row r="26" spans="1:11" s="1" customFormat="1" ht="17.25" customHeight="1">
      <c r="A26" s="386" t="s">
        <v>163</v>
      </c>
      <c r="B26" s="387" t="s">
        <v>41</v>
      </c>
      <c r="C26" s="388">
        <v>95</v>
      </c>
      <c r="D26" s="389">
        <v>74.961502925777694</v>
      </c>
      <c r="E26" s="390">
        <v>51.143043762246897</v>
      </c>
      <c r="F26" s="389">
        <v>87.5</v>
      </c>
      <c r="G26" s="390">
        <v>81.132075471698101</v>
      </c>
      <c r="H26" s="389">
        <v>74.149659863945601</v>
      </c>
      <c r="I26" s="390">
        <v>75.702975702975706</v>
      </c>
      <c r="J26" s="389">
        <v>96.514745308311007</v>
      </c>
      <c r="K26" s="390">
        <v>69.411764705882305</v>
      </c>
    </row>
    <row r="27" spans="1:11" s="1" customFormat="1" ht="17.25" customHeight="1">
      <c r="A27" s="386" t="s">
        <v>166</v>
      </c>
      <c r="B27" s="387" t="s">
        <v>42</v>
      </c>
      <c r="C27" s="388">
        <v>98.734177215189902</v>
      </c>
      <c r="D27" s="389">
        <v>81.383647798742203</v>
      </c>
      <c r="E27" s="390">
        <v>64.081632653061206</v>
      </c>
      <c r="F27" s="389">
        <v>87.610619469026602</v>
      </c>
      <c r="G27" s="390">
        <v>75.213675213675202</v>
      </c>
      <c r="H27" s="389">
        <v>81.25</v>
      </c>
      <c r="I27" s="390">
        <v>77.513384889946494</v>
      </c>
      <c r="J27" s="389">
        <v>98.253275109170303</v>
      </c>
      <c r="K27" s="390">
        <v>87.301587301587304</v>
      </c>
    </row>
    <row r="28" spans="1:11" s="1" customFormat="1" ht="17.25" customHeight="1">
      <c r="A28" s="386" t="s">
        <v>164</v>
      </c>
      <c r="B28" s="387" t="s">
        <v>43</v>
      </c>
      <c r="C28" s="388">
        <v>99.632352941176507</v>
      </c>
      <c r="D28" s="389">
        <v>84.676958261863902</v>
      </c>
      <c r="E28" s="390">
        <v>75.023651844843897</v>
      </c>
      <c r="F28" s="389">
        <v>95.238095238095198</v>
      </c>
      <c r="G28" s="390">
        <v>87.850467289719603</v>
      </c>
      <c r="H28" s="389">
        <v>66.497461928934001</v>
      </c>
      <c r="I28" s="390">
        <v>82.659251769464106</v>
      </c>
      <c r="J28" s="389">
        <v>97.727272727272705</v>
      </c>
      <c r="K28" s="390">
        <v>79.365079365079396</v>
      </c>
    </row>
    <row r="29" spans="1:11" s="1" customFormat="1" ht="17.25" customHeight="1">
      <c r="A29" s="386" t="s">
        <v>165</v>
      </c>
      <c r="B29" s="387" t="s">
        <v>44</v>
      </c>
      <c r="C29" s="388">
        <v>99.084249084249095</v>
      </c>
      <c r="D29" s="389">
        <v>80.7055353901996</v>
      </c>
      <c r="E29" s="390">
        <v>80.458937198067602</v>
      </c>
      <c r="F29" s="389">
        <v>95.838433292533693</v>
      </c>
      <c r="G29" s="390">
        <v>92.156862745097996</v>
      </c>
      <c r="H29" s="389">
        <v>84.677419354838705</v>
      </c>
      <c r="I29" s="390">
        <v>88.409119857343001</v>
      </c>
      <c r="J29" s="389">
        <v>98.870547350130295</v>
      </c>
      <c r="K29" s="390">
        <v>94.077448747152602</v>
      </c>
    </row>
    <row r="30" spans="1:11" s="1" customFormat="1" ht="17.25" customHeight="1">
      <c r="A30" s="386" t="s">
        <v>164</v>
      </c>
      <c r="B30" s="387" t="s">
        <v>45</v>
      </c>
      <c r="C30" s="388">
        <v>97.297297297297305</v>
      </c>
      <c r="D30" s="389">
        <v>85.552407932011306</v>
      </c>
      <c r="E30" s="390">
        <v>96.153846153846203</v>
      </c>
      <c r="F30" s="389">
        <v>100</v>
      </c>
      <c r="G30" s="390">
        <v>100</v>
      </c>
      <c r="H30" s="389">
        <v>80.851063829787194</v>
      </c>
      <c r="I30" s="390">
        <v>91.545189504373198</v>
      </c>
      <c r="J30" s="389">
        <v>100</v>
      </c>
      <c r="K30" s="390">
        <v>100</v>
      </c>
    </row>
    <row r="31" spans="1:11" s="1" customFormat="1" ht="17.25" customHeight="1">
      <c r="A31" s="386" t="s">
        <v>164</v>
      </c>
      <c r="B31" s="387" t="s">
        <v>46</v>
      </c>
      <c r="C31" s="388">
        <v>96.825396825396794</v>
      </c>
      <c r="D31" s="389">
        <v>84.841075794621005</v>
      </c>
      <c r="E31" s="390">
        <v>95.569620253164601</v>
      </c>
      <c r="F31" s="389">
        <v>100</v>
      </c>
      <c r="G31" s="390">
        <v>93.75</v>
      </c>
      <c r="H31" s="389">
        <v>91.304347826086996</v>
      </c>
      <c r="I31" s="390">
        <v>89.928057553956805</v>
      </c>
      <c r="J31" s="389">
        <v>99.285714285714306</v>
      </c>
      <c r="K31" s="390">
        <v>94.736842105263193</v>
      </c>
    </row>
    <row r="32" spans="1:11" s="1" customFormat="1" ht="17.25" customHeight="1">
      <c r="A32" s="386" t="s">
        <v>162</v>
      </c>
      <c r="B32" s="387" t="s">
        <v>47</v>
      </c>
      <c r="C32" s="388">
        <v>99.122807017543906</v>
      </c>
      <c r="D32" s="389">
        <v>79.315476190476204</v>
      </c>
      <c r="E32" s="390">
        <v>78.346121057118495</v>
      </c>
      <c r="F32" s="389">
        <v>93.730407523511005</v>
      </c>
      <c r="G32" s="390">
        <v>79.940119760479107</v>
      </c>
      <c r="H32" s="389">
        <v>83.660130718954306</v>
      </c>
      <c r="I32" s="390">
        <v>84.652189915347805</v>
      </c>
      <c r="J32" s="389">
        <v>97.048406139315205</v>
      </c>
      <c r="K32" s="390">
        <v>84.848484848484901</v>
      </c>
    </row>
    <row r="33" spans="1:11" s="1" customFormat="1" ht="17.25" customHeight="1">
      <c r="A33" s="386" t="s">
        <v>161</v>
      </c>
      <c r="B33" s="387" t="s">
        <v>48</v>
      </c>
      <c r="C33" s="388">
        <v>100</v>
      </c>
      <c r="D33" s="389">
        <v>74.751773049645394</v>
      </c>
      <c r="E33" s="390">
        <v>66.009852216748797</v>
      </c>
      <c r="F33" s="389">
        <v>100</v>
      </c>
      <c r="G33" s="390">
        <v>96.923076923076906</v>
      </c>
      <c r="H33" s="389">
        <v>68.181818181818201</v>
      </c>
      <c r="I33" s="390">
        <v>87.450980392156893</v>
      </c>
      <c r="J33" s="389">
        <v>98.125</v>
      </c>
      <c r="K33" s="390">
        <v>91.6666666666667</v>
      </c>
    </row>
    <row r="34" spans="1:11" s="1" customFormat="1" ht="17.25" customHeight="1">
      <c r="A34" s="386" t="s">
        <v>166</v>
      </c>
      <c r="B34" s="387" t="s">
        <v>49</v>
      </c>
      <c r="C34" s="388">
        <v>100</v>
      </c>
      <c r="D34" s="389">
        <v>81.085271317829495</v>
      </c>
      <c r="E34" s="390">
        <v>76.190476190476204</v>
      </c>
      <c r="F34" s="389">
        <v>92.700729927007302</v>
      </c>
      <c r="G34" s="390">
        <v>87.2340425531915</v>
      </c>
      <c r="H34" s="389">
        <v>82.558139534883693</v>
      </c>
      <c r="I34" s="390">
        <v>84.335038363171407</v>
      </c>
      <c r="J34" s="389">
        <v>97.759103641456605</v>
      </c>
      <c r="K34" s="390">
        <v>78.3783783783784</v>
      </c>
    </row>
    <row r="35" spans="1:11" s="1" customFormat="1" ht="17.25" customHeight="1">
      <c r="A35" s="391" t="s">
        <v>160</v>
      </c>
      <c r="B35" s="387" t="s">
        <v>50</v>
      </c>
      <c r="C35" s="388">
        <v>98.192771084337394</v>
      </c>
      <c r="D35" s="389">
        <v>82.186142236451005</v>
      </c>
      <c r="E35" s="390">
        <v>84.516129032258107</v>
      </c>
      <c r="F35" s="389">
        <v>95.880149812734103</v>
      </c>
      <c r="G35" s="390">
        <v>92.193308550185904</v>
      </c>
      <c r="H35" s="389">
        <v>83.043478260869605</v>
      </c>
      <c r="I35" s="390">
        <v>85.078092021950198</v>
      </c>
      <c r="J35" s="389">
        <v>98.812553011026296</v>
      </c>
      <c r="K35" s="390">
        <v>90.410958904109606</v>
      </c>
    </row>
    <row r="36" spans="1:11" s="1" customFormat="1" ht="17.25" customHeight="1">
      <c r="A36" s="386" t="s">
        <v>168</v>
      </c>
      <c r="B36" s="387" t="s">
        <v>289</v>
      </c>
      <c r="C36" s="388">
        <v>96.491228070175396</v>
      </c>
      <c r="D36" s="389">
        <v>77.025963808025196</v>
      </c>
      <c r="E36" s="390">
        <v>41.013824884792598</v>
      </c>
      <c r="F36" s="389">
        <v>95.5555555555556</v>
      </c>
      <c r="G36" s="390">
        <v>90.909090909090907</v>
      </c>
      <c r="H36" s="389">
        <v>81.818181818181799</v>
      </c>
      <c r="I36" s="390">
        <v>78.756957328385894</v>
      </c>
      <c r="J36" s="389">
        <v>95.5823293172691</v>
      </c>
      <c r="K36" s="390">
        <v>66.6666666666667</v>
      </c>
    </row>
    <row r="37" spans="1:11" s="1" customFormat="1" ht="17.25" customHeight="1">
      <c r="A37" s="386" t="s">
        <v>168</v>
      </c>
      <c r="B37" s="387" t="s">
        <v>290</v>
      </c>
      <c r="C37" s="388">
        <v>97.727272727272705</v>
      </c>
      <c r="D37" s="389">
        <v>80.978260869565204</v>
      </c>
      <c r="E37" s="390">
        <v>31.2252964426877</v>
      </c>
      <c r="F37" s="389">
        <v>90.2777777777778</v>
      </c>
      <c r="G37" s="390">
        <v>86.486486486486498</v>
      </c>
      <c r="H37" s="389">
        <v>83.3333333333333</v>
      </c>
      <c r="I37" s="390">
        <v>80.824742268041206</v>
      </c>
      <c r="J37" s="389">
        <v>97.046413502109701</v>
      </c>
      <c r="K37" s="390">
        <v>78.787878787878796</v>
      </c>
    </row>
    <row r="38" spans="1:11" s="1" customFormat="1" ht="17.25" customHeight="1">
      <c r="A38" s="386" t="s">
        <v>162</v>
      </c>
      <c r="B38" s="387" t="s">
        <v>52</v>
      </c>
      <c r="C38" s="388">
        <v>98.7068965517241</v>
      </c>
      <c r="D38" s="389">
        <v>81.136268926239794</v>
      </c>
      <c r="E38" s="390">
        <v>87.042124542124498</v>
      </c>
      <c r="F38" s="389">
        <v>97.3958333333333</v>
      </c>
      <c r="G38" s="390">
        <v>94.559585492227995</v>
      </c>
      <c r="H38" s="389">
        <v>90.106007067137796</v>
      </c>
      <c r="I38" s="390">
        <v>95.711592836946295</v>
      </c>
      <c r="J38" s="389">
        <v>99.693877551020407</v>
      </c>
      <c r="K38" s="390">
        <v>97.073170731707293</v>
      </c>
    </row>
    <row r="39" spans="1:11" s="1" customFormat="1" ht="17.25" customHeight="1">
      <c r="A39" s="386" t="s">
        <v>160</v>
      </c>
      <c r="B39" s="387" t="s">
        <v>53</v>
      </c>
      <c r="C39" s="388">
        <v>100</v>
      </c>
      <c r="D39" s="389">
        <v>86.072874493927102</v>
      </c>
      <c r="E39" s="390">
        <v>67.175572519084</v>
      </c>
      <c r="F39" s="389">
        <v>96.261682242990702</v>
      </c>
      <c r="G39" s="390">
        <v>91.743119266055004</v>
      </c>
      <c r="H39" s="389">
        <v>86.1111111111111</v>
      </c>
      <c r="I39" s="390">
        <v>80.760626398210306</v>
      </c>
      <c r="J39" s="389">
        <v>97.752808988764102</v>
      </c>
      <c r="K39" s="390">
        <v>79.487179487179503</v>
      </c>
    </row>
    <row r="40" spans="1:11" s="1" customFormat="1" ht="17.25" customHeight="1">
      <c r="A40" s="386" t="s">
        <v>163</v>
      </c>
      <c r="B40" s="387" t="s">
        <v>54</v>
      </c>
      <c r="C40" s="388">
        <v>99.567099567099604</v>
      </c>
      <c r="D40" s="389">
        <v>79.785996743428697</v>
      </c>
      <c r="E40" s="390">
        <v>82.6872012745619</v>
      </c>
      <c r="F40" s="389">
        <v>98.120300751879697</v>
      </c>
      <c r="G40" s="390">
        <v>96.9924812030075</v>
      </c>
      <c r="H40" s="389">
        <v>81.4946619217082</v>
      </c>
      <c r="I40" s="390">
        <v>79.096181730304494</v>
      </c>
      <c r="J40" s="389">
        <v>99.720149253731293</v>
      </c>
      <c r="K40" s="390">
        <v>97.841726618704996</v>
      </c>
    </row>
    <row r="41" spans="1:11" s="1" customFormat="1" ht="17.25" customHeight="1">
      <c r="A41" s="386" t="s">
        <v>164</v>
      </c>
      <c r="B41" s="387" t="s">
        <v>55</v>
      </c>
      <c r="C41" s="388">
        <v>100</v>
      </c>
      <c r="D41" s="389">
        <v>80.082987551867205</v>
      </c>
      <c r="E41" s="390">
        <v>86.363636363636402</v>
      </c>
      <c r="F41" s="389">
        <v>100</v>
      </c>
      <c r="G41" s="390">
        <v>100</v>
      </c>
      <c r="H41" s="389">
        <v>69.4444444444444</v>
      </c>
      <c r="I41" s="390">
        <v>85.964912280701796</v>
      </c>
      <c r="J41" s="389">
        <v>98.245614035087698</v>
      </c>
      <c r="K41" s="390">
        <v>91.6666666666667</v>
      </c>
    </row>
    <row r="42" spans="1:11" s="1" customFormat="1" ht="17.25" customHeight="1">
      <c r="A42" s="386" t="s">
        <v>167</v>
      </c>
      <c r="B42" s="387" t="s">
        <v>56</v>
      </c>
      <c r="C42" s="388">
        <v>100</v>
      </c>
      <c r="D42" s="389">
        <v>86.624203821656096</v>
      </c>
      <c r="E42" s="390">
        <v>98.6666666666667</v>
      </c>
      <c r="F42" s="389">
        <v>100</v>
      </c>
      <c r="G42" s="390">
        <v>100</v>
      </c>
      <c r="H42" s="389">
        <v>92.307692307692307</v>
      </c>
      <c r="I42" s="390">
        <v>97.727272727272705</v>
      </c>
      <c r="J42" s="389">
        <v>100</v>
      </c>
      <c r="K42" s="390">
        <v>100</v>
      </c>
    </row>
    <row r="43" spans="1:11" s="1" customFormat="1" ht="17.25" customHeight="1">
      <c r="A43" s="386" t="s">
        <v>168</v>
      </c>
      <c r="B43" s="387" t="s">
        <v>57</v>
      </c>
      <c r="C43" s="388">
        <v>100</v>
      </c>
      <c r="D43" s="389">
        <v>82.026920031670599</v>
      </c>
      <c r="E43" s="390">
        <v>71.753246753246799</v>
      </c>
      <c r="F43" s="389">
        <v>90.291262135922295</v>
      </c>
      <c r="G43" s="390">
        <v>84.761904761904802</v>
      </c>
      <c r="H43" s="389">
        <v>79.1666666666667</v>
      </c>
      <c r="I43" s="390">
        <v>85.984848484848499</v>
      </c>
      <c r="J43" s="389">
        <v>99.259259259259295</v>
      </c>
      <c r="K43" s="390">
        <v>95.238095238095198</v>
      </c>
    </row>
    <row r="44" spans="1:11" s="1" customFormat="1" ht="17.25" customHeight="1">
      <c r="A44" s="386" t="s">
        <v>160</v>
      </c>
      <c r="B44" s="387" t="s">
        <v>58</v>
      </c>
      <c r="C44" s="388">
        <v>100</v>
      </c>
      <c r="D44" s="389">
        <v>79.346210995542407</v>
      </c>
      <c r="E44" s="390">
        <v>95.744680851063805</v>
      </c>
      <c r="F44" s="389">
        <v>100</v>
      </c>
      <c r="G44" s="390">
        <v>96</v>
      </c>
      <c r="H44" s="389">
        <v>78.571428571428598</v>
      </c>
      <c r="I44" s="390">
        <v>86.789554531489998</v>
      </c>
      <c r="J44" s="389">
        <v>100</v>
      </c>
      <c r="K44" s="390">
        <v>100</v>
      </c>
    </row>
    <row r="45" spans="1:11" s="1" customFormat="1" ht="17.25" customHeight="1">
      <c r="A45" s="386" t="s">
        <v>161</v>
      </c>
      <c r="B45" s="387" t="s">
        <v>291</v>
      </c>
      <c r="C45" s="388">
        <v>99.593495934959293</v>
      </c>
      <c r="D45" s="389">
        <v>80.297859137449606</v>
      </c>
      <c r="E45" s="390">
        <v>70.961145194273996</v>
      </c>
      <c r="F45" s="389">
        <v>94.551282051282001</v>
      </c>
      <c r="G45" s="390">
        <v>80.945121951219505</v>
      </c>
      <c r="H45" s="389">
        <v>80.048661800486599</v>
      </c>
      <c r="I45" s="390">
        <v>87.232761216501004</v>
      </c>
      <c r="J45" s="389">
        <v>99.580932425353595</v>
      </c>
      <c r="K45" s="390">
        <v>96.610169491525397</v>
      </c>
    </row>
    <row r="46" spans="1:11" s="1" customFormat="1" ht="17.25" customHeight="1">
      <c r="A46" s="386" t="s">
        <v>161</v>
      </c>
      <c r="B46" s="387" t="s">
        <v>292</v>
      </c>
      <c r="C46" s="388">
        <v>98.257839721254399</v>
      </c>
      <c r="D46" s="389">
        <v>81.8962153726102</v>
      </c>
      <c r="E46" s="390">
        <v>76.875</v>
      </c>
      <c r="F46" s="389">
        <v>95.480225988700596</v>
      </c>
      <c r="G46" s="390">
        <v>88.8888888888889</v>
      </c>
      <c r="H46" s="389">
        <v>67.424242424242394</v>
      </c>
      <c r="I46" s="390">
        <v>95.262768319763097</v>
      </c>
      <c r="J46" s="389">
        <v>97.854077253218904</v>
      </c>
      <c r="K46" s="390">
        <v>81.927710843373504</v>
      </c>
    </row>
    <row r="47" spans="1:11" s="1" customFormat="1" ht="17.25" customHeight="1">
      <c r="A47" s="386" t="s">
        <v>168</v>
      </c>
      <c r="B47" s="387" t="s">
        <v>60</v>
      </c>
      <c r="C47" s="388">
        <v>98.850574712643706</v>
      </c>
      <c r="D47" s="389">
        <v>82.692307692307693</v>
      </c>
      <c r="E47" s="390">
        <v>53.990610328638503</v>
      </c>
      <c r="F47" s="389">
        <v>90.476190476190496</v>
      </c>
      <c r="G47" s="390">
        <v>84.883720930232599</v>
      </c>
      <c r="H47" s="389">
        <v>71.764705882352899</v>
      </c>
      <c r="I47" s="390">
        <v>77.5696445725264</v>
      </c>
      <c r="J47" s="389">
        <v>96.6542750929368</v>
      </c>
      <c r="K47" s="390">
        <v>81.632653061224502</v>
      </c>
    </row>
    <row r="48" spans="1:11" s="1" customFormat="1" ht="17.25" customHeight="1">
      <c r="A48" s="386" t="s">
        <v>165</v>
      </c>
      <c r="B48" s="387" t="s">
        <v>61</v>
      </c>
      <c r="C48" s="388">
        <v>99.068322981366506</v>
      </c>
      <c r="D48" s="389">
        <v>95.7698815566836</v>
      </c>
      <c r="E48" s="390">
        <v>86.634615384615401</v>
      </c>
      <c r="F48" s="389">
        <v>96.891191709844605</v>
      </c>
      <c r="G48" s="390">
        <v>90.355329949238595</v>
      </c>
      <c r="H48" s="389">
        <v>82.706766917293194</v>
      </c>
      <c r="I48" s="390">
        <v>81.289081289081295</v>
      </c>
      <c r="J48" s="389">
        <v>98.096885813148802</v>
      </c>
      <c r="K48" s="390">
        <v>86.075949367088597</v>
      </c>
    </row>
    <row r="49" spans="1:11" s="1" customFormat="1" ht="17.25" customHeight="1">
      <c r="A49" s="386" t="s">
        <v>167</v>
      </c>
      <c r="B49" s="387" t="s">
        <v>62</v>
      </c>
      <c r="C49" s="388">
        <v>98.9583333333333</v>
      </c>
      <c r="D49" s="389">
        <v>82.025677603423702</v>
      </c>
      <c r="E49" s="390">
        <v>99.410029498525105</v>
      </c>
      <c r="F49" s="389">
        <v>99.4082840236686</v>
      </c>
      <c r="G49" s="390">
        <v>99.404761904761898</v>
      </c>
      <c r="H49" s="389">
        <v>93.975903614457806</v>
      </c>
      <c r="I49" s="390">
        <v>95.176252319109494</v>
      </c>
      <c r="J49" s="389">
        <v>98.529411764705898</v>
      </c>
      <c r="K49" s="390">
        <v>90.322580645161295</v>
      </c>
    </row>
    <row r="50" spans="1:11" s="1" customFormat="1" ht="17.25" customHeight="1">
      <c r="A50" s="386" t="s">
        <v>167</v>
      </c>
      <c r="B50" s="387" t="s">
        <v>63</v>
      </c>
      <c r="C50" s="388">
        <v>100</v>
      </c>
      <c r="D50" s="389">
        <v>86.288659793814404</v>
      </c>
      <c r="E50" s="390">
        <v>86.56</v>
      </c>
      <c r="F50" s="389">
        <v>96.551724137931004</v>
      </c>
      <c r="G50" s="390">
        <v>92.957746478873204</v>
      </c>
      <c r="H50" s="389">
        <v>90.909090909090907</v>
      </c>
      <c r="I50" s="390">
        <v>92.474226804123703</v>
      </c>
      <c r="J50" s="389">
        <v>99.352750809061504</v>
      </c>
      <c r="K50" s="390">
        <v>96.296296296296305</v>
      </c>
    </row>
    <row r="51" spans="1:11" s="1" customFormat="1" ht="17.25" customHeight="1">
      <c r="A51" s="386" t="s">
        <v>164</v>
      </c>
      <c r="B51" s="387" t="s">
        <v>64</v>
      </c>
      <c r="C51" s="388">
        <v>96</v>
      </c>
      <c r="D51" s="389">
        <v>90.075376884422099</v>
      </c>
      <c r="E51" s="390">
        <v>75.510204081632693</v>
      </c>
      <c r="F51" s="389">
        <v>100</v>
      </c>
      <c r="G51" s="390">
        <v>97.142857142857096</v>
      </c>
      <c r="H51" s="389">
        <v>97.2222222222222</v>
      </c>
      <c r="I51" s="390">
        <v>84.975961538461604</v>
      </c>
      <c r="J51" s="389">
        <v>99.532710280373806</v>
      </c>
      <c r="K51" s="390">
        <v>98.214285714285694</v>
      </c>
    </row>
    <row r="52" spans="1:11" s="1" customFormat="1" ht="17.25" customHeight="1">
      <c r="A52" s="386" t="s">
        <v>165</v>
      </c>
      <c r="B52" s="387" t="s">
        <v>65</v>
      </c>
      <c r="C52" s="388">
        <v>100</v>
      </c>
      <c r="D52" s="389">
        <v>84.704184704184698</v>
      </c>
      <c r="E52" s="390">
        <v>59.505703422053202</v>
      </c>
      <c r="F52" s="389">
        <v>80.808080808080803</v>
      </c>
      <c r="G52" s="390">
        <v>63.809523809523803</v>
      </c>
      <c r="H52" s="389">
        <v>90</v>
      </c>
      <c r="I52" s="390">
        <v>90.243902439024396</v>
      </c>
      <c r="J52" s="389">
        <v>97.982708933717603</v>
      </c>
      <c r="K52" s="390">
        <v>87.272727272727295</v>
      </c>
    </row>
    <row r="53" spans="1:11" s="1" customFormat="1" ht="17.25" customHeight="1">
      <c r="A53" s="386" t="s">
        <v>164</v>
      </c>
      <c r="B53" s="387" t="s">
        <v>66</v>
      </c>
      <c r="C53" s="388">
        <v>100</v>
      </c>
      <c r="D53" s="389">
        <v>66.6666666666667</v>
      </c>
      <c r="E53" s="390">
        <v>46.6666666666667</v>
      </c>
      <c r="F53" s="389">
        <v>100</v>
      </c>
      <c r="G53" s="390">
        <v>100</v>
      </c>
      <c r="H53" s="389">
        <v>100</v>
      </c>
      <c r="I53" s="390">
        <v>94.285714285714306</v>
      </c>
      <c r="J53" s="389">
        <v>100</v>
      </c>
      <c r="K53" s="390">
        <v>100</v>
      </c>
    </row>
    <row r="54" spans="1:11" s="1" customFormat="1" ht="17.25" customHeight="1">
      <c r="A54" s="386" t="s">
        <v>161</v>
      </c>
      <c r="B54" s="387" t="s">
        <v>67</v>
      </c>
      <c r="C54" s="388">
        <v>98.947368421052602</v>
      </c>
      <c r="D54" s="389">
        <v>76.682170542635703</v>
      </c>
      <c r="E54" s="390">
        <v>84.522613065326595</v>
      </c>
      <c r="F54" s="389">
        <v>96.818181818181799</v>
      </c>
      <c r="G54" s="390">
        <v>88.2882882882883</v>
      </c>
      <c r="H54" s="389">
        <v>84.049079754601195</v>
      </c>
      <c r="I54" s="390">
        <v>83.936080740117802</v>
      </c>
      <c r="J54" s="389">
        <v>97.615894039735096</v>
      </c>
      <c r="K54" s="390">
        <v>64</v>
      </c>
    </row>
    <row r="55" spans="1:11" s="1" customFormat="1" ht="17.25" customHeight="1">
      <c r="A55" s="386" t="s">
        <v>167</v>
      </c>
      <c r="B55" s="387" t="s">
        <v>68</v>
      </c>
      <c r="C55" s="388">
        <v>100</v>
      </c>
      <c r="D55" s="389">
        <v>81.464530892448494</v>
      </c>
      <c r="E55" s="390">
        <v>70.992366412213698</v>
      </c>
      <c r="F55" s="389">
        <v>93.617021276595807</v>
      </c>
      <c r="G55" s="390">
        <v>89.361702127659598</v>
      </c>
      <c r="H55" s="389">
        <v>70.270270270270302</v>
      </c>
      <c r="I55" s="390">
        <v>90.282131661441994</v>
      </c>
      <c r="J55" s="389">
        <v>94.871794871794904</v>
      </c>
      <c r="K55" s="390">
        <v>84</v>
      </c>
    </row>
    <row r="56" spans="1:11" s="1" customFormat="1" ht="17.25" customHeight="1">
      <c r="A56" s="386" t="s">
        <v>160</v>
      </c>
      <c r="B56" s="387" t="s">
        <v>69</v>
      </c>
      <c r="C56" s="388">
        <v>99.246231155778901</v>
      </c>
      <c r="D56" s="389">
        <v>92.008032128514103</v>
      </c>
      <c r="E56" s="390">
        <v>93.100713719270402</v>
      </c>
      <c r="F56" s="389">
        <v>98.232323232323196</v>
      </c>
      <c r="G56" s="390">
        <v>96.733668341708594</v>
      </c>
      <c r="H56" s="389">
        <v>92.592592592592595</v>
      </c>
      <c r="I56" s="390">
        <v>90.457072266831403</v>
      </c>
      <c r="J56" s="389">
        <v>97.645600991325907</v>
      </c>
      <c r="K56" s="390">
        <v>88.484848484848499</v>
      </c>
    </row>
    <row r="57" spans="1:11" s="1" customFormat="1" ht="17.25" customHeight="1">
      <c r="A57" s="386" t="s">
        <v>166</v>
      </c>
      <c r="B57" s="387" t="s">
        <v>70</v>
      </c>
      <c r="C57" s="388">
        <v>100</v>
      </c>
      <c r="D57" s="389">
        <v>80.377358490565996</v>
      </c>
      <c r="E57" s="390">
        <v>87.2340425531915</v>
      </c>
      <c r="F57" s="389">
        <v>77.7777777777778</v>
      </c>
      <c r="G57" s="390">
        <v>77.7777777777778</v>
      </c>
      <c r="H57" s="389">
        <v>100</v>
      </c>
      <c r="I57" s="390">
        <v>75.1152073732719</v>
      </c>
      <c r="J57" s="389">
        <v>98.6666666666667</v>
      </c>
      <c r="K57" s="390">
        <v>90</v>
      </c>
    </row>
    <row r="58" spans="1:11" s="1" customFormat="1" ht="17.25" customHeight="1">
      <c r="A58" s="386" t="s">
        <v>165</v>
      </c>
      <c r="B58" s="387" t="s">
        <v>71</v>
      </c>
      <c r="C58" s="388">
        <v>98.245614035087698</v>
      </c>
      <c r="D58" s="389">
        <v>81.743421052631604</v>
      </c>
      <c r="E58" s="390">
        <v>76.013513513513502</v>
      </c>
      <c r="F58" s="389">
        <v>94.827586206896598</v>
      </c>
      <c r="G58" s="390">
        <v>85.714285714285694</v>
      </c>
      <c r="H58" s="389">
        <v>75.294117647058798</v>
      </c>
      <c r="I58" s="390">
        <v>84.891406987724295</v>
      </c>
      <c r="J58" s="389">
        <v>97.1875</v>
      </c>
      <c r="K58" s="390">
        <v>84.482758620689694</v>
      </c>
    </row>
    <row r="59" spans="1:11" s="1" customFormat="1" ht="17.25" customHeight="1">
      <c r="A59" s="386" t="s">
        <v>166</v>
      </c>
      <c r="B59" s="387" t="s">
        <v>72</v>
      </c>
      <c r="C59" s="388">
        <v>100</v>
      </c>
      <c r="D59" s="389">
        <v>75.517111696126406</v>
      </c>
      <c r="E59" s="390">
        <v>73.727647867950495</v>
      </c>
      <c r="F59" s="389">
        <v>91.428571428571402</v>
      </c>
      <c r="G59" s="390">
        <v>87.5</v>
      </c>
      <c r="H59" s="389">
        <v>82.608695652173907</v>
      </c>
      <c r="I59" s="390">
        <v>79.913916786226693</v>
      </c>
      <c r="J59" s="389">
        <v>99.135446685879003</v>
      </c>
      <c r="K59" s="390">
        <v>93.3333333333333</v>
      </c>
    </row>
    <row r="60" spans="1:11" s="1" customFormat="1" ht="17.25" customHeight="1">
      <c r="A60" s="386" t="s">
        <v>163</v>
      </c>
      <c r="B60" s="387" t="s">
        <v>73</v>
      </c>
      <c r="C60" s="388">
        <v>99.363057324840796</v>
      </c>
      <c r="D60" s="389">
        <v>88.723051409618606</v>
      </c>
      <c r="E60" s="390">
        <v>82.899022801302905</v>
      </c>
      <c r="F60" s="389">
        <v>95.541401273885398</v>
      </c>
      <c r="G60" s="390">
        <v>94.339622641509393</v>
      </c>
      <c r="H60" s="389">
        <v>84.745762711864401</v>
      </c>
      <c r="I60" s="390">
        <v>92.919389978213502</v>
      </c>
      <c r="J60" s="389">
        <v>100</v>
      </c>
      <c r="K60" s="390">
        <v>100</v>
      </c>
    </row>
    <row r="61" spans="1:11" s="1" customFormat="1" ht="17.25" customHeight="1">
      <c r="A61" s="386" t="s">
        <v>167</v>
      </c>
      <c r="B61" s="387" t="s">
        <v>74</v>
      </c>
      <c r="C61" s="388">
        <v>98.3333333333333</v>
      </c>
      <c r="D61" s="389">
        <v>84.551148225469703</v>
      </c>
      <c r="E61" s="390">
        <v>99.074074074074105</v>
      </c>
      <c r="F61" s="389">
        <v>100</v>
      </c>
      <c r="G61" s="390">
        <v>100</v>
      </c>
      <c r="H61" s="389">
        <v>78.947368421052602</v>
      </c>
      <c r="I61" s="390">
        <v>94.990723562152098</v>
      </c>
      <c r="J61" s="389">
        <v>99.280575539568403</v>
      </c>
      <c r="K61" s="390">
        <v>96</v>
      </c>
    </row>
    <row r="62" spans="1:11" s="1" customFormat="1" ht="17.25" customHeight="1">
      <c r="A62" s="386" t="s">
        <v>167</v>
      </c>
      <c r="B62" s="387" t="s">
        <v>75</v>
      </c>
      <c r="C62" s="388">
        <v>100</v>
      </c>
      <c r="D62" s="389">
        <v>89.230769230769198</v>
      </c>
      <c r="E62" s="390">
        <v>85.4368932038835</v>
      </c>
      <c r="F62" s="389">
        <v>97.560975609756099</v>
      </c>
      <c r="G62" s="390">
        <v>95.238095238095198</v>
      </c>
      <c r="H62" s="389">
        <v>87.5</v>
      </c>
      <c r="I62" s="390">
        <v>89.4578313253012</v>
      </c>
      <c r="J62" s="389">
        <v>98.3333333333333</v>
      </c>
      <c r="K62" s="390">
        <v>90.909090909090907</v>
      </c>
    </row>
    <row r="63" spans="1:11" s="1" customFormat="1" ht="17.25" customHeight="1">
      <c r="A63" s="386" t="s">
        <v>168</v>
      </c>
      <c r="B63" s="387" t="s">
        <v>76</v>
      </c>
      <c r="C63" s="388">
        <v>100</v>
      </c>
      <c r="D63" s="389">
        <v>69.255404323458805</v>
      </c>
      <c r="E63" s="390">
        <v>54.618473895582298</v>
      </c>
      <c r="F63" s="389">
        <v>92.307692307692307</v>
      </c>
      <c r="G63" s="390">
        <v>84.848484848484901</v>
      </c>
      <c r="H63" s="389">
        <v>77.0833333333333</v>
      </c>
      <c r="I63" s="390">
        <v>94.335511982570793</v>
      </c>
      <c r="J63" s="389">
        <v>97.445255474452594</v>
      </c>
      <c r="K63" s="390">
        <v>81.578947368421098</v>
      </c>
    </row>
    <row r="64" spans="1:11" s="1" customFormat="1" ht="17.25" customHeight="1">
      <c r="A64" s="386" t="s">
        <v>163</v>
      </c>
      <c r="B64" s="387" t="s">
        <v>77</v>
      </c>
      <c r="C64" s="388">
        <v>100</v>
      </c>
      <c r="D64" s="389">
        <v>70.618556701030897</v>
      </c>
      <c r="E64" s="390">
        <v>89.100817438692104</v>
      </c>
      <c r="F64" s="389">
        <v>94.736842105263193</v>
      </c>
      <c r="G64" s="390">
        <v>88.571428571428598</v>
      </c>
      <c r="H64" s="389">
        <v>71.428571428571402</v>
      </c>
      <c r="I64" s="390">
        <v>86.617100371747199</v>
      </c>
      <c r="J64" s="389">
        <v>98.367346938775498</v>
      </c>
      <c r="K64" s="390">
        <v>86.2068965517241</v>
      </c>
    </row>
    <row r="65" spans="1:11" s="1" customFormat="1" ht="17.25" customHeight="1">
      <c r="A65" s="386" t="s">
        <v>162</v>
      </c>
      <c r="B65" s="387" t="s">
        <v>78</v>
      </c>
      <c r="C65" s="388">
        <v>97.8473581213307</v>
      </c>
      <c r="D65" s="389">
        <v>72.991015722485699</v>
      </c>
      <c r="E65" s="390">
        <v>32.076906365413898</v>
      </c>
      <c r="F65" s="389">
        <v>93.682310469314103</v>
      </c>
      <c r="G65" s="390">
        <v>87.040280210157604</v>
      </c>
      <c r="H65" s="389">
        <v>71.733771569433003</v>
      </c>
      <c r="I65" s="390">
        <v>77.098681218735805</v>
      </c>
      <c r="J65" s="389">
        <v>98.881880733944996</v>
      </c>
      <c r="K65" s="390">
        <v>92.040816326530603</v>
      </c>
    </row>
    <row r="66" spans="1:11" s="1" customFormat="1" ht="17.25" customHeight="1">
      <c r="A66" s="386" t="s">
        <v>163</v>
      </c>
      <c r="B66" s="387" t="s">
        <v>79</v>
      </c>
      <c r="C66" s="388">
        <v>100</v>
      </c>
      <c r="D66" s="389">
        <v>88.805970149253696</v>
      </c>
      <c r="E66" s="390">
        <v>100</v>
      </c>
      <c r="F66" s="389">
        <v>100</v>
      </c>
      <c r="G66" s="390">
        <v>95.238095238095198</v>
      </c>
      <c r="H66" s="389">
        <v>85.714285714285694</v>
      </c>
      <c r="I66" s="390">
        <v>92.039800995024905</v>
      </c>
      <c r="J66" s="389">
        <v>97.560975609756099</v>
      </c>
      <c r="K66" s="390">
        <v>75</v>
      </c>
    </row>
    <row r="67" spans="1:11" s="1" customFormat="1" ht="17.25" customHeight="1">
      <c r="A67" s="386" t="s">
        <v>162</v>
      </c>
      <c r="B67" s="387" t="s">
        <v>80</v>
      </c>
      <c r="C67" s="388">
        <v>100</v>
      </c>
      <c r="D67" s="389">
        <v>90.443213296398895</v>
      </c>
      <c r="E67" s="390">
        <v>93.5</v>
      </c>
      <c r="F67" s="389">
        <v>96.774193548387103</v>
      </c>
      <c r="G67" s="390">
        <v>96.774193548387103</v>
      </c>
      <c r="H67" s="389">
        <v>69.230769230769198</v>
      </c>
      <c r="I67" s="390">
        <v>98.813559322033896</v>
      </c>
      <c r="J67" s="389">
        <v>100</v>
      </c>
      <c r="K67" s="390">
        <v>100</v>
      </c>
    </row>
    <row r="68" spans="1:11" s="1" customFormat="1" ht="17.25" customHeight="1">
      <c r="A68" s="386" t="s">
        <v>165</v>
      </c>
      <c r="B68" s="387" t="s">
        <v>81</v>
      </c>
      <c r="C68" s="388">
        <v>100</v>
      </c>
      <c r="D68" s="389">
        <v>89.030362389813902</v>
      </c>
      <c r="E68" s="390">
        <v>97.142857142857096</v>
      </c>
      <c r="F68" s="389">
        <v>100</v>
      </c>
      <c r="G68" s="390">
        <v>98.425196850393704</v>
      </c>
      <c r="H68" s="389">
        <v>83.3333333333333</v>
      </c>
      <c r="I68" s="390">
        <v>98.802395209580794</v>
      </c>
      <c r="J68" s="389">
        <v>100</v>
      </c>
      <c r="K68" s="390">
        <v>100</v>
      </c>
    </row>
    <row r="69" spans="1:11" s="1" customFormat="1" ht="17.25" customHeight="1">
      <c r="A69" s="386" t="s">
        <v>168</v>
      </c>
      <c r="B69" s="387" t="s">
        <v>82</v>
      </c>
      <c r="C69" s="388">
        <v>99.206349206349202</v>
      </c>
      <c r="D69" s="389">
        <v>89.104116222760297</v>
      </c>
      <c r="E69" s="390">
        <v>85.625646328852099</v>
      </c>
      <c r="F69" s="389">
        <v>86.818181818181799</v>
      </c>
      <c r="G69" s="390">
        <v>74.193548387096797</v>
      </c>
      <c r="H69" s="389">
        <v>90.8333333333333</v>
      </c>
      <c r="I69" s="390">
        <v>88.914285714285697</v>
      </c>
      <c r="J69" s="389">
        <v>99.835796387520503</v>
      </c>
      <c r="K69" s="390">
        <v>98.684210526315795</v>
      </c>
    </row>
    <row r="70" spans="1:11" s="1" customFormat="1" ht="17.25" customHeight="1">
      <c r="A70" s="386" t="s">
        <v>166</v>
      </c>
      <c r="B70" s="387" t="s">
        <v>83</v>
      </c>
      <c r="C70" s="388">
        <v>98.834498834498802</v>
      </c>
      <c r="D70" s="389">
        <v>80.856531049250506</v>
      </c>
      <c r="E70" s="390">
        <v>71.145233525271905</v>
      </c>
      <c r="F70" s="389">
        <v>97.549019607843107</v>
      </c>
      <c r="G70" s="390">
        <v>90.740740740740804</v>
      </c>
      <c r="H70" s="389">
        <v>91.025641025640994</v>
      </c>
      <c r="I70" s="390">
        <v>78.328173374613002</v>
      </c>
      <c r="J70" s="389">
        <v>99.573257467994296</v>
      </c>
      <c r="K70" s="390">
        <v>98.159509202454004</v>
      </c>
    </row>
    <row r="71" spans="1:11" s="1" customFormat="1" ht="17.25" customHeight="1">
      <c r="A71" s="386" t="s">
        <v>168</v>
      </c>
      <c r="B71" s="387" t="s">
        <v>84</v>
      </c>
      <c r="C71" s="388">
        <v>95.121951219512198</v>
      </c>
      <c r="D71" s="389">
        <v>74.235807860262</v>
      </c>
      <c r="E71" s="390">
        <v>34.597156398104303</v>
      </c>
      <c r="F71" s="389">
        <v>95.081967213114794</v>
      </c>
      <c r="G71" s="390">
        <v>93.548387096774206</v>
      </c>
      <c r="H71" s="389">
        <v>60.7843137254902</v>
      </c>
      <c r="I71" s="390">
        <v>83.6244541484716</v>
      </c>
      <c r="J71" s="389">
        <v>97.107438016528903</v>
      </c>
      <c r="K71" s="390">
        <v>75.862068965517196</v>
      </c>
    </row>
    <row r="72" spans="1:11" s="1" customFormat="1" ht="17.25" customHeight="1">
      <c r="A72" s="386" t="s">
        <v>170</v>
      </c>
      <c r="B72" s="387" t="s">
        <v>253</v>
      </c>
      <c r="C72" s="388">
        <v>100</v>
      </c>
      <c r="D72" s="389"/>
      <c r="E72" s="390">
        <v>66.6666666666667</v>
      </c>
      <c r="F72" s="389"/>
      <c r="G72" s="390"/>
      <c r="H72" s="389">
        <v>66.6666666666667</v>
      </c>
      <c r="I72" s="390">
        <v>100</v>
      </c>
      <c r="J72" s="389"/>
      <c r="K72" s="390"/>
    </row>
    <row r="73" spans="1:11" s="1" customFormat="1" ht="17.25" customHeight="1">
      <c r="A73" s="386" t="s">
        <v>166</v>
      </c>
      <c r="B73" s="387" t="s">
        <v>85</v>
      </c>
      <c r="C73" s="388">
        <v>99.175257731958794</v>
      </c>
      <c r="D73" s="389">
        <v>78.662659654395199</v>
      </c>
      <c r="E73" s="390">
        <v>68.042071197411005</v>
      </c>
      <c r="F73" s="389">
        <v>92.506459948320398</v>
      </c>
      <c r="G73" s="390">
        <v>85.427135678392006</v>
      </c>
      <c r="H73" s="389">
        <v>75</v>
      </c>
      <c r="I73" s="390">
        <v>77.580492424242394</v>
      </c>
      <c r="J73" s="389">
        <v>97.798165137614703</v>
      </c>
      <c r="K73" s="390">
        <v>84.713375796178397</v>
      </c>
    </row>
    <row r="74" spans="1:11" s="1" customFormat="1" ht="17.25" customHeight="1">
      <c r="A74" s="386" t="s">
        <v>160</v>
      </c>
      <c r="B74" s="387" t="s">
        <v>86</v>
      </c>
      <c r="C74" s="388">
        <v>100</v>
      </c>
      <c r="D74" s="389">
        <v>86.523605150214607</v>
      </c>
      <c r="E74" s="390">
        <v>79.955947136563907</v>
      </c>
      <c r="F74" s="389">
        <v>93.548387096774206</v>
      </c>
      <c r="G74" s="390">
        <v>93.548387096774206</v>
      </c>
      <c r="H74" s="389">
        <v>80</v>
      </c>
      <c r="I74" s="390">
        <v>85.897435897435898</v>
      </c>
      <c r="J74" s="389">
        <v>99.009900990098998</v>
      </c>
      <c r="K74" s="390">
        <v>92.105263157894697</v>
      </c>
    </row>
    <row r="75" spans="1:11" s="1" customFormat="1" ht="17.25" customHeight="1">
      <c r="A75" s="386" t="s">
        <v>164</v>
      </c>
      <c r="B75" s="387" t="s">
        <v>87</v>
      </c>
      <c r="C75" s="388">
        <v>100</v>
      </c>
      <c r="D75" s="389">
        <v>84.306569343065703</v>
      </c>
      <c r="E75" s="390">
        <v>54.1666666666667</v>
      </c>
      <c r="F75" s="389">
        <v>100</v>
      </c>
      <c r="G75" s="390">
        <v>100</v>
      </c>
      <c r="H75" s="389">
        <v>58.3333333333333</v>
      </c>
      <c r="I75" s="390">
        <v>91.233766233766204</v>
      </c>
      <c r="J75" s="389">
        <v>98.571428571428598</v>
      </c>
      <c r="K75" s="390">
        <v>90.909090909090907</v>
      </c>
    </row>
    <row r="76" spans="1:11" s="1" customFormat="1" ht="17.25" customHeight="1">
      <c r="A76" s="386" t="s">
        <v>164</v>
      </c>
      <c r="B76" s="387" t="s">
        <v>88</v>
      </c>
      <c r="C76" s="388">
        <v>99.090909090909093</v>
      </c>
      <c r="D76" s="389">
        <v>80.424143556280598</v>
      </c>
      <c r="E76" s="390">
        <v>76.524390243902502</v>
      </c>
      <c r="F76" s="389">
        <v>92.647058823529406</v>
      </c>
      <c r="G76" s="390">
        <v>85.714285714285694</v>
      </c>
      <c r="H76" s="389">
        <v>87.5</v>
      </c>
      <c r="I76" s="390">
        <v>84.403669724770694</v>
      </c>
      <c r="J76" s="389">
        <v>97.329376854599403</v>
      </c>
      <c r="K76" s="390">
        <v>82.352941176470594</v>
      </c>
    </row>
    <row r="77" spans="1:11" s="1" customFormat="1" ht="17.25" customHeight="1">
      <c r="A77" s="386" t="s">
        <v>166</v>
      </c>
      <c r="B77" s="387" t="s">
        <v>89</v>
      </c>
      <c r="C77" s="388">
        <v>97.701149425287397</v>
      </c>
      <c r="D77" s="389">
        <v>83.3333333333333</v>
      </c>
      <c r="E77" s="390">
        <v>92.805755395683505</v>
      </c>
      <c r="F77" s="389">
        <v>97.619047619047606</v>
      </c>
      <c r="G77" s="390">
        <v>95.348837209302303</v>
      </c>
      <c r="H77" s="389">
        <v>75.471698113207594</v>
      </c>
      <c r="I77" s="390">
        <v>80.116959064327503</v>
      </c>
      <c r="J77" s="389">
        <v>100</v>
      </c>
      <c r="K77" s="390">
        <v>100</v>
      </c>
    </row>
    <row r="78" spans="1:11" s="1" customFormat="1" ht="17.25" customHeight="1">
      <c r="A78" s="386" t="s">
        <v>164</v>
      </c>
      <c r="B78" s="387" t="s">
        <v>90</v>
      </c>
      <c r="C78" s="388">
        <v>95.454545454545496</v>
      </c>
      <c r="D78" s="389">
        <v>77.121771217712194</v>
      </c>
      <c r="E78" s="390">
        <v>75.342465753424705</v>
      </c>
      <c r="F78" s="389">
        <v>100</v>
      </c>
      <c r="G78" s="390">
        <v>95</v>
      </c>
      <c r="H78" s="389">
        <v>68.75</v>
      </c>
      <c r="I78" s="390">
        <v>87.700534759358305</v>
      </c>
      <c r="J78" s="389">
        <v>98.461538461538495</v>
      </c>
      <c r="K78" s="390">
        <v>91.6666666666667</v>
      </c>
    </row>
    <row r="79" spans="1:11" s="1" customFormat="1" ht="17.25" customHeight="1">
      <c r="A79" s="386" t="s">
        <v>168</v>
      </c>
      <c r="B79" s="387" t="s">
        <v>91</v>
      </c>
      <c r="C79" s="388">
        <v>100</v>
      </c>
      <c r="D79" s="389">
        <v>86.329588014981297</v>
      </c>
      <c r="E79" s="390">
        <v>81.308411214953296</v>
      </c>
      <c r="F79" s="389">
        <v>98.648648648648603</v>
      </c>
      <c r="G79" s="390">
        <v>95.945945945945894</v>
      </c>
      <c r="H79" s="389">
        <v>64.814814814814795</v>
      </c>
      <c r="I79" s="390">
        <v>78.456913827655299</v>
      </c>
      <c r="J79" s="389">
        <v>100</v>
      </c>
      <c r="K79" s="390">
        <v>100</v>
      </c>
    </row>
    <row r="80" spans="1:11" s="1" customFormat="1" ht="17.25" customHeight="1">
      <c r="A80" s="386" t="s">
        <v>166</v>
      </c>
      <c r="B80" s="387" t="s">
        <v>92</v>
      </c>
      <c r="C80" s="388">
        <v>99.547511312217196</v>
      </c>
      <c r="D80" s="389">
        <v>81.635926222934998</v>
      </c>
      <c r="E80" s="390">
        <v>75.744416873449097</v>
      </c>
      <c r="F80" s="389">
        <v>96.804511278195505</v>
      </c>
      <c r="G80" s="390">
        <v>90.740740740740804</v>
      </c>
      <c r="H80" s="389">
        <v>80.487804878048806</v>
      </c>
      <c r="I80" s="390">
        <v>90.0875656742557</v>
      </c>
      <c r="J80" s="389">
        <v>98.664688427299694</v>
      </c>
      <c r="K80" s="390">
        <v>86.764705882352899</v>
      </c>
    </row>
    <row r="81" spans="1:11" s="1" customFormat="1" ht="17.25" customHeight="1">
      <c r="A81" s="386" t="s">
        <v>167</v>
      </c>
      <c r="B81" s="387" t="s">
        <v>93</v>
      </c>
      <c r="C81" s="388">
        <v>96.296296296296305</v>
      </c>
      <c r="D81" s="389">
        <v>92.7083333333333</v>
      </c>
      <c r="E81" s="390">
        <v>78.082191780821901</v>
      </c>
      <c r="F81" s="389">
        <v>100</v>
      </c>
      <c r="G81" s="390">
        <v>100</v>
      </c>
      <c r="H81" s="389">
        <v>67.857142857142904</v>
      </c>
      <c r="I81" s="390">
        <v>87.341772151898695</v>
      </c>
      <c r="J81" s="389">
        <v>90.476190476190496</v>
      </c>
      <c r="K81" s="390">
        <v>57.142857142857103</v>
      </c>
    </row>
    <row r="82" spans="1:11" s="1" customFormat="1" ht="17.25" customHeight="1">
      <c r="A82" s="386" t="s">
        <v>160</v>
      </c>
      <c r="B82" s="387" t="s">
        <v>94</v>
      </c>
      <c r="C82" s="388">
        <v>97.805642633228899</v>
      </c>
      <c r="D82" s="389">
        <v>71.124954195676096</v>
      </c>
      <c r="E82" s="390">
        <v>53.846153846153904</v>
      </c>
      <c r="F82" s="389">
        <v>92.8286852589641</v>
      </c>
      <c r="G82" s="390">
        <v>82.0610687022901</v>
      </c>
      <c r="H82" s="389">
        <v>44.761904761904802</v>
      </c>
      <c r="I82" s="390">
        <v>78.9583333333333</v>
      </c>
      <c r="J82" s="389">
        <v>95.415472779369594</v>
      </c>
      <c r="K82" s="390">
        <v>68.627450980392197</v>
      </c>
    </row>
    <row r="83" spans="1:11" s="1" customFormat="1" ht="17.25" customHeight="1">
      <c r="A83" s="386" t="s">
        <v>165</v>
      </c>
      <c r="B83" s="387" t="s">
        <v>95</v>
      </c>
      <c r="C83" s="388">
        <v>100</v>
      </c>
      <c r="D83" s="389">
        <v>93.712374581939798</v>
      </c>
      <c r="E83" s="390">
        <v>98.068350668647795</v>
      </c>
      <c r="F83" s="389">
        <v>96.428571428571402</v>
      </c>
      <c r="G83" s="390">
        <v>88.571428571428598</v>
      </c>
      <c r="H83" s="389">
        <v>88</v>
      </c>
      <c r="I83" s="390">
        <v>98.3511586452763</v>
      </c>
      <c r="J83" s="389">
        <v>100</v>
      </c>
      <c r="K83" s="390">
        <v>100</v>
      </c>
    </row>
    <row r="84" spans="1:11" s="1" customFormat="1" ht="17.25" customHeight="1">
      <c r="A84" s="386" t="s">
        <v>165</v>
      </c>
      <c r="B84" s="387" t="s">
        <v>96</v>
      </c>
      <c r="C84" s="388">
        <v>98.087954110898707</v>
      </c>
      <c r="D84" s="389">
        <v>81.148967918428298</v>
      </c>
      <c r="E84" s="390">
        <v>84.839816933638502</v>
      </c>
      <c r="F84" s="389">
        <v>96.287128712871294</v>
      </c>
      <c r="G84" s="390">
        <v>93.120393120393103</v>
      </c>
      <c r="H84" s="389">
        <v>79.470198675496704</v>
      </c>
      <c r="I84" s="390">
        <v>77.572438968742901</v>
      </c>
      <c r="J84" s="389">
        <v>97.033492822966494</v>
      </c>
      <c r="K84" s="390">
        <v>74.796747967479703</v>
      </c>
    </row>
    <row r="85" spans="1:11" s="1" customFormat="1" ht="17.25" customHeight="1">
      <c r="A85" s="386" t="s">
        <v>161</v>
      </c>
      <c r="B85" s="387" t="s">
        <v>97</v>
      </c>
      <c r="C85" s="388">
        <v>98.983050847457605</v>
      </c>
      <c r="D85" s="389">
        <v>81.246857717446005</v>
      </c>
      <c r="E85" s="390">
        <v>89.598997493734302</v>
      </c>
      <c r="F85" s="389">
        <v>97.933884297520706</v>
      </c>
      <c r="G85" s="390">
        <v>94.308943089430898</v>
      </c>
      <c r="H85" s="389">
        <v>69.072164948453604</v>
      </c>
      <c r="I85" s="390">
        <v>96.530498041410198</v>
      </c>
      <c r="J85" s="389">
        <v>99.193548387096797</v>
      </c>
      <c r="K85" s="390">
        <v>96</v>
      </c>
    </row>
    <row r="86" spans="1:11" s="1" customFormat="1" ht="17.25" customHeight="1">
      <c r="A86" s="386" t="s">
        <v>162</v>
      </c>
      <c r="B86" s="387" t="s">
        <v>98</v>
      </c>
      <c r="C86" s="388">
        <v>99.335548172757498</v>
      </c>
      <c r="D86" s="389">
        <v>99.921414538310401</v>
      </c>
      <c r="E86" s="390">
        <v>81.868131868131897</v>
      </c>
      <c r="F86" s="389">
        <v>96.078431372549005</v>
      </c>
      <c r="G86" s="390">
        <v>93.798449612403104</v>
      </c>
      <c r="H86" s="389">
        <v>74.380165289256198</v>
      </c>
      <c r="I86" s="390">
        <v>86.047642197374799</v>
      </c>
      <c r="J86" s="389">
        <v>99.866310160427801</v>
      </c>
      <c r="K86" s="390">
        <v>99.270072992700705</v>
      </c>
    </row>
    <row r="87" spans="1:11" s="1" customFormat="1" ht="17.25" customHeight="1">
      <c r="A87" s="386" t="s">
        <v>163</v>
      </c>
      <c r="B87" s="387" t="s">
        <v>99</v>
      </c>
      <c r="C87" s="388">
        <v>99.418604651162795</v>
      </c>
      <c r="D87" s="389">
        <v>68.357740585774096</v>
      </c>
      <c r="E87" s="390">
        <v>64.615384615384599</v>
      </c>
      <c r="F87" s="389">
        <v>89.705882352941202</v>
      </c>
      <c r="G87" s="390">
        <v>79.1666666666667</v>
      </c>
      <c r="H87" s="389">
        <v>73.863636363636402</v>
      </c>
      <c r="I87" s="390">
        <v>81.097560975609795</v>
      </c>
      <c r="J87" s="389">
        <v>93.882352941176507</v>
      </c>
      <c r="K87" s="390">
        <v>48</v>
      </c>
    </row>
    <row r="88" spans="1:11" s="1" customFormat="1" ht="17.25" customHeight="1">
      <c r="A88" s="386" t="s">
        <v>165</v>
      </c>
      <c r="B88" s="387" t="s">
        <v>100</v>
      </c>
      <c r="C88" s="388">
        <v>99.382716049382694</v>
      </c>
      <c r="D88" s="389">
        <v>84.142640364188196</v>
      </c>
      <c r="E88" s="390">
        <v>78.236397748592907</v>
      </c>
      <c r="F88" s="389">
        <v>93.452380952380906</v>
      </c>
      <c r="G88" s="390">
        <v>86.857142857142904</v>
      </c>
      <c r="H88" s="389">
        <v>83.098591549295804</v>
      </c>
      <c r="I88" s="390">
        <v>79.927884615384599</v>
      </c>
      <c r="J88" s="389">
        <v>98.056155507559396</v>
      </c>
      <c r="K88" s="390">
        <v>79.545454545454604</v>
      </c>
    </row>
    <row r="89" spans="1:11" s="1" customFormat="1" ht="17.25" customHeight="1">
      <c r="A89" s="386" t="s">
        <v>165</v>
      </c>
      <c r="B89" s="387" t="s">
        <v>101</v>
      </c>
      <c r="C89" s="388">
        <v>98.4293193717278</v>
      </c>
      <c r="D89" s="389">
        <v>66.6666666666667</v>
      </c>
      <c r="E89" s="390">
        <v>63.191489361702097</v>
      </c>
      <c r="F89" s="389">
        <v>93.6</v>
      </c>
      <c r="G89" s="390">
        <v>83.720930232558203</v>
      </c>
      <c r="H89" s="389">
        <v>57.5</v>
      </c>
      <c r="I89" s="390">
        <v>79.516806722689097</v>
      </c>
      <c r="J89" s="389">
        <v>98.407643312101897</v>
      </c>
      <c r="K89" s="390">
        <v>92.063492063492106</v>
      </c>
    </row>
    <row r="90" spans="1:11" s="1" customFormat="1" ht="17.25" customHeight="1">
      <c r="A90" s="386" t="s">
        <v>162</v>
      </c>
      <c r="B90" s="387" t="s">
        <v>102</v>
      </c>
      <c r="C90" s="388">
        <v>99.319727891156504</v>
      </c>
      <c r="D90" s="389">
        <v>81.827309236947798</v>
      </c>
      <c r="E90" s="390">
        <v>89.498806682577595</v>
      </c>
      <c r="F90" s="389">
        <v>100</v>
      </c>
      <c r="G90" s="390">
        <v>91.176470588235304</v>
      </c>
      <c r="H90" s="389">
        <v>86.842105263157904</v>
      </c>
      <c r="I90" s="390">
        <v>91.348973607038104</v>
      </c>
      <c r="J90" s="389">
        <v>99.348534201954394</v>
      </c>
      <c r="K90" s="390">
        <v>96.6666666666667</v>
      </c>
    </row>
    <row r="91" spans="1:11" s="1" customFormat="1" ht="17.25" customHeight="1">
      <c r="A91" s="386" t="s">
        <v>161</v>
      </c>
      <c r="B91" s="387" t="s">
        <v>103</v>
      </c>
      <c r="C91" s="388">
        <v>100</v>
      </c>
      <c r="D91" s="389">
        <v>73.529411764705898</v>
      </c>
      <c r="E91" s="390">
        <v>72.332015810276701</v>
      </c>
      <c r="F91" s="389">
        <v>96.428571428571402</v>
      </c>
      <c r="G91" s="390">
        <v>85.454545454545496</v>
      </c>
      <c r="H91" s="389">
        <v>61.1111111111111</v>
      </c>
      <c r="I91" s="390">
        <v>81.065088757396495</v>
      </c>
      <c r="J91" s="389">
        <v>96.685082872928206</v>
      </c>
      <c r="K91" s="390">
        <v>80.645161290322605</v>
      </c>
    </row>
    <row r="92" spans="1:11" s="1" customFormat="1" ht="17.25" customHeight="1">
      <c r="A92" s="386" t="s">
        <v>161</v>
      </c>
      <c r="B92" s="387" t="s">
        <v>104</v>
      </c>
      <c r="C92" s="388">
        <v>100</v>
      </c>
      <c r="D92" s="389">
        <v>78.4444444444445</v>
      </c>
      <c r="E92" s="390">
        <v>83.742911153119096</v>
      </c>
      <c r="F92" s="389">
        <v>100</v>
      </c>
      <c r="G92" s="390">
        <v>95.275590551181097</v>
      </c>
      <c r="H92" s="389">
        <v>83.636363636363598</v>
      </c>
      <c r="I92" s="390">
        <v>79.769392033542999</v>
      </c>
      <c r="J92" s="389">
        <v>98.7068965517241</v>
      </c>
      <c r="K92" s="390">
        <v>91.6666666666667</v>
      </c>
    </row>
    <row r="93" spans="1:11" s="1" customFormat="1" ht="17.25" customHeight="1">
      <c r="A93" s="386" t="s">
        <v>167</v>
      </c>
      <c r="B93" s="387" t="s">
        <v>105</v>
      </c>
      <c r="C93" s="388">
        <v>96.296296296296305</v>
      </c>
      <c r="D93" s="389">
        <v>74.7826086956522</v>
      </c>
      <c r="E93" s="390">
        <v>84.536082474226802</v>
      </c>
      <c r="F93" s="389">
        <v>71.428571428571402</v>
      </c>
      <c r="G93" s="390">
        <v>71.428571428571402</v>
      </c>
      <c r="H93" s="389">
        <v>95.652173913043498</v>
      </c>
      <c r="I93" s="390">
        <v>88.484848484848499</v>
      </c>
      <c r="J93" s="389">
        <v>100</v>
      </c>
      <c r="K93" s="390">
        <v>100</v>
      </c>
    </row>
    <row r="94" spans="1:11" s="1" customFormat="1" ht="17.25" customHeight="1">
      <c r="A94" s="386" t="s">
        <v>167</v>
      </c>
      <c r="B94" s="387" t="s">
        <v>106</v>
      </c>
      <c r="C94" s="388">
        <v>100</v>
      </c>
      <c r="D94" s="389">
        <v>86.290322580645196</v>
      </c>
      <c r="E94" s="390">
        <v>96.894409937888199</v>
      </c>
      <c r="F94" s="389">
        <v>94.117647058823493</v>
      </c>
      <c r="G94" s="390">
        <v>88</v>
      </c>
      <c r="H94" s="389">
        <v>67.741935483871003</v>
      </c>
      <c r="I94" s="390">
        <v>87.645687645687602</v>
      </c>
      <c r="J94" s="389">
        <v>100</v>
      </c>
      <c r="K94" s="390">
        <v>100</v>
      </c>
    </row>
    <row r="95" spans="1:11" s="1" customFormat="1" ht="17.25" customHeight="1">
      <c r="A95" s="386" t="s">
        <v>170</v>
      </c>
      <c r="B95" s="387" t="s">
        <v>293</v>
      </c>
      <c r="C95" s="388"/>
      <c r="D95" s="389"/>
      <c r="E95" s="390"/>
      <c r="F95" s="389"/>
      <c r="G95" s="390"/>
      <c r="H95" s="389"/>
      <c r="I95" s="390"/>
      <c r="J95" s="389"/>
      <c r="K95" s="390"/>
    </row>
    <row r="96" spans="1:11" s="1" customFormat="1" ht="17.25" customHeight="1">
      <c r="A96" s="386" t="s">
        <v>164</v>
      </c>
      <c r="B96" s="387" t="s">
        <v>107</v>
      </c>
      <c r="C96" s="388">
        <v>100</v>
      </c>
      <c r="D96" s="389">
        <v>87.603305785123993</v>
      </c>
      <c r="E96" s="390">
        <v>38.461538461538503</v>
      </c>
      <c r="F96" s="389">
        <v>100</v>
      </c>
      <c r="G96" s="390">
        <v>100</v>
      </c>
      <c r="H96" s="389">
        <v>80</v>
      </c>
      <c r="I96" s="390">
        <v>74.074074074074105</v>
      </c>
      <c r="J96" s="389">
        <v>100</v>
      </c>
      <c r="K96" s="390">
        <v>100</v>
      </c>
    </row>
    <row r="97" spans="1:11" s="1" customFormat="1" ht="17.25" customHeight="1">
      <c r="A97" s="386" t="s">
        <v>162</v>
      </c>
      <c r="B97" s="387" t="s">
        <v>108</v>
      </c>
      <c r="C97" s="388">
        <v>96.2264150943396</v>
      </c>
      <c r="D97" s="389">
        <v>81.139337952271006</v>
      </c>
      <c r="E97" s="390">
        <v>53.619302949061698</v>
      </c>
      <c r="F97" s="389">
        <v>95.302013422818803</v>
      </c>
      <c r="G97" s="390">
        <v>90.789473684210506</v>
      </c>
      <c r="H97" s="389">
        <v>61.864406779661003</v>
      </c>
      <c r="I97" s="390">
        <v>78.712871287128706</v>
      </c>
      <c r="J97" s="389">
        <v>97.885196374622396</v>
      </c>
      <c r="K97" s="390">
        <v>84.946236559139805</v>
      </c>
    </row>
    <row r="98" spans="1:11" s="1" customFormat="1" ht="17.25" customHeight="1">
      <c r="A98" s="386" t="s">
        <v>168</v>
      </c>
      <c r="B98" s="387" t="s">
        <v>109</v>
      </c>
      <c r="C98" s="388">
        <v>99.543378995433798</v>
      </c>
      <c r="D98" s="389">
        <v>85.590933621154903</v>
      </c>
      <c r="E98" s="390">
        <v>76.779026217228505</v>
      </c>
      <c r="F98" s="389">
        <v>97.685185185185205</v>
      </c>
      <c r="G98" s="390">
        <v>95.348837209302303</v>
      </c>
      <c r="H98" s="389">
        <v>78.723404255319195</v>
      </c>
      <c r="I98" s="390">
        <v>85.680379746835399</v>
      </c>
      <c r="J98" s="389">
        <v>99.734748010610105</v>
      </c>
      <c r="K98" s="390">
        <v>95.652173913043498</v>
      </c>
    </row>
    <row r="99" spans="1:11" s="1" customFormat="1" ht="17.25" customHeight="1">
      <c r="A99" s="386" t="s">
        <v>160</v>
      </c>
      <c r="B99" s="387" t="s">
        <v>110</v>
      </c>
      <c r="C99" s="388">
        <v>98.0728051391863</v>
      </c>
      <c r="D99" s="389">
        <v>78.119189744593399</v>
      </c>
      <c r="E99" s="390">
        <v>81.737849779086901</v>
      </c>
      <c r="F99" s="389">
        <v>90.220820189274505</v>
      </c>
      <c r="G99" s="390">
        <v>78.063540090771596</v>
      </c>
      <c r="H99" s="389">
        <v>79.514415781487102</v>
      </c>
      <c r="I99" s="390">
        <v>79.096623300687</v>
      </c>
      <c r="J99" s="389">
        <v>98.023125699365906</v>
      </c>
      <c r="K99" s="390">
        <v>81.071428571428598</v>
      </c>
    </row>
    <row r="100" spans="1:11" s="1" customFormat="1" ht="17.25" customHeight="1">
      <c r="A100" s="386" t="s">
        <v>168</v>
      </c>
      <c r="B100" s="387" t="s">
        <v>111</v>
      </c>
      <c r="C100" s="388">
        <v>98.181818181818201</v>
      </c>
      <c r="D100" s="389">
        <v>88.807339449541303</v>
      </c>
      <c r="E100" s="390">
        <v>99.315068493150704</v>
      </c>
      <c r="F100" s="389">
        <v>96.551724137931004</v>
      </c>
      <c r="G100" s="390">
        <v>96.551724137931004</v>
      </c>
      <c r="H100" s="389">
        <v>83.3333333333333</v>
      </c>
      <c r="I100" s="390">
        <v>95.343137254902004</v>
      </c>
      <c r="J100" s="389">
        <v>98.742138364779905</v>
      </c>
      <c r="K100" s="390">
        <v>87.5</v>
      </c>
    </row>
    <row r="101" spans="1:11" s="1" customFormat="1" ht="17.25" customHeight="1">
      <c r="A101" s="386" t="s">
        <v>164</v>
      </c>
      <c r="B101" s="387" t="s">
        <v>112</v>
      </c>
      <c r="C101" s="388">
        <v>97.826086956521706</v>
      </c>
      <c r="D101" s="389">
        <v>80.097879282218599</v>
      </c>
      <c r="E101" s="390">
        <v>59.574468085106403</v>
      </c>
      <c r="F101" s="389">
        <v>83.3333333333333</v>
      </c>
      <c r="G101" s="390">
        <v>76</v>
      </c>
      <c r="H101" s="389">
        <v>68.75</v>
      </c>
      <c r="I101" s="390">
        <v>68.412162162162204</v>
      </c>
      <c r="J101" s="389">
        <v>98.757763975155299</v>
      </c>
      <c r="K101" s="390">
        <v>90</v>
      </c>
    </row>
    <row r="102" spans="1:11" s="1" customFormat="1" ht="17.25" customHeight="1">
      <c r="A102" s="386" t="s">
        <v>161</v>
      </c>
      <c r="B102" s="387" t="s">
        <v>113</v>
      </c>
      <c r="C102" s="388">
        <v>98.113207547169793</v>
      </c>
      <c r="D102" s="389">
        <v>86.005830903790098</v>
      </c>
      <c r="E102" s="390">
        <v>91.791044776119406</v>
      </c>
      <c r="F102" s="389">
        <v>98.305084745762699</v>
      </c>
      <c r="G102" s="390">
        <v>86.440677966101703</v>
      </c>
      <c r="H102" s="389">
        <v>88.8888888888889</v>
      </c>
      <c r="I102" s="390">
        <v>98.3193277310924</v>
      </c>
      <c r="J102" s="389">
        <v>98.387096774193594</v>
      </c>
      <c r="K102" s="390">
        <v>88.8888888888889</v>
      </c>
    </row>
    <row r="103" spans="1:11" s="1" customFormat="1" ht="17.25" customHeight="1">
      <c r="A103" s="386" t="s">
        <v>160</v>
      </c>
      <c r="B103" s="387" t="s">
        <v>114</v>
      </c>
      <c r="C103" s="388">
        <v>99.731903485254705</v>
      </c>
      <c r="D103" s="389">
        <v>77.363289529461596</v>
      </c>
      <c r="E103" s="390">
        <v>42.743538767395599</v>
      </c>
      <c r="F103" s="389">
        <v>94.736842105263193</v>
      </c>
      <c r="G103" s="390">
        <v>88.671875</v>
      </c>
      <c r="H103" s="389">
        <v>76.255707762557094</v>
      </c>
      <c r="I103" s="390">
        <v>81.730488161356305</v>
      </c>
      <c r="J103" s="389">
        <v>96.781883194278905</v>
      </c>
      <c r="K103" s="390">
        <v>79.230769230769198</v>
      </c>
    </row>
    <row r="104" spans="1:11" s="1" customFormat="1" ht="16.899999999999999" customHeight="1">
      <c r="A104" s="386" t="s">
        <v>161</v>
      </c>
      <c r="B104" s="387" t="s">
        <v>115</v>
      </c>
      <c r="C104" s="388">
        <v>100</v>
      </c>
      <c r="D104" s="389">
        <v>85.565217391304401</v>
      </c>
      <c r="E104" s="390">
        <v>47.5841874084919</v>
      </c>
      <c r="F104" s="389">
        <v>90.740740740740804</v>
      </c>
      <c r="G104" s="390">
        <v>87.155963302752298</v>
      </c>
      <c r="H104" s="389">
        <v>63.414634146341498</v>
      </c>
      <c r="I104" s="390">
        <v>99.001536098310297</v>
      </c>
      <c r="J104" s="389">
        <v>100</v>
      </c>
      <c r="K104" s="390">
        <v>100</v>
      </c>
    </row>
    <row r="105" spans="1:11" ht="17.25" customHeight="1">
      <c r="A105" s="386" t="s">
        <v>168</v>
      </c>
      <c r="B105" s="387" t="s">
        <v>116</v>
      </c>
      <c r="C105" s="388">
        <v>99.328859060402706</v>
      </c>
      <c r="D105" s="389">
        <v>85.696969696969703</v>
      </c>
      <c r="E105" s="390">
        <v>93.296853625170996</v>
      </c>
      <c r="F105" s="389">
        <v>99.534883720930196</v>
      </c>
      <c r="G105" s="390">
        <v>97.209302325581405</v>
      </c>
      <c r="H105" s="389">
        <v>80.219780219780205</v>
      </c>
      <c r="I105" s="390">
        <v>95.522388059701498</v>
      </c>
      <c r="J105" s="389">
        <v>98.981077147015995</v>
      </c>
      <c r="K105" s="390">
        <v>91.463414634146403</v>
      </c>
    </row>
    <row r="106" spans="1:11" ht="17.25" customHeight="1">
      <c r="A106" s="386" t="s">
        <v>161</v>
      </c>
      <c r="B106" s="387" t="s">
        <v>117</v>
      </c>
      <c r="C106" s="388">
        <v>98.823529411764696</v>
      </c>
      <c r="D106" s="389">
        <v>70.563380281690101</v>
      </c>
      <c r="E106" s="390">
        <v>94.063926940639305</v>
      </c>
      <c r="F106" s="389">
        <v>95.8333333333333</v>
      </c>
      <c r="G106" s="390">
        <v>91.549295774647902</v>
      </c>
      <c r="H106" s="389">
        <v>78.571428571428598</v>
      </c>
      <c r="I106" s="390">
        <v>89.104477611940297</v>
      </c>
      <c r="J106" s="389">
        <v>97.326203208556194</v>
      </c>
      <c r="K106" s="390">
        <v>83.870967741935502</v>
      </c>
    </row>
    <row r="107" spans="1:11" ht="17.25" customHeight="1">
      <c r="A107" s="386" t="s">
        <v>163</v>
      </c>
      <c r="B107" s="387" t="s">
        <v>118</v>
      </c>
      <c r="C107" s="388">
        <v>100</v>
      </c>
      <c r="D107" s="389">
        <v>78.832116788321201</v>
      </c>
      <c r="E107" s="390">
        <v>77.173913043478294</v>
      </c>
      <c r="F107" s="389">
        <v>100</v>
      </c>
      <c r="G107" s="390">
        <v>72.727272727272705</v>
      </c>
      <c r="H107" s="389">
        <v>75</v>
      </c>
      <c r="I107" s="390">
        <v>89.473684210526301</v>
      </c>
      <c r="J107" s="389">
        <v>96.969696969696997</v>
      </c>
      <c r="K107" s="390">
        <v>87.5</v>
      </c>
    </row>
    <row r="108" spans="1:11">
      <c r="A108" s="392"/>
      <c r="B108" s="392"/>
      <c r="C108" s="393"/>
      <c r="D108" s="392">
        <v>66.153846153846104</v>
      </c>
      <c r="E108" s="392">
        <v>55.652173913043498</v>
      </c>
      <c r="F108" s="392">
        <v>100</v>
      </c>
      <c r="G108" s="392">
        <v>88.8888888888889</v>
      </c>
      <c r="H108" s="392">
        <v>55.5555555555556</v>
      </c>
      <c r="I108" s="392">
        <v>88.700564971751405</v>
      </c>
      <c r="J108" s="392">
        <v>80.952380952381006</v>
      </c>
      <c r="K108" s="392">
        <v>38.461538461538503</v>
      </c>
    </row>
    <row r="109" spans="1:11" ht="17.25" customHeight="1">
      <c r="A109" s="394" t="s">
        <v>168</v>
      </c>
      <c r="B109" s="395" t="s">
        <v>294</v>
      </c>
      <c r="C109" s="396">
        <v>97.029702970297009</v>
      </c>
      <c r="D109" s="397">
        <v>78.863157894736801</v>
      </c>
      <c r="E109" s="398">
        <v>34.163208852005496</v>
      </c>
      <c r="F109" s="399">
        <v>92.307692307692307</v>
      </c>
      <c r="G109" s="400">
        <v>88.135593220339004</v>
      </c>
      <c r="H109" s="397">
        <v>82.608695652173907</v>
      </c>
      <c r="I109" s="400">
        <v>79.736328125</v>
      </c>
      <c r="J109" s="399">
        <v>96.296296296296305</v>
      </c>
      <c r="K109" s="400">
        <v>72.727272727272691</v>
      </c>
    </row>
    <row r="110" spans="1:11" ht="17.25" customHeight="1">
      <c r="A110" s="401" t="s">
        <v>161</v>
      </c>
      <c r="B110" s="394" t="s">
        <v>295</v>
      </c>
      <c r="C110" s="402">
        <v>99.291896144767904</v>
      </c>
      <c r="D110" s="399">
        <v>80.752580752580698</v>
      </c>
      <c r="E110" s="398">
        <v>72.256445357061409</v>
      </c>
      <c r="F110" s="399">
        <v>94.756554307116104</v>
      </c>
      <c r="G110" s="398">
        <v>82.655502392344502</v>
      </c>
      <c r="H110" s="399">
        <v>76.979742173112299</v>
      </c>
      <c r="I110" s="398">
        <v>88.590016264231195</v>
      </c>
      <c r="J110" s="399">
        <v>99.118098159509202</v>
      </c>
      <c r="K110" s="398">
        <v>92.789968652037601</v>
      </c>
    </row>
    <row r="111" spans="1:11" ht="17.25" customHeight="1">
      <c r="A111" s="45"/>
      <c r="B111" s="403"/>
      <c r="C111" s="404"/>
      <c r="D111" s="403"/>
      <c r="E111" s="403"/>
      <c r="F111" s="403"/>
      <c r="G111" s="403"/>
      <c r="H111" s="403"/>
      <c r="I111" s="403"/>
      <c r="J111" s="403"/>
      <c r="K111" s="405"/>
    </row>
  </sheetData>
  <autoFilter ref="A3:B3" xr:uid="{8DDFEA6D-3429-4567-AC32-4E6B50C62D36}"/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14"/>
  <sheetViews>
    <sheetView tabSelected="1" zoomScaleNormal="100" workbookViewId="0">
      <pane xSplit="2" ySplit="2" topLeftCell="C57" activePane="bottomRight" state="frozen"/>
      <selection pane="bottomRight" activeCell="F118" sqref="F118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7" customWidth="1"/>
    <col min="2" max="2" width="16.42578125" style="7" bestFit="1" customWidth="1"/>
    <col min="3" max="3" width="15" style="54" bestFit="1" customWidth="1"/>
    <col min="4" max="4" width="15.7109375" style="54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5.140625" style="11" customWidth="1"/>
    <col min="15" max="15" width="15" style="11" bestFit="1" customWidth="1"/>
    <col min="16" max="16" width="8.7109375" style="10" customWidth="1"/>
    <col min="17" max="17" width="9.85546875" style="10" customWidth="1"/>
    <col min="18" max="18" width="13" style="9" customWidth="1"/>
    <col min="19" max="19" width="11.710937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0.570312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4" hidden="1" customWidth="1"/>
    <col min="33" max="33" width="12.140625" style="204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5.5">
      <c r="A1" s="406" t="s">
        <v>296</v>
      </c>
      <c r="B1" s="407" t="s">
        <v>297</v>
      </c>
      <c r="C1" s="408" t="s">
        <v>298</v>
      </c>
      <c r="D1" s="408"/>
      <c r="E1" s="408"/>
      <c r="F1" s="409" t="s">
        <v>299</v>
      </c>
      <c r="G1" s="409"/>
      <c r="H1" s="409"/>
      <c r="I1" s="409"/>
      <c r="J1" s="410" t="s">
        <v>300</v>
      </c>
      <c r="K1" s="410"/>
      <c r="L1" s="410"/>
      <c r="M1" s="410"/>
      <c r="N1" s="411" t="s">
        <v>301</v>
      </c>
      <c r="O1" s="409"/>
      <c r="P1" s="412"/>
      <c r="Q1" s="409"/>
      <c r="R1" s="413" t="s">
        <v>302</v>
      </c>
      <c r="S1" s="413"/>
      <c r="T1" s="413"/>
      <c r="U1" s="413"/>
      <c r="V1" s="409" t="s">
        <v>303</v>
      </c>
      <c r="W1" s="409"/>
      <c r="X1" s="409"/>
      <c r="Y1" s="195"/>
      <c r="Z1" s="194"/>
      <c r="AA1" s="195"/>
      <c r="AB1" s="196"/>
      <c r="AC1" s="194"/>
      <c r="AD1" s="195"/>
      <c r="AE1" s="196"/>
      <c r="AF1" s="197"/>
      <c r="AG1" s="198"/>
      <c r="AH1" s="196"/>
      <c r="AI1" s="194"/>
      <c r="AJ1" s="195"/>
      <c r="AK1" s="196"/>
      <c r="AL1" s="12"/>
    </row>
    <row r="2" spans="1:38" s="4" customFormat="1" ht="15.75">
      <c r="A2" s="414" t="s">
        <v>145</v>
      </c>
      <c r="B2" s="415" t="s">
        <v>146</v>
      </c>
      <c r="C2" s="416" t="s">
        <v>304</v>
      </c>
      <c r="D2" s="416" t="s">
        <v>305</v>
      </c>
      <c r="E2" s="417" t="s">
        <v>306</v>
      </c>
      <c r="F2" s="415" t="s">
        <v>307</v>
      </c>
      <c r="G2" s="415" t="s">
        <v>149</v>
      </c>
      <c r="H2" s="418" t="s">
        <v>308</v>
      </c>
      <c r="I2" s="418" t="s">
        <v>305</v>
      </c>
      <c r="J2" s="419" t="s">
        <v>125</v>
      </c>
      <c r="K2" s="419" t="s">
        <v>309</v>
      </c>
      <c r="L2" s="420" t="s">
        <v>310</v>
      </c>
      <c r="M2" s="420" t="s">
        <v>305</v>
      </c>
      <c r="N2" s="421" t="s">
        <v>311</v>
      </c>
      <c r="O2" s="421" t="s">
        <v>312</v>
      </c>
      <c r="P2" s="418" t="s">
        <v>313</v>
      </c>
      <c r="Q2" s="418" t="s">
        <v>305</v>
      </c>
      <c r="R2" s="422" t="s">
        <v>314</v>
      </c>
      <c r="S2" s="422" t="s">
        <v>315</v>
      </c>
      <c r="T2" s="423" t="s">
        <v>316</v>
      </c>
      <c r="U2" s="423" t="s">
        <v>305</v>
      </c>
      <c r="V2" s="424" t="s">
        <v>317</v>
      </c>
      <c r="W2" s="424" t="s">
        <v>318</v>
      </c>
      <c r="X2" s="418" t="s">
        <v>319</v>
      </c>
      <c r="Y2" s="205" t="s">
        <v>320</v>
      </c>
      <c r="Z2" s="189" t="s">
        <v>321</v>
      </c>
      <c r="AA2" s="190" t="s">
        <v>322</v>
      </c>
      <c r="AB2" s="191" t="s">
        <v>323</v>
      </c>
      <c r="AC2" s="189" t="s">
        <v>324</v>
      </c>
      <c r="AD2" s="190" t="s">
        <v>325</v>
      </c>
      <c r="AE2" s="191" t="s">
        <v>326</v>
      </c>
      <c r="AF2" s="192" t="s">
        <v>327</v>
      </c>
      <c r="AG2" s="193" t="s">
        <v>328</v>
      </c>
      <c r="AH2" s="191" t="s">
        <v>329</v>
      </c>
      <c r="AI2" s="189" t="s">
        <v>330</v>
      </c>
      <c r="AJ2" s="190" t="s">
        <v>331</v>
      </c>
      <c r="AK2" s="191" t="s">
        <v>332</v>
      </c>
      <c r="AL2" s="13" t="s">
        <v>333</v>
      </c>
    </row>
    <row r="3" spans="1:38" s="3" customFormat="1">
      <c r="A3" s="232" t="s">
        <v>160</v>
      </c>
      <c r="B3" s="232" t="s">
        <v>19</v>
      </c>
      <c r="C3" s="425">
        <v>5359170.04</v>
      </c>
      <c r="D3" s="425">
        <v>11031533.189999999</v>
      </c>
      <c r="E3" s="420">
        <v>0.48580464271802598</v>
      </c>
      <c r="F3" s="426">
        <v>5292</v>
      </c>
      <c r="G3" s="426">
        <v>4667</v>
      </c>
      <c r="H3" s="427">
        <v>0.88190000000000002</v>
      </c>
      <c r="I3" s="418">
        <v>1</v>
      </c>
      <c r="J3" s="428">
        <v>6776</v>
      </c>
      <c r="K3" s="428">
        <v>5269</v>
      </c>
      <c r="L3" s="429">
        <v>0.77759999999999996</v>
      </c>
      <c r="M3" s="420">
        <v>0.78439999999999999</v>
      </c>
      <c r="N3" s="430">
        <v>6047261.8499999996</v>
      </c>
      <c r="O3" s="430">
        <v>3989052.64</v>
      </c>
      <c r="P3" s="427">
        <v>0.65959999999999996</v>
      </c>
      <c r="Q3" s="427">
        <v>0.67130000000000001</v>
      </c>
      <c r="R3" s="431">
        <v>4464</v>
      </c>
      <c r="S3" s="431">
        <v>2555</v>
      </c>
      <c r="T3" s="432">
        <v>0.57240000000000002</v>
      </c>
      <c r="U3" s="432">
        <v>0.67479999999999996</v>
      </c>
      <c r="V3" s="426">
        <v>3516</v>
      </c>
      <c r="W3" s="426">
        <v>2854</v>
      </c>
      <c r="X3" s="427">
        <v>0.81169999999999998</v>
      </c>
      <c r="Y3" s="206"/>
      <c r="Z3" s="194">
        <v>4654</v>
      </c>
      <c r="AA3" s="195">
        <v>4816</v>
      </c>
      <c r="AB3" s="196">
        <v>1.0347999999999999</v>
      </c>
      <c r="AC3" s="194">
        <v>6433</v>
      </c>
      <c r="AD3" s="195">
        <v>5312</v>
      </c>
      <c r="AE3" s="196">
        <v>0.82569999999999999</v>
      </c>
      <c r="AF3" s="197">
        <v>12240226.41</v>
      </c>
      <c r="AG3" s="198">
        <v>8173147.7199999997</v>
      </c>
      <c r="AH3" s="196">
        <v>0.66769999999999996</v>
      </c>
      <c r="AI3" s="194">
        <v>4843</v>
      </c>
      <c r="AJ3" s="195">
        <v>3326</v>
      </c>
      <c r="AK3" s="196">
        <v>0.68679999999999997</v>
      </c>
      <c r="AL3" s="12" t="s">
        <v>334</v>
      </c>
    </row>
    <row r="4" spans="1:38" s="3" customFormat="1">
      <c r="A4" s="232" t="s">
        <v>161</v>
      </c>
      <c r="B4" s="232" t="s">
        <v>20</v>
      </c>
      <c r="C4" s="425">
        <v>959357.45</v>
      </c>
      <c r="D4" s="425">
        <v>2106912.09</v>
      </c>
      <c r="E4" s="420">
        <v>0.455338148446431</v>
      </c>
      <c r="F4" s="426">
        <v>978</v>
      </c>
      <c r="G4" s="426">
        <v>960</v>
      </c>
      <c r="H4" s="427">
        <v>0.98160000000000003</v>
      </c>
      <c r="I4" s="418">
        <v>1</v>
      </c>
      <c r="J4" s="428">
        <v>1335</v>
      </c>
      <c r="K4" s="428">
        <v>1201</v>
      </c>
      <c r="L4" s="429">
        <v>0.89959999999999996</v>
      </c>
      <c r="M4" s="420">
        <v>0.89229999999999998</v>
      </c>
      <c r="N4" s="430">
        <v>1135357.32</v>
      </c>
      <c r="O4" s="430">
        <v>761230.34</v>
      </c>
      <c r="P4" s="427">
        <v>0.67049999999999998</v>
      </c>
      <c r="Q4" s="427">
        <v>0.68720000000000003</v>
      </c>
      <c r="R4" s="431">
        <v>911</v>
      </c>
      <c r="S4" s="431">
        <v>495</v>
      </c>
      <c r="T4" s="432">
        <v>0.54339999999999999</v>
      </c>
      <c r="U4" s="432">
        <v>0.66020000000000001</v>
      </c>
      <c r="V4" s="426">
        <v>904</v>
      </c>
      <c r="W4" s="426">
        <v>799</v>
      </c>
      <c r="X4" s="427">
        <v>0.88380000000000003</v>
      </c>
      <c r="Y4" s="206"/>
      <c r="Z4" s="194">
        <v>932</v>
      </c>
      <c r="AA4" s="195">
        <v>1055</v>
      </c>
      <c r="AB4" s="196">
        <v>1.1319999999999999</v>
      </c>
      <c r="AC4" s="194">
        <v>1357</v>
      </c>
      <c r="AD4" s="195">
        <v>1212</v>
      </c>
      <c r="AE4" s="196">
        <v>0.8931</v>
      </c>
      <c r="AF4" s="197">
        <v>2330160</v>
      </c>
      <c r="AG4" s="198">
        <v>1640929.57</v>
      </c>
      <c r="AH4" s="196">
        <v>0.70420000000000005</v>
      </c>
      <c r="AI4" s="194">
        <v>1010</v>
      </c>
      <c r="AJ4" s="195">
        <v>671</v>
      </c>
      <c r="AK4" s="196">
        <v>0.66439999999999999</v>
      </c>
      <c r="AL4" s="12" t="s">
        <v>334</v>
      </c>
    </row>
    <row r="5" spans="1:38" s="3" customFormat="1">
      <c r="A5" s="232" t="s">
        <v>161</v>
      </c>
      <c r="B5" s="232" t="s">
        <v>21</v>
      </c>
      <c r="C5" s="425">
        <v>266148.84000000003</v>
      </c>
      <c r="D5" s="425">
        <v>513687.35849999997</v>
      </c>
      <c r="E5" s="420">
        <v>0.51811444372929805</v>
      </c>
      <c r="F5" s="426">
        <v>212</v>
      </c>
      <c r="G5" s="426">
        <v>233</v>
      </c>
      <c r="H5" s="427">
        <v>1.0991</v>
      </c>
      <c r="I5" s="418">
        <v>1</v>
      </c>
      <c r="J5" s="428">
        <v>358</v>
      </c>
      <c r="K5" s="428">
        <v>326</v>
      </c>
      <c r="L5" s="429">
        <v>0.91059999999999997</v>
      </c>
      <c r="M5" s="420">
        <v>0.89200000000000002</v>
      </c>
      <c r="N5" s="430">
        <v>317045.44</v>
      </c>
      <c r="O5" s="430">
        <v>213061.14</v>
      </c>
      <c r="P5" s="427">
        <v>0.67200000000000004</v>
      </c>
      <c r="Q5" s="427">
        <v>0.62339999999999995</v>
      </c>
      <c r="R5" s="431">
        <v>292</v>
      </c>
      <c r="S5" s="431">
        <v>153</v>
      </c>
      <c r="T5" s="432">
        <v>0.52400000000000002</v>
      </c>
      <c r="U5" s="432">
        <v>0.62729999999999997</v>
      </c>
      <c r="V5" s="426">
        <v>179</v>
      </c>
      <c r="W5" s="426">
        <v>131</v>
      </c>
      <c r="X5" s="427">
        <v>0.73180000000000001</v>
      </c>
      <c r="Y5" s="206"/>
      <c r="Z5" s="194">
        <v>200</v>
      </c>
      <c r="AA5" s="195">
        <v>216</v>
      </c>
      <c r="AB5" s="196">
        <v>1.08</v>
      </c>
      <c r="AC5" s="194">
        <v>390</v>
      </c>
      <c r="AD5" s="195">
        <v>340</v>
      </c>
      <c r="AE5" s="196">
        <v>0.87180000000000002</v>
      </c>
      <c r="AF5" s="197">
        <v>634979.81999999995</v>
      </c>
      <c r="AG5" s="198">
        <v>397345.08</v>
      </c>
      <c r="AH5" s="196">
        <v>0.62580000000000002</v>
      </c>
      <c r="AI5" s="194">
        <v>315</v>
      </c>
      <c r="AJ5" s="195">
        <v>186</v>
      </c>
      <c r="AK5" s="196">
        <v>0.59050000000000002</v>
      </c>
      <c r="AL5" s="12" t="s">
        <v>334</v>
      </c>
    </row>
    <row r="6" spans="1:38" s="3" customFormat="1">
      <c r="A6" s="232" t="s">
        <v>162</v>
      </c>
      <c r="B6" s="232" t="s">
        <v>22</v>
      </c>
      <c r="C6" s="425">
        <v>1508045.99</v>
      </c>
      <c r="D6" s="425">
        <v>3255565.33</v>
      </c>
      <c r="E6" s="420">
        <v>0.463220926977988</v>
      </c>
      <c r="F6" s="426">
        <v>1732</v>
      </c>
      <c r="G6" s="426">
        <v>1637</v>
      </c>
      <c r="H6" s="427">
        <v>0.94520000000000004</v>
      </c>
      <c r="I6" s="418">
        <v>1</v>
      </c>
      <c r="J6" s="428">
        <v>2063</v>
      </c>
      <c r="K6" s="428">
        <v>1854</v>
      </c>
      <c r="L6" s="429">
        <v>0.89870000000000005</v>
      </c>
      <c r="M6" s="420">
        <v>0.9</v>
      </c>
      <c r="N6" s="430">
        <v>1676269.07</v>
      </c>
      <c r="O6" s="430">
        <v>1117804.98</v>
      </c>
      <c r="P6" s="427">
        <v>0.66679999999999995</v>
      </c>
      <c r="Q6" s="427">
        <v>0.67279999999999995</v>
      </c>
      <c r="R6" s="431">
        <v>1543</v>
      </c>
      <c r="S6" s="431">
        <v>954</v>
      </c>
      <c r="T6" s="432">
        <v>0.61829999999999996</v>
      </c>
      <c r="U6" s="432">
        <v>0.7</v>
      </c>
      <c r="V6" s="426">
        <v>1293</v>
      </c>
      <c r="W6" s="426">
        <v>1173</v>
      </c>
      <c r="X6" s="427">
        <v>0.90720000000000001</v>
      </c>
      <c r="Y6" s="206"/>
      <c r="Z6" s="194">
        <v>1772</v>
      </c>
      <c r="AA6" s="195">
        <v>1756</v>
      </c>
      <c r="AB6" s="196">
        <v>0.99099999999999999</v>
      </c>
      <c r="AC6" s="194">
        <v>2085</v>
      </c>
      <c r="AD6" s="195">
        <v>1876</v>
      </c>
      <c r="AE6" s="196">
        <v>0.89980000000000004</v>
      </c>
      <c r="AF6" s="197">
        <v>3482669.87</v>
      </c>
      <c r="AG6" s="198">
        <v>2367007.67</v>
      </c>
      <c r="AH6" s="196">
        <v>0.67969999999999997</v>
      </c>
      <c r="AI6" s="194">
        <v>1604</v>
      </c>
      <c r="AJ6" s="195">
        <v>1173</v>
      </c>
      <c r="AK6" s="196">
        <v>0.73129999999999995</v>
      </c>
      <c r="AL6" s="12" t="s">
        <v>334</v>
      </c>
    </row>
    <row r="7" spans="1:38" s="3" customFormat="1">
      <c r="A7" s="232" t="s">
        <v>161</v>
      </c>
      <c r="B7" s="232" t="s">
        <v>23</v>
      </c>
      <c r="C7" s="425">
        <v>611754.87</v>
      </c>
      <c r="D7" s="425">
        <v>1312032.1000000001</v>
      </c>
      <c r="E7" s="420">
        <v>0.46626516988418198</v>
      </c>
      <c r="F7" s="426">
        <v>614</v>
      </c>
      <c r="G7" s="426">
        <v>603</v>
      </c>
      <c r="H7" s="427">
        <v>0.98209999999999997</v>
      </c>
      <c r="I7" s="418">
        <v>1</v>
      </c>
      <c r="J7" s="428">
        <v>1008</v>
      </c>
      <c r="K7" s="428">
        <v>898</v>
      </c>
      <c r="L7" s="429">
        <v>0.89090000000000003</v>
      </c>
      <c r="M7" s="420">
        <v>0.875</v>
      </c>
      <c r="N7" s="430">
        <v>692897.72</v>
      </c>
      <c r="O7" s="430">
        <v>469702.24</v>
      </c>
      <c r="P7" s="427">
        <v>0.67789999999999995</v>
      </c>
      <c r="Q7" s="427">
        <v>0.68020000000000003</v>
      </c>
      <c r="R7" s="431">
        <v>693</v>
      </c>
      <c r="S7" s="431">
        <v>389</v>
      </c>
      <c r="T7" s="432">
        <v>0.56130000000000002</v>
      </c>
      <c r="U7" s="432">
        <v>0.64749999999999996</v>
      </c>
      <c r="V7" s="426">
        <v>664</v>
      </c>
      <c r="W7" s="426">
        <v>559</v>
      </c>
      <c r="X7" s="427">
        <v>0.84189999999999998</v>
      </c>
      <c r="Y7" s="206"/>
      <c r="Z7" s="194">
        <v>569</v>
      </c>
      <c r="AA7" s="195">
        <v>587</v>
      </c>
      <c r="AB7" s="196">
        <v>1.0316000000000001</v>
      </c>
      <c r="AC7" s="194">
        <v>1064</v>
      </c>
      <c r="AD7" s="195">
        <v>977</v>
      </c>
      <c r="AE7" s="196">
        <v>0.91820000000000002</v>
      </c>
      <c r="AF7" s="197">
        <v>1519368.44</v>
      </c>
      <c r="AG7" s="198">
        <v>1012460.17</v>
      </c>
      <c r="AH7" s="196">
        <v>0.66639999999999999</v>
      </c>
      <c r="AI7" s="194">
        <v>802</v>
      </c>
      <c r="AJ7" s="195">
        <v>530</v>
      </c>
      <c r="AK7" s="196">
        <v>0.66080000000000005</v>
      </c>
      <c r="AL7" s="12" t="s">
        <v>334</v>
      </c>
    </row>
    <row r="8" spans="1:38" s="3" customFormat="1">
      <c r="A8" s="232" t="s">
        <v>163</v>
      </c>
      <c r="B8" s="232" t="s">
        <v>24</v>
      </c>
      <c r="C8" s="425">
        <v>249810.25</v>
      </c>
      <c r="D8" s="425">
        <v>529600.87</v>
      </c>
      <c r="E8" s="420">
        <v>0.47169531651260299</v>
      </c>
      <c r="F8" s="426">
        <v>162</v>
      </c>
      <c r="G8" s="426">
        <v>168</v>
      </c>
      <c r="H8" s="427">
        <v>1.0369999999999999</v>
      </c>
      <c r="I8" s="418">
        <v>1</v>
      </c>
      <c r="J8" s="428">
        <v>313</v>
      </c>
      <c r="K8" s="428">
        <v>255</v>
      </c>
      <c r="L8" s="429">
        <v>0.81469999999999998</v>
      </c>
      <c r="M8" s="420">
        <v>0.85189999999999999</v>
      </c>
      <c r="N8" s="430">
        <v>296376.90000000002</v>
      </c>
      <c r="O8" s="430">
        <v>199291.78</v>
      </c>
      <c r="P8" s="427">
        <v>0.6724</v>
      </c>
      <c r="Q8" s="427">
        <v>0.65739999999999998</v>
      </c>
      <c r="R8" s="431">
        <v>207</v>
      </c>
      <c r="S8" s="431">
        <v>119</v>
      </c>
      <c r="T8" s="432">
        <v>0.57489999999999997</v>
      </c>
      <c r="U8" s="432">
        <v>0.63870000000000005</v>
      </c>
      <c r="V8" s="426">
        <v>191</v>
      </c>
      <c r="W8" s="426">
        <v>103</v>
      </c>
      <c r="X8" s="427">
        <v>0.5393</v>
      </c>
      <c r="Y8" s="206"/>
      <c r="Z8" s="194">
        <v>193</v>
      </c>
      <c r="AA8" s="195">
        <v>202</v>
      </c>
      <c r="AB8" s="196">
        <v>1.0466</v>
      </c>
      <c r="AC8" s="194">
        <v>338</v>
      </c>
      <c r="AD8" s="195">
        <v>289</v>
      </c>
      <c r="AE8" s="196">
        <v>0.85499999999999998</v>
      </c>
      <c r="AF8" s="197">
        <v>664596.23</v>
      </c>
      <c r="AG8" s="198">
        <v>391250.49</v>
      </c>
      <c r="AH8" s="196">
        <v>0.5887</v>
      </c>
      <c r="AI8" s="194">
        <v>259</v>
      </c>
      <c r="AJ8" s="195">
        <v>160</v>
      </c>
      <c r="AK8" s="196">
        <v>0.61780000000000002</v>
      </c>
      <c r="AL8" s="12" t="s">
        <v>334</v>
      </c>
    </row>
    <row r="9" spans="1:38" s="3" customFormat="1">
      <c r="A9" s="232" t="s">
        <v>164</v>
      </c>
      <c r="B9" s="232" t="s">
        <v>25</v>
      </c>
      <c r="C9" s="425">
        <v>2088691.78</v>
      </c>
      <c r="D9" s="425">
        <v>4327376.6500000004</v>
      </c>
      <c r="E9" s="420">
        <v>0.48266928186156399</v>
      </c>
      <c r="F9" s="426">
        <v>1869</v>
      </c>
      <c r="G9" s="426">
        <v>1772</v>
      </c>
      <c r="H9" s="427">
        <v>0.94810000000000005</v>
      </c>
      <c r="I9" s="418">
        <v>1</v>
      </c>
      <c r="J9" s="428">
        <v>2741</v>
      </c>
      <c r="K9" s="428">
        <v>2381</v>
      </c>
      <c r="L9" s="429">
        <v>0.86870000000000003</v>
      </c>
      <c r="M9" s="420">
        <v>0.87749999999999995</v>
      </c>
      <c r="N9" s="430">
        <v>2277493.7400000002</v>
      </c>
      <c r="O9" s="430">
        <v>1532268.5</v>
      </c>
      <c r="P9" s="427">
        <v>0.67279999999999995</v>
      </c>
      <c r="Q9" s="427">
        <v>0.67330000000000001</v>
      </c>
      <c r="R9" s="431">
        <v>2012</v>
      </c>
      <c r="S9" s="431">
        <v>1110</v>
      </c>
      <c r="T9" s="432">
        <v>0.55169999999999997</v>
      </c>
      <c r="U9" s="432">
        <v>0.66149999999999998</v>
      </c>
      <c r="V9" s="426">
        <v>1500</v>
      </c>
      <c r="W9" s="426">
        <v>1190</v>
      </c>
      <c r="X9" s="427">
        <v>0.79330000000000001</v>
      </c>
      <c r="Y9" s="206"/>
      <c r="Z9" s="194">
        <v>1985</v>
      </c>
      <c r="AA9" s="195">
        <v>1930</v>
      </c>
      <c r="AB9" s="196">
        <v>0.97230000000000005</v>
      </c>
      <c r="AC9" s="194">
        <v>2647</v>
      </c>
      <c r="AD9" s="195">
        <v>2341</v>
      </c>
      <c r="AE9" s="196">
        <v>0.88439999999999996</v>
      </c>
      <c r="AF9" s="197">
        <v>4867421.97</v>
      </c>
      <c r="AG9" s="198">
        <v>3282523.27</v>
      </c>
      <c r="AH9" s="196">
        <v>0.6744</v>
      </c>
      <c r="AI9" s="194">
        <v>2145</v>
      </c>
      <c r="AJ9" s="195">
        <v>1434</v>
      </c>
      <c r="AK9" s="196">
        <v>0.66849999999999998</v>
      </c>
      <c r="AL9" s="12" t="s">
        <v>334</v>
      </c>
    </row>
    <row r="10" spans="1:38" s="3" customFormat="1">
      <c r="A10" s="232" t="s">
        <v>164</v>
      </c>
      <c r="B10" s="232" t="s">
        <v>26</v>
      </c>
      <c r="C10" s="425">
        <v>1141332.21</v>
      </c>
      <c r="D10" s="425">
        <v>2431492.87</v>
      </c>
      <c r="E10" s="420">
        <v>0.46939566390749898</v>
      </c>
      <c r="F10" s="426">
        <v>1336</v>
      </c>
      <c r="G10" s="426">
        <v>1265</v>
      </c>
      <c r="H10" s="427">
        <v>0.94689999999999996</v>
      </c>
      <c r="I10" s="418">
        <v>0.98470000000000002</v>
      </c>
      <c r="J10" s="428">
        <v>1583</v>
      </c>
      <c r="K10" s="428">
        <v>1496</v>
      </c>
      <c r="L10" s="429">
        <v>0.94499999999999995</v>
      </c>
      <c r="M10" s="420">
        <v>0.9</v>
      </c>
      <c r="N10" s="430">
        <v>1250849.18</v>
      </c>
      <c r="O10" s="430">
        <v>869806.75</v>
      </c>
      <c r="P10" s="427">
        <v>0.69540000000000002</v>
      </c>
      <c r="Q10" s="427">
        <v>0.7</v>
      </c>
      <c r="R10" s="431">
        <v>1174</v>
      </c>
      <c r="S10" s="431">
        <v>698</v>
      </c>
      <c r="T10" s="432">
        <v>0.59450000000000003</v>
      </c>
      <c r="U10" s="432">
        <v>0.7</v>
      </c>
      <c r="V10" s="426">
        <v>1012</v>
      </c>
      <c r="W10" s="426">
        <v>874</v>
      </c>
      <c r="X10" s="427">
        <v>0.86360000000000003</v>
      </c>
      <c r="Y10" s="206"/>
      <c r="Z10" s="194">
        <v>1498</v>
      </c>
      <c r="AA10" s="195">
        <v>1473</v>
      </c>
      <c r="AB10" s="196">
        <v>0.98329999999999995</v>
      </c>
      <c r="AC10" s="194">
        <v>1702</v>
      </c>
      <c r="AD10" s="195">
        <v>1560</v>
      </c>
      <c r="AE10" s="196">
        <v>0.91659999999999997</v>
      </c>
      <c r="AF10" s="197">
        <v>2664049</v>
      </c>
      <c r="AG10" s="198">
        <v>1900128.98</v>
      </c>
      <c r="AH10" s="196">
        <v>0.71319999999999995</v>
      </c>
      <c r="AI10" s="194">
        <v>1314</v>
      </c>
      <c r="AJ10" s="195">
        <v>917</v>
      </c>
      <c r="AK10" s="196">
        <v>0.69789999999999996</v>
      </c>
      <c r="AL10" s="12" t="s">
        <v>334</v>
      </c>
    </row>
    <row r="11" spans="1:38" s="3" customFormat="1">
      <c r="A11" s="232" t="s">
        <v>165</v>
      </c>
      <c r="B11" s="232" t="s">
        <v>27</v>
      </c>
      <c r="C11" s="425">
        <v>1863984.57</v>
      </c>
      <c r="D11" s="425">
        <v>3649124.64</v>
      </c>
      <c r="E11" s="420">
        <v>0.51080320731384998</v>
      </c>
      <c r="F11" s="426">
        <v>1647</v>
      </c>
      <c r="G11" s="426">
        <v>1558</v>
      </c>
      <c r="H11" s="427">
        <v>0.94599999999999995</v>
      </c>
      <c r="I11" s="418">
        <v>1</v>
      </c>
      <c r="J11" s="428">
        <v>2082</v>
      </c>
      <c r="K11" s="428">
        <v>1848</v>
      </c>
      <c r="L11" s="429">
        <v>0.88759999999999994</v>
      </c>
      <c r="M11" s="420">
        <v>0.8982</v>
      </c>
      <c r="N11" s="430">
        <v>2022043.8</v>
      </c>
      <c r="O11" s="430">
        <v>1433565.04</v>
      </c>
      <c r="P11" s="427">
        <v>0.70899999999999996</v>
      </c>
      <c r="Q11" s="427">
        <v>0.67800000000000005</v>
      </c>
      <c r="R11" s="431">
        <v>1654</v>
      </c>
      <c r="S11" s="431">
        <v>1081</v>
      </c>
      <c r="T11" s="432">
        <v>0.65359999999999996</v>
      </c>
      <c r="U11" s="432">
        <v>0.7</v>
      </c>
      <c r="V11" s="426">
        <v>1366</v>
      </c>
      <c r="W11" s="426">
        <v>1213</v>
      </c>
      <c r="X11" s="427">
        <v>0.88800000000000001</v>
      </c>
      <c r="Y11" s="206"/>
      <c r="Z11" s="194">
        <v>1693</v>
      </c>
      <c r="AA11" s="195">
        <v>1758</v>
      </c>
      <c r="AB11" s="196">
        <v>1.0384</v>
      </c>
      <c r="AC11" s="194">
        <v>2131</v>
      </c>
      <c r="AD11" s="195">
        <v>1911</v>
      </c>
      <c r="AE11" s="196">
        <v>0.89680000000000004</v>
      </c>
      <c r="AF11" s="197">
        <v>3939368.3</v>
      </c>
      <c r="AG11" s="198">
        <v>2658573.13</v>
      </c>
      <c r="AH11" s="196">
        <v>0.67490000000000006</v>
      </c>
      <c r="AI11" s="194">
        <v>1813</v>
      </c>
      <c r="AJ11" s="195">
        <v>1314</v>
      </c>
      <c r="AK11" s="196">
        <v>0.7248</v>
      </c>
      <c r="AL11" s="12" t="s">
        <v>334</v>
      </c>
    </row>
    <row r="12" spans="1:38" s="3" customFormat="1" ht="15" customHeight="1">
      <c r="A12" s="232" t="s">
        <v>166</v>
      </c>
      <c r="B12" s="232" t="s">
        <v>28</v>
      </c>
      <c r="C12" s="425">
        <v>3233238.13</v>
      </c>
      <c r="D12" s="425">
        <v>6354137.9900000002</v>
      </c>
      <c r="E12" s="420">
        <v>0.50883977261563995</v>
      </c>
      <c r="F12" s="426">
        <v>2504</v>
      </c>
      <c r="G12" s="426">
        <v>2503</v>
      </c>
      <c r="H12" s="427">
        <v>0.99960000000000004</v>
      </c>
      <c r="I12" s="418">
        <v>1</v>
      </c>
      <c r="J12" s="428">
        <v>3576</v>
      </c>
      <c r="K12" s="428">
        <v>2921</v>
      </c>
      <c r="L12" s="429">
        <v>0.81679999999999997</v>
      </c>
      <c r="M12" s="420">
        <v>0.8548</v>
      </c>
      <c r="N12" s="430">
        <v>3607712.36</v>
      </c>
      <c r="O12" s="430">
        <v>2509035.2599999998</v>
      </c>
      <c r="P12" s="427">
        <v>0.69550000000000001</v>
      </c>
      <c r="Q12" s="427">
        <v>0.67989999999999995</v>
      </c>
      <c r="R12" s="431">
        <v>2272</v>
      </c>
      <c r="S12" s="431">
        <v>1381</v>
      </c>
      <c r="T12" s="432">
        <v>0.60780000000000001</v>
      </c>
      <c r="U12" s="432">
        <v>0.69540000000000002</v>
      </c>
      <c r="V12" s="426">
        <v>2319</v>
      </c>
      <c r="W12" s="426">
        <v>1957</v>
      </c>
      <c r="X12" s="427">
        <v>0.84389999999999998</v>
      </c>
      <c r="Y12" s="206"/>
      <c r="Z12" s="194">
        <v>2364</v>
      </c>
      <c r="AA12" s="195">
        <v>2494</v>
      </c>
      <c r="AB12" s="196">
        <v>1.0549999999999999</v>
      </c>
      <c r="AC12" s="194">
        <v>3418</v>
      </c>
      <c r="AD12" s="195">
        <v>2866</v>
      </c>
      <c r="AE12" s="196">
        <v>0.83850000000000002</v>
      </c>
      <c r="AF12" s="197">
        <v>7201929.4199999999</v>
      </c>
      <c r="AG12" s="198">
        <v>4997438.4000000004</v>
      </c>
      <c r="AH12" s="196">
        <v>0.69389999999999996</v>
      </c>
      <c r="AI12" s="194">
        <v>2384</v>
      </c>
      <c r="AJ12" s="195">
        <v>1714</v>
      </c>
      <c r="AK12" s="196">
        <v>0.71899999999999997</v>
      </c>
      <c r="AL12" s="12" t="s">
        <v>334</v>
      </c>
    </row>
    <row r="13" spans="1:38" s="3" customFormat="1">
      <c r="A13" s="232" t="s">
        <v>167</v>
      </c>
      <c r="B13" s="232" t="s">
        <v>29</v>
      </c>
      <c r="C13" s="425">
        <v>6318210.4400000004</v>
      </c>
      <c r="D13" s="425">
        <v>13012012.789999999</v>
      </c>
      <c r="E13" s="420">
        <v>0.485567493820455</v>
      </c>
      <c r="F13" s="426">
        <v>4436</v>
      </c>
      <c r="G13" s="426">
        <v>4418</v>
      </c>
      <c r="H13" s="427">
        <v>0.99590000000000001</v>
      </c>
      <c r="I13" s="418">
        <v>1</v>
      </c>
      <c r="J13" s="428">
        <v>6614</v>
      </c>
      <c r="K13" s="428">
        <v>6149</v>
      </c>
      <c r="L13" s="429">
        <v>0.92969999999999997</v>
      </c>
      <c r="M13" s="420">
        <v>0.9</v>
      </c>
      <c r="N13" s="430">
        <v>6640273.1100000003</v>
      </c>
      <c r="O13" s="430">
        <v>4731379.25</v>
      </c>
      <c r="P13" s="427">
        <v>0.71250000000000002</v>
      </c>
      <c r="Q13" s="427">
        <v>0.7</v>
      </c>
      <c r="R13" s="431">
        <v>5048</v>
      </c>
      <c r="S13" s="431">
        <v>3338</v>
      </c>
      <c r="T13" s="432">
        <v>0.6613</v>
      </c>
      <c r="U13" s="432">
        <v>0.7</v>
      </c>
      <c r="V13" s="426">
        <v>4043</v>
      </c>
      <c r="W13" s="426">
        <v>3101</v>
      </c>
      <c r="X13" s="427">
        <v>0.76700000000000002</v>
      </c>
      <c r="Y13" s="206"/>
      <c r="Z13" s="194">
        <v>4430</v>
      </c>
      <c r="AA13" s="195">
        <v>4888</v>
      </c>
      <c r="AB13" s="196">
        <v>1.1033999999999999</v>
      </c>
      <c r="AC13" s="194">
        <v>6770</v>
      </c>
      <c r="AD13" s="195">
        <v>6298</v>
      </c>
      <c r="AE13" s="196">
        <v>0.93030000000000002</v>
      </c>
      <c r="AF13" s="197">
        <v>13974667.890000001</v>
      </c>
      <c r="AG13" s="198">
        <v>9780606.1500000004</v>
      </c>
      <c r="AH13" s="196">
        <v>0.69989999999999997</v>
      </c>
      <c r="AI13" s="194">
        <v>5797</v>
      </c>
      <c r="AJ13" s="195">
        <v>4222</v>
      </c>
      <c r="AK13" s="196">
        <v>0.72829999999999995</v>
      </c>
      <c r="AL13" s="12" t="s">
        <v>334</v>
      </c>
    </row>
    <row r="14" spans="1:38" s="3" customFormat="1">
      <c r="A14" s="232" t="s">
        <v>163</v>
      </c>
      <c r="B14" s="232" t="s">
        <v>30</v>
      </c>
      <c r="C14" s="425">
        <v>1923616.72</v>
      </c>
      <c r="D14" s="425">
        <v>4038601.75</v>
      </c>
      <c r="E14" s="420">
        <v>0.47630760324411803</v>
      </c>
      <c r="F14" s="426">
        <v>2096</v>
      </c>
      <c r="G14" s="426">
        <v>1673</v>
      </c>
      <c r="H14" s="427">
        <v>0.79820000000000002</v>
      </c>
      <c r="I14" s="418">
        <v>0.88590000000000002</v>
      </c>
      <c r="J14" s="428">
        <v>3979</v>
      </c>
      <c r="K14" s="428">
        <v>2600</v>
      </c>
      <c r="L14" s="429">
        <v>0.65339999999999998</v>
      </c>
      <c r="M14" s="420">
        <v>0.69489999999999996</v>
      </c>
      <c r="N14" s="430">
        <v>2135648.75</v>
      </c>
      <c r="O14" s="430">
        <v>1360615.16</v>
      </c>
      <c r="P14" s="427">
        <v>0.6371</v>
      </c>
      <c r="Q14" s="427">
        <v>0.61939999999999995</v>
      </c>
      <c r="R14" s="431">
        <v>2290</v>
      </c>
      <c r="S14" s="431">
        <v>1113</v>
      </c>
      <c r="T14" s="432">
        <v>0.48599999999999999</v>
      </c>
      <c r="U14" s="432">
        <v>0.57150000000000001</v>
      </c>
      <c r="V14" s="426">
        <v>1564</v>
      </c>
      <c r="W14" s="426">
        <v>1234</v>
      </c>
      <c r="X14" s="427">
        <v>0.78900000000000003</v>
      </c>
      <c r="Y14" s="206"/>
      <c r="Z14" s="194">
        <v>2411</v>
      </c>
      <c r="AA14" s="195">
        <v>1999</v>
      </c>
      <c r="AB14" s="196">
        <v>0.82909999999999995</v>
      </c>
      <c r="AC14" s="194">
        <v>4001</v>
      </c>
      <c r="AD14" s="195">
        <v>2636</v>
      </c>
      <c r="AE14" s="196">
        <v>0.65880000000000005</v>
      </c>
      <c r="AF14" s="197">
        <v>4565267.5</v>
      </c>
      <c r="AG14" s="198">
        <v>2749578.24</v>
      </c>
      <c r="AH14" s="196">
        <v>0.60229999999999995</v>
      </c>
      <c r="AI14" s="194">
        <v>2426</v>
      </c>
      <c r="AJ14" s="195">
        <v>1390</v>
      </c>
      <c r="AK14" s="196">
        <v>0.57299999999999995</v>
      </c>
      <c r="AL14" s="12" t="s">
        <v>334</v>
      </c>
    </row>
    <row r="15" spans="1:38" s="3" customFormat="1">
      <c r="A15" s="232" t="s">
        <v>162</v>
      </c>
      <c r="B15" s="232" t="s">
        <v>31</v>
      </c>
      <c r="C15" s="425">
        <v>6115121.8899999997</v>
      </c>
      <c r="D15" s="425">
        <v>12099615.789999999</v>
      </c>
      <c r="E15" s="420">
        <v>0.505398022229266</v>
      </c>
      <c r="F15" s="426">
        <v>4077</v>
      </c>
      <c r="G15" s="426">
        <v>4175</v>
      </c>
      <c r="H15" s="427">
        <v>1.024</v>
      </c>
      <c r="I15" s="418">
        <v>1</v>
      </c>
      <c r="J15" s="428">
        <v>5247</v>
      </c>
      <c r="K15" s="428">
        <v>4530</v>
      </c>
      <c r="L15" s="429">
        <v>0.86339999999999995</v>
      </c>
      <c r="M15" s="420">
        <v>0.87719999999999998</v>
      </c>
      <c r="N15" s="430">
        <v>6512754.4000000004</v>
      </c>
      <c r="O15" s="430">
        <v>4901442.51</v>
      </c>
      <c r="P15" s="427">
        <v>0.75260000000000005</v>
      </c>
      <c r="Q15" s="427">
        <v>0.7</v>
      </c>
      <c r="R15" s="431">
        <v>3790</v>
      </c>
      <c r="S15" s="431">
        <v>2621</v>
      </c>
      <c r="T15" s="432">
        <v>0.69159999999999999</v>
      </c>
      <c r="U15" s="432">
        <v>0.7</v>
      </c>
      <c r="V15" s="426">
        <v>3297</v>
      </c>
      <c r="W15" s="426">
        <v>2736</v>
      </c>
      <c r="X15" s="427">
        <v>0.82979999999999998</v>
      </c>
      <c r="Y15" s="206"/>
      <c r="Z15" s="194">
        <v>3920</v>
      </c>
      <c r="AA15" s="195">
        <v>4485</v>
      </c>
      <c r="AB15" s="196">
        <v>1.1440999999999999</v>
      </c>
      <c r="AC15" s="194">
        <v>5006</v>
      </c>
      <c r="AD15" s="195">
        <v>4513</v>
      </c>
      <c r="AE15" s="196">
        <v>0.90149999999999997</v>
      </c>
      <c r="AF15" s="197">
        <v>12460607.65</v>
      </c>
      <c r="AG15" s="198">
        <v>9289444.0899999999</v>
      </c>
      <c r="AH15" s="196">
        <v>0.74550000000000005</v>
      </c>
      <c r="AI15" s="194">
        <v>4255</v>
      </c>
      <c r="AJ15" s="195">
        <v>3202</v>
      </c>
      <c r="AK15" s="196">
        <v>0.75249999999999995</v>
      </c>
      <c r="AL15" s="12" t="s">
        <v>334</v>
      </c>
    </row>
    <row r="16" spans="1:38" s="3" customFormat="1">
      <c r="A16" s="232" t="s">
        <v>163</v>
      </c>
      <c r="B16" s="232" t="s">
        <v>32</v>
      </c>
      <c r="C16" s="425">
        <v>2536932.15</v>
      </c>
      <c r="D16" s="425">
        <v>5345103.2937000003</v>
      </c>
      <c r="E16" s="420">
        <v>0.47462733844454502</v>
      </c>
      <c r="F16" s="426">
        <v>2281</v>
      </c>
      <c r="G16" s="426">
        <v>2226</v>
      </c>
      <c r="H16" s="427">
        <v>0.97589999999999999</v>
      </c>
      <c r="I16" s="418">
        <v>1</v>
      </c>
      <c r="J16" s="428">
        <v>3395</v>
      </c>
      <c r="K16" s="428">
        <v>2926</v>
      </c>
      <c r="L16" s="429">
        <v>0.8619</v>
      </c>
      <c r="M16" s="420">
        <v>0.87949999999999995</v>
      </c>
      <c r="N16" s="430">
        <v>2951858.84</v>
      </c>
      <c r="O16" s="430">
        <v>1983410.74</v>
      </c>
      <c r="P16" s="427">
        <v>0.67190000000000005</v>
      </c>
      <c r="Q16" s="427">
        <v>0.6734</v>
      </c>
      <c r="R16" s="431">
        <v>2386</v>
      </c>
      <c r="S16" s="431">
        <v>1350</v>
      </c>
      <c r="T16" s="432">
        <v>0.56579999999999997</v>
      </c>
      <c r="U16" s="432">
        <v>0.66159999999999997</v>
      </c>
      <c r="V16" s="426">
        <v>2045</v>
      </c>
      <c r="W16" s="426">
        <v>1722</v>
      </c>
      <c r="X16" s="427">
        <v>0.84209999999999996</v>
      </c>
      <c r="Y16" s="206"/>
      <c r="Z16" s="194">
        <v>2496</v>
      </c>
      <c r="AA16" s="195">
        <v>2585</v>
      </c>
      <c r="AB16" s="196">
        <v>1.0357000000000001</v>
      </c>
      <c r="AC16" s="194">
        <v>3506</v>
      </c>
      <c r="AD16" s="195">
        <v>3141</v>
      </c>
      <c r="AE16" s="196">
        <v>0.89590000000000003</v>
      </c>
      <c r="AF16" s="197">
        <v>6173007.6100000003</v>
      </c>
      <c r="AG16" s="198">
        <v>4235994.26</v>
      </c>
      <c r="AH16" s="196">
        <v>0.68620000000000003</v>
      </c>
      <c r="AI16" s="194">
        <v>2762</v>
      </c>
      <c r="AJ16" s="195">
        <v>1828</v>
      </c>
      <c r="AK16" s="196">
        <v>0.66180000000000005</v>
      </c>
      <c r="AL16" s="12" t="s">
        <v>334</v>
      </c>
    </row>
    <row r="17" spans="1:38" s="3" customFormat="1">
      <c r="A17" s="232" t="s">
        <v>164</v>
      </c>
      <c r="B17" s="232" t="s">
        <v>33</v>
      </c>
      <c r="C17" s="425">
        <v>460965.96</v>
      </c>
      <c r="D17" s="425">
        <v>968954.26</v>
      </c>
      <c r="E17" s="420">
        <v>0.47573552130314201</v>
      </c>
      <c r="F17" s="426">
        <v>197</v>
      </c>
      <c r="G17" s="426">
        <v>196</v>
      </c>
      <c r="H17" s="427">
        <v>0.99490000000000001</v>
      </c>
      <c r="I17" s="418">
        <v>1</v>
      </c>
      <c r="J17" s="428">
        <v>289</v>
      </c>
      <c r="K17" s="428">
        <v>269</v>
      </c>
      <c r="L17" s="429">
        <v>0.93079999999999996</v>
      </c>
      <c r="M17" s="420">
        <v>0.9</v>
      </c>
      <c r="N17" s="430">
        <v>477633.82</v>
      </c>
      <c r="O17" s="430">
        <v>382754.1</v>
      </c>
      <c r="P17" s="427">
        <v>0.8014</v>
      </c>
      <c r="Q17" s="427">
        <v>0.7</v>
      </c>
      <c r="R17" s="431">
        <v>228</v>
      </c>
      <c r="S17" s="431">
        <v>150</v>
      </c>
      <c r="T17" s="432">
        <v>0.65790000000000004</v>
      </c>
      <c r="U17" s="432">
        <v>0.7</v>
      </c>
      <c r="V17" s="426">
        <v>180</v>
      </c>
      <c r="W17" s="426">
        <v>134</v>
      </c>
      <c r="X17" s="427">
        <v>0.74439999999999995</v>
      </c>
      <c r="Y17" s="206"/>
      <c r="Z17" s="194">
        <v>223</v>
      </c>
      <c r="AA17" s="195">
        <v>224</v>
      </c>
      <c r="AB17" s="196">
        <v>1.0044999999999999</v>
      </c>
      <c r="AC17" s="194">
        <v>324</v>
      </c>
      <c r="AD17" s="195">
        <v>295</v>
      </c>
      <c r="AE17" s="196">
        <v>0.91049999999999998</v>
      </c>
      <c r="AF17" s="197">
        <v>1028891.12</v>
      </c>
      <c r="AG17" s="198">
        <v>840387.32</v>
      </c>
      <c r="AH17" s="196">
        <v>0.81679999999999997</v>
      </c>
      <c r="AI17" s="194">
        <v>271</v>
      </c>
      <c r="AJ17" s="195">
        <v>195</v>
      </c>
      <c r="AK17" s="196">
        <v>0.71960000000000002</v>
      </c>
      <c r="AL17" s="12" t="s">
        <v>334</v>
      </c>
    </row>
    <row r="18" spans="1:38" s="3" customFormat="1">
      <c r="A18" s="232" t="s">
        <v>166</v>
      </c>
      <c r="B18" s="232" t="s">
        <v>34</v>
      </c>
      <c r="C18" s="425">
        <v>2502336.7000000002</v>
      </c>
      <c r="D18" s="425">
        <v>5216038.8600000003</v>
      </c>
      <c r="E18" s="420">
        <v>0.47973889136247699</v>
      </c>
      <c r="F18" s="426">
        <v>1484</v>
      </c>
      <c r="G18" s="426">
        <v>1428</v>
      </c>
      <c r="H18" s="427">
        <v>0.96230000000000004</v>
      </c>
      <c r="I18" s="418">
        <v>1</v>
      </c>
      <c r="J18" s="428">
        <v>2178</v>
      </c>
      <c r="K18" s="428">
        <v>1985</v>
      </c>
      <c r="L18" s="429">
        <v>0.91139999999999999</v>
      </c>
      <c r="M18" s="420">
        <v>0.89490000000000003</v>
      </c>
      <c r="N18" s="430">
        <v>2650756.54</v>
      </c>
      <c r="O18" s="430">
        <v>1961257.28</v>
      </c>
      <c r="P18" s="427">
        <v>0.7399</v>
      </c>
      <c r="Q18" s="427">
        <v>0.7</v>
      </c>
      <c r="R18" s="431">
        <v>1481</v>
      </c>
      <c r="S18" s="431">
        <v>879</v>
      </c>
      <c r="T18" s="432">
        <v>0.59350000000000003</v>
      </c>
      <c r="U18" s="432">
        <v>0.69579999999999997</v>
      </c>
      <c r="V18" s="426">
        <v>1507</v>
      </c>
      <c r="W18" s="426">
        <v>1123</v>
      </c>
      <c r="X18" s="427">
        <v>0.74519999999999997</v>
      </c>
      <c r="Y18" s="206"/>
      <c r="Z18" s="194">
        <v>1555</v>
      </c>
      <c r="AA18" s="195">
        <v>1631</v>
      </c>
      <c r="AB18" s="196">
        <v>1.0488999999999999</v>
      </c>
      <c r="AC18" s="194">
        <v>2320</v>
      </c>
      <c r="AD18" s="195">
        <v>2093</v>
      </c>
      <c r="AE18" s="196">
        <v>0.9022</v>
      </c>
      <c r="AF18" s="197">
        <v>5751731.7800000003</v>
      </c>
      <c r="AG18" s="198">
        <v>4131524.66</v>
      </c>
      <c r="AH18" s="196">
        <v>0.71830000000000005</v>
      </c>
      <c r="AI18" s="194">
        <v>1752</v>
      </c>
      <c r="AJ18" s="195">
        <v>1230</v>
      </c>
      <c r="AK18" s="196">
        <v>0.70209999999999995</v>
      </c>
      <c r="AL18" s="12" t="s">
        <v>334</v>
      </c>
    </row>
    <row r="19" spans="1:38" s="3" customFormat="1">
      <c r="A19" s="232" t="s">
        <v>168</v>
      </c>
      <c r="B19" s="232" t="s">
        <v>35</v>
      </c>
      <c r="C19" s="425">
        <v>710990.41</v>
      </c>
      <c r="D19" s="425">
        <v>1569220.49</v>
      </c>
      <c r="E19" s="420">
        <v>0.45308509194906099</v>
      </c>
      <c r="F19" s="426">
        <v>785</v>
      </c>
      <c r="G19" s="426">
        <v>740</v>
      </c>
      <c r="H19" s="427">
        <v>0.94269999999999998</v>
      </c>
      <c r="I19" s="418">
        <v>1</v>
      </c>
      <c r="J19" s="428">
        <v>1079</v>
      </c>
      <c r="K19" s="428">
        <v>951</v>
      </c>
      <c r="L19" s="429">
        <v>0.88139999999999996</v>
      </c>
      <c r="M19" s="420">
        <v>0.89759999999999995</v>
      </c>
      <c r="N19" s="430">
        <v>783650.06</v>
      </c>
      <c r="O19" s="430">
        <v>549041.17000000004</v>
      </c>
      <c r="P19" s="427">
        <v>0.7006</v>
      </c>
      <c r="Q19" s="427">
        <v>0.7</v>
      </c>
      <c r="R19" s="431">
        <v>739</v>
      </c>
      <c r="S19" s="431">
        <v>432</v>
      </c>
      <c r="T19" s="432">
        <v>0.58460000000000001</v>
      </c>
      <c r="U19" s="432">
        <v>0.67520000000000002</v>
      </c>
      <c r="V19" s="426">
        <v>589</v>
      </c>
      <c r="W19" s="426">
        <v>487</v>
      </c>
      <c r="X19" s="427">
        <v>0.82679999999999998</v>
      </c>
      <c r="Y19" s="206"/>
      <c r="Z19" s="194">
        <v>835</v>
      </c>
      <c r="AA19" s="195">
        <v>848</v>
      </c>
      <c r="AB19" s="196">
        <v>1.0156000000000001</v>
      </c>
      <c r="AC19" s="194">
        <v>1118</v>
      </c>
      <c r="AD19" s="195">
        <v>1014</v>
      </c>
      <c r="AE19" s="196">
        <v>0.90700000000000003</v>
      </c>
      <c r="AF19" s="197">
        <v>1582565.37</v>
      </c>
      <c r="AG19" s="198">
        <v>1083718.03</v>
      </c>
      <c r="AH19" s="196">
        <v>0.68479999999999996</v>
      </c>
      <c r="AI19" s="194">
        <v>860</v>
      </c>
      <c r="AJ19" s="195">
        <v>554</v>
      </c>
      <c r="AK19" s="196">
        <v>0.64419999999999999</v>
      </c>
      <c r="AL19" s="12" t="s">
        <v>334</v>
      </c>
    </row>
    <row r="20" spans="1:38" s="3" customFormat="1">
      <c r="A20" s="232" t="s">
        <v>163</v>
      </c>
      <c r="B20" s="232" t="s">
        <v>36</v>
      </c>
      <c r="C20" s="425">
        <v>5483133.4000000004</v>
      </c>
      <c r="D20" s="425">
        <v>11255177.02</v>
      </c>
      <c r="E20" s="420">
        <v>0.48716545197438399</v>
      </c>
      <c r="F20" s="426">
        <v>4468</v>
      </c>
      <c r="G20" s="426">
        <v>4328</v>
      </c>
      <c r="H20" s="427">
        <v>0.96870000000000001</v>
      </c>
      <c r="I20" s="418">
        <v>1</v>
      </c>
      <c r="J20" s="428">
        <v>6513</v>
      </c>
      <c r="K20" s="428">
        <v>5641</v>
      </c>
      <c r="L20" s="429">
        <v>0.86609999999999998</v>
      </c>
      <c r="M20" s="420">
        <v>0.8821</v>
      </c>
      <c r="N20" s="430">
        <v>6098288.3600000003</v>
      </c>
      <c r="O20" s="430">
        <v>4279201.1900000004</v>
      </c>
      <c r="P20" s="427">
        <v>0.70169999999999999</v>
      </c>
      <c r="Q20" s="427">
        <v>0.7</v>
      </c>
      <c r="R20" s="431">
        <v>4915</v>
      </c>
      <c r="S20" s="431">
        <v>2931</v>
      </c>
      <c r="T20" s="432">
        <v>0.59630000000000005</v>
      </c>
      <c r="U20" s="432">
        <v>0.68579999999999997</v>
      </c>
      <c r="V20" s="426">
        <v>3924</v>
      </c>
      <c r="W20" s="426">
        <v>3238</v>
      </c>
      <c r="X20" s="427">
        <v>0.82520000000000004</v>
      </c>
      <c r="Y20" s="206"/>
      <c r="Z20" s="194">
        <v>4467</v>
      </c>
      <c r="AA20" s="195">
        <v>4636</v>
      </c>
      <c r="AB20" s="196">
        <v>1.0378000000000001</v>
      </c>
      <c r="AC20" s="194">
        <v>6499</v>
      </c>
      <c r="AD20" s="195">
        <v>5826</v>
      </c>
      <c r="AE20" s="196">
        <v>0.89639999999999997</v>
      </c>
      <c r="AF20" s="197">
        <v>12358019.140000001</v>
      </c>
      <c r="AG20" s="198">
        <v>8601483.5600000005</v>
      </c>
      <c r="AH20" s="196">
        <v>0.69599999999999995</v>
      </c>
      <c r="AI20" s="194">
        <v>5390</v>
      </c>
      <c r="AJ20" s="195">
        <v>3733</v>
      </c>
      <c r="AK20" s="196">
        <v>0.69259999999999999</v>
      </c>
      <c r="AL20" s="12" t="s">
        <v>334</v>
      </c>
    </row>
    <row r="21" spans="1:38" s="3" customFormat="1">
      <c r="A21" s="232" t="s">
        <v>160</v>
      </c>
      <c r="B21" s="232" t="s">
        <v>37</v>
      </c>
      <c r="C21" s="425">
        <v>1306152.7</v>
      </c>
      <c r="D21" s="425">
        <v>2589171.02</v>
      </c>
      <c r="E21" s="420">
        <v>0.50446752644404302</v>
      </c>
      <c r="F21" s="426">
        <v>1138</v>
      </c>
      <c r="G21" s="426">
        <v>1098</v>
      </c>
      <c r="H21" s="427">
        <v>0.96489999999999998</v>
      </c>
      <c r="I21" s="418">
        <v>1</v>
      </c>
      <c r="J21" s="428">
        <v>1580</v>
      </c>
      <c r="K21" s="428">
        <v>1314</v>
      </c>
      <c r="L21" s="429">
        <v>0.83160000000000001</v>
      </c>
      <c r="M21" s="420">
        <v>0.84960000000000002</v>
      </c>
      <c r="N21" s="430">
        <v>1376222.16</v>
      </c>
      <c r="O21" s="430">
        <v>1000923.02</v>
      </c>
      <c r="P21" s="427">
        <v>0.72729999999999995</v>
      </c>
      <c r="Q21" s="427">
        <v>0.7</v>
      </c>
      <c r="R21" s="431">
        <v>1066</v>
      </c>
      <c r="S21" s="431">
        <v>645</v>
      </c>
      <c r="T21" s="432">
        <v>0.60509999999999997</v>
      </c>
      <c r="U21" s="432">
        <v>0.69350000000000001</v>
      </c>
      <c r="V21" s="426">
        <v>961</v>
      </c>
      <c r="W21" s="426">
        <v>723</v>
      </c>
      <c r="X21" s="427">
        <v>0.75229999999999997</v>
      </c>
      <c r="Y21" s="206"/>
      <c r="Z21" s="194">
        <v>1131</v>
      </c>
      <c r="AA21" s="195">
        <v>1161</v>
      </c>
      <c r="AB21" s="196">
        <v>1.0265</v>
      </c>
      <c r="AC21" s="194">
        <v>1578</v>
      </c>
      <c r="AD21" s="195">
        <v>1345</v>
      </c>
      <c r="AE21" s="196">
        <v>0.85229999999999995</v>
      </c>
      <c r="AF21" s="197">
        <v>2786907.61</v>
      </c>
      <c r="AG21" s="198">
        <v>1973869.75</v>
      </c>
      <c r="AH21" s="196">
        <v>0.70830000000000004</v>
      </c>
      <c r="AI21" s="194">
        <v>1205</v>
      </c>
      <c r="AJ21" s="195">
        <v>819</v>
      </c>
      <c r="AK21" s="196">
        <v>0.67969999999999997</v>
      </c>
      <c r="AL21" s="12" t="s">
        <v>334</v>
      </c>
    </row>
    <row r="22" spans="1:38" s="3" customFormat="1">
      <c r="A22" s="232" t="s">
        <v>167</v>
      </c>
      <c r="B22" s="232" t="s">
        <v>38</v>
      </c>
      <c r="C22" s="425">
        <v>613932.21</v>
      </c>
      <c r="D22" s="425">
        <v>1331951.54</v>
      </c>
      <c r="E22" s="420">
        <v>0.46092683672260298</v>
      </c>
      <c r="F22" s="426">
        <v>423</v>
      </c>
      <c r="G22" s="426">
        <v>411</v>
      </c>
      <c r="H22" s="427">
        <v>0.97160000000000002</v>
      </c>
      <c r="I22" s="418">
        <v>1</v>
      </c>
      <c r="J22" s="428">
        <v>756</v>
      </c>
      <c r="K22" s="428">
        <v>646</v>
      </c>
      <c r="L22" s="429">
        <v>0.85450000000000004</v>
      </c>
      <c r="M22" s="420">
        <v>0.87270000000000003</v>
      </c>
      <c r="N22" s="430">
        <v>669376.04</v>
      </c>
      <c r="O22" s="430">
        <v>445034.71</v>
      </c>
      <c r="P22" s="427">
        <v>0.66490000000000005</v>
      </c>
      <c r="Q22" s="427">
        <v>0.67349999999999999</v>
      </c>
      <c r="R22" s="431">
        <v>538</v>
      </c>
      <c r="S22" s="431">
        <v>308</v>
      </c>
      <c r="T22" s="432">
        <v>0.57250000000000001</v>
      </c>
      <c r="U22" s="432">
        <v>0.67220000000000002</v>
      </c>
      <c r="V22" s="426">
        <v>483</v>
      </c>
      <c r="W22" s="426">
        <v>351</v>
      </c>
      <c r="X22" s="427">
        <v>0.72670000000000001</v>
      </c>
      <c r="Y22" s="206"/>
      <c r="Z22" s="194">
        <v>479</v>
      </c>
      <c r="AA22" s="195">
        <v>483</v>
      </c>
      <c r="AB22" s="196">
        <v>1.0084</v>
      </c>
      <c r="AC22" s="194">
        <v>795</v>
      </c>
      <c r="AD22" s="195">
        <v>681</v>
      </c>
      <c r="AE22" s="196">
        <v>0.85660000000000003</v>
      </c>
      <c r="AF22" s="197">
        <v>1467916.46</v>
      </c>
      <c r="AG22" s="198">
        <v>974339.09</v>
      </c>
      <c r="AH22" s="196">
        <v>0.66379999999999995</v>
      </c>
      <c r="AI22" s="194">
        <v>624</v>
      </c>
      <c r="AJ22" s="195">
        <v>430</v>
      </c>
      <c r="AK22" s="196">
        <v>0.68910000000000005</v>
      </c>
      <c r="AL22" s="12" t="s">
        <v>334</v>
      </c>
    </row>
    <row r="23" spans="1:38" s="3" customFormat="1">
      <c r="A23" s="232" t="s">
        <v>164</v>
      </c>
      <c r="B23" s="232" t="s">
        <v>39</v>
      </c>
      <c r="C23" s="425">
        <v>821109.62</v>
      </c>
      <c r="D23" s="425">
        <v>1774075.4058000001</v>
      </c>
      <c r="E23" s="420">
        <v>0.46283806049931098</v>
      </c>
      <c r="F23" s="426">
        <v>777</v>
      </c>
      <c r="G23" s="426">
        <v>749</v>
      </c>
      <c r="H23" s="427">
        <v>0.96399999999999997</v>
      </c>
      <c r="I23" s="418">
        <v>1</v>
      </c>
      <c r="J23" s="428">
        <v>1057</v>
      </c>
      <c r="K23" s="428">
        <v>995</v>
      </c>
      <c r="L23" s="429">
        <v>0.94130000000000003</v>
      </c>
      <c r="M23" s="420">
        <v>0.9</v>
      </c>
      <c r="N23" s="430">
        <v>928263.66</v>
      </c>
      <c r="O23" s="430">
        <v>590672.59</v>
      </c>
      <c r="P23" s="427">
        <v>0.63629999999999998</v>
      </c>
      <c r="Q23" s="427">
        <v>0.64239999999999997</v>
      </c>
      <c r="R23" s="431">
        <v>849</v>
      </c>
      <c r="S23" s="431">
        <v>519</v>
      </c>
      <c r="T23" s="432">
        <v>0.61129999999999995</v>
      </c>
      <c r="U23" s="432">
        <v>0.66959999999999997</v>
      </c>
      <c r="V23" s="426">
        <v>670</v>
      </c>
      <c r="W23" s="426">
        <v>534</v>
      </c>
      <c r="X23" s="427">
        <v>0.79700000000000004</v>
      </c>
      <c r="Y23" s="206"/>
      <c r="Z23" s="194">
        <v>899</v>
      </c>
      <c r="AA23" s="195">
        <v>905</v>
      </c>
      <c r="AB23" s="196">
        <v>1.0066999999999999</v>
      </c>
      <c r="AC23" s="194">
        <v>1160</v>
      </c>
      <c r="AD23" s="195">
        <v>1105</v>
      </c>
      <c r="AE23" s="196">
        <v>0.9526</v>
      </c>
      <c r="AF23" s="197">
        <v>2050773.32</v>
      </c>
      <c r="AG23" s="198">
        <v>1346239.29</v>
      </c>
      <c r="AH23" s="196">
        <v>0.65649999999999997</v>
      </c>
      <c r="AI23" s="194">
        <v>1031</v>
      </c>
      <c r="AJ23" s="195">
        <v>713</v>
      </c>
      <c r="AK23" s="196">
        <v>0.69159999999999999</v>
      </c>
      <c r="AL23" s="12" t="s">
        <v>334</v>
      </c>
    </row>
    <row r="24" spans="1:38" s="3" customFormat="1">
      <c r="A24" s="232" t="s">
        <v>167</v>
      </c>
      <c r="B24" s="232" t="s">
        <v>40</v>
      </c>
      <c r="C24" s="425">
        <v>239089.96</v>
      </c>
      <c r="D24" s="425">
        <v>511070.59</v>
      </c>
      <c r="E24" s="420">
        <v>0.467821793463013</v>
      </c>
      <c r="F24" s="426">
        <v>174</v>
      </c>
      <c r="G24" s="426">
        <v>177</v>
      </c>
      <c r="H24" s="427">
        <v>1.0172000000000001</v>
      </c>
      <c r="I24" s="418">
        <v>0.98450000000000004</v>
      </c>
      <c r="J24" s="428">
        <v>289</v>
      </c>
      <c r="K24" s="428">
        <v>248</v>
      </c>
      <c r="L24" s="429">
        <v>0.85809999999999997</v>
      </c>
      <c r="M24" s="420">
        <v>0.89419999999999999</v>
      </c>
      <c r="N24" s="430">
        <v>277341.74</v>
      </c>
      <c r="O24" s="430">
        <v>181017.55</v>
      </c>
      <c r="P24" s="427">
        <v>0.65269999999999995</v>
      </c>
      <c r="Q24" s="427">
        <v>0.67849999999999999</v>
      </c>
      <c r="R24" s="431">
        <v>212</v>
      </c>
      <c r="S24" s="431">
        <v>128</v>
      </c>
      <c r="T24" s="432">
        <v>0.6038</v>
      </c>
      <c r="U24" s="432">
        <v>0.68310000000000004</v>
      </c>
      <c r="V24" s="426">
        <v>181</v>
      </c>
      <c r="W24" s="426">
        <v>134</v>
      </c>
      <c r="X24" s="427">
        <v>0.74029999999999996</v>
      </c>
      <c r="Y24" s="206"/>
      <c r="Z24" s="194">
        <v>189</v>
      </c>
      <c r="AA24" s="195">
        <v>206</v>
      </c>
      <c r="AB24" s="196">
        <v>1.0899000000000001</v>
      </c>
      <c r="AC24" s="194">
        <v>310</v>
      </c>
      <c r="AD24" s="195">
        <v>269</v>
      </c>
      <c r="AE24" s="196">
        <v>0.86770000000000003</v>
      </c>
      <c r="AF24" s="197">
        <v>560121.86</v>
      </c>
      <c r="AG24" s="198">
        <v>354611.55</v>
      </c>
      <c r="AH24" s="196">
        <v>0.6331</v>
      </c>
      <c r="AI24" s="194">
        <v>254</v>
      </c>
      <c r="AJ24" s="195">
        <v>173</v>
      </c>
      <c r="AK24" s="196">
        <v>0.68110000000000004</v>
      </c>
      <c r="AL24" s="12" t="s">
        <v>334</v>
      </c>
    </row>
    <row r="25" spans="1:38" s="3" customFormat="1">
      <c r="A25" s="232" t="s">
        <v>163</v>
      </c>
      <c r="B25" s="232" t="s">
        <v>41</v>
      </c>
      <c r="C25" s="425">
        <v>4429321.45</v>
      </c>
      <c r="D25" s="425">
        <v>9312313.7300000004</v>
      </c>
      <c r="E25" s="420">
        <v>0.47564134740550701</v>
      </c>
      <c r="F25" s="426">
        <v>5690</v>
      </c>
      <c r="G25" s="426">
        <v>5198</v>
      </c>
      <c r="H25" s="427">
        <v>0.91349999999999998</v>
      </c>
      <c r="I25" s="418">
        <v>0.98119999999999996</v>
      </c>
      <c r="J25" s="428">
        <v>7761</v>
      </c>
      <c r="K25" s="428">
        <v>6492</v>
      </c>
      <c r="L25" s="429">
        <v>0.83650000000000002</v>
      </c>
      <c r="M25" s="420">
        <v>0.85629999999999995</v>
      </c>
      <c r="N25" s="430">
        <v>5314759.57</v>
      </c>
      <c r="O25" s="430">
        <v>3329715.11</v>
      </c>
      <c r="P25" s="427">
        <v>0.62649999999999995</v>
      </c>
      <c r="Q25" s="427">
        <v>0.63419999999999999</v>
      </c>
      <c r="R25" s="431">
        <v>5217</v>
      </c>
      <c r="S25" s="431">
        <v>2681</v>
      </c>
      <c r="T25" s="432">
        <v>0.51390000000000002</v>
      </c>
      <c r="U25" s="432">
        <v>0.63090000000000002</v>
      </c>
      <c r="V25" s="426">
        <v>4496</v>
      </c>
      <c r="W25" s="426">
        <v>3712</v>
      </c>
      <c r="X25" s="427">
        <v>0.8256</v>
      </c>
      <c r="Y25" s="206"/>
      <c r="Z25" s="194">
        <v>5332</v>
      </c>
      <c r="AA25" s="195">
        <v>5240</v>
      </c>
      <c r="AB25" s="196">
        <v>0.98270000000000002</v>
      </c>
      <c r="AC25" s="194">
        <v>7603</v>
      </c>
      <c r="AD25" s="195">
        <v>6484</v>
      </c>
      <c r="AE25" s="196">
        <v>0.8528</v>
      </c>
      <c r="AF25" s="197">
        <v>10788858.869999999</v>
      </c>
      <c r="AG25" s="198">
        <v>6838084.1799999997</v>
      </c>
      <c r="AH25" s="196">
        <v>0.63380000000000003</v>
      </c>
      <c r="AI25" s="194">
        <v>5608</v>
      </c>
      <c r="AJ25" s="195">
        <v>3602</v>
      </c>
      <c r="AK25" s="196">
        <v>0.64229999999999998</v>
      </c>
      <c r="AL25" s="12" t="s">
        <v>334</v>
      </c>
    </row>
    <row r="26" spans="1:38" s="3" customFormat="1">
      <c r="A26" s="232" t="s">
        <v>166</v>
      </c>
      <c r="B26" s="232" t="s">
        <v>42</v>
      </c>
      <c r="C26" s="425">
        <v>2516552.58</v>
      </c>
      <c r="D26" s="425">
        <v>5114732.84</v>
      </c>
      <c r="E26" s="420">
        <v>0.492020337859915</v>
      </c>
      <c r="F26" s="426">
        <v>2880</v>
      </c>
      <c r="G26" s="426">
        <v>2741</v>
      </c>
      <c r="H26" s="427">
        <v>0.95169999999999999</v>
      </c>
      <c r="I26" s="418">
        <v>1</v>
      </c>
      <c r="J26" s="428">
        <v>3875</v>
      </c>
      <c r="K26" s="428">
        <v>3472</v>
      </c>
      <c r="L26" s="429">
        <v>0.89600000000000002</v>
      </c>
      <c r="M26" s="420">
        <v>0.89610000000000001</v>
      </c>
      <c r="N26" s="430">
        <v>2787658.58</v>
      </c>
      <c r="O26" s="430">
        <v>1820828.92</v>
      </c>
      <c r="P26" s="427">
        <v>0.6532</v>
      </c>
      <c r="Q26" s="427">
        <v>0.64559999999999995</v>
      </c>
      <c r="R26" s="431">
        <v>2753</v>
      </c>
      <c r="S26" s="431">
        <v>1483</v>
      </c>
      <c r="T26" s="432">
        <v>0.53869999999999996</v>
      </c>
      <c r="U26" s="432">
        <v>0.62549999999999994</v>
      </c>
      <c r="V26" s="426">
        <v>2382</v>
      </c>
      <c r="W26" s="426">
        <v>2036</v>
      </c>
      <c r="X26" s="427">
        <v>0.85470000000000002</v>
      </c>
      <c r="Y26" s="206"/>
      <c r="Z26" s="194">
        <v>3019</v>
      </c>
      <c r="AA26" s="195">
        <v>3097</v>
      </c>
      <c r="AB26" s="196">
        <v>1.0258</v>
      </c>
      <c r="AC26" s="194">
        <v>4017</v>
      </c>
      <c r="AD26" s="195">
        <v>3602</v>
      </c>
      <c r="AE26" s="196">
        <v>0.89670000000000005</v>
      </c>
      <c r="AF26" s="197">
        <v>5783039.7599999998</v>
      </c>
      <c r="AG26" s="198">
        <v>3780966.96</v>
      </c>
      <c r="AH26" s="196">
        <v>0.65380000000000005</v>
      </c>
      <c r="AI26" s="194">
        <v>3064</v>
      </c>
      <c r="AJ26" s="195">
        <v>1927</v>
      </c>
      <c r="AK26" s="196">
        <v>0.62890000000000001</v>
      </c>
      <c r="AL26" s="12" t="s">
        <v>334</v>
      </c>
    </row>
    <row r="27" spans="1:38" s="3" customFormat="1">
      <c r="A27" s="232" t="s">
        <v>164</v>
      </c>
      <c r="B27" s="232" t="s">
        <v>43</v>
      </c>
      <c r="C27" s="425">
        <v>4665817.1900000004</v>
      </c>
      <c r="D27" s="425">
        <v>9997439.7100000009</v>
      </c>
      <c r="E27" s="420">
        <v>0.466701208043594</v>
      </c>
      <c r="F27" s="426">
        <v>3479</v>
      </c>
      <c r="G27" s="426">
        <v>3251</v>
      </c>
      <c r="H27" s="427">
        <v>0.9345</v>
      </c>
      <c r="I27" s="418">
        <v>0.99460000000000004</v>
      </c>
      <c r="J27" s="428">
        <v>4693</v>
      </c>
      <c r="K27" s="428">
        <v>3933</v>
      </c>
      <c r="L27" s="429">
        <v>0.83809999999999996</v>
      </c>
      <c r="M27" s="420">
        <v>0.8357</v>
      </c>
      <c r="N27" s="430">
        <v>4884353.74</v>
      </c>
      <c r="O27" s="430">
        <v>3522100.72</v>
      </c>
      <c r="P27" s="427">
        <v>0.72109999999999996</v>
      </c>
      <c r="Q27" s="427">
        <v>0.7</v>
      </c>
      <c r="R27" s="431">
        <v>3204</v>
      </c>
      <c r="S27" s="431">
        <v>1943</v>
      </c>
      <c r="T27" s="432">
        <v>0.60640000000000005</v>
      </c>
      <c r="U27" s="432">
        <v>0.69750000000000001</v>
      </c>
      <c r="V27" s="426">
        <v>2755</v>
      </c>
      <c r="W27" s="426">
        <v>2108</v>
      </c>
      <c r="X27" s="427">
        <v>0.76519999999999999</v>
      </c>
      <c r="Y27" s="206"/>
      <c r="Z27" s="194">
        <v>3456</v>
      </c>
      <c r="AA27" s="195">
        <v>3519</v>
      </c>
      <c r="AB27" s="196">
        <v>1.0182</v>
      </c>
      <c r="AC27" s="194">
        <v>4884</v>
      </c>
      <c r="AD27" s="195">
        <v>4140</v>
      </c>
      <c r="AE27" s="196">
        <v>0.84770000000000001</v>
      </c>
      <c r="AF27" s="197">
        <v>10605205.050000001</v>
      </c>
      <c r="AG27" s="198">
        <v>7628507.4400000004</v>
      </c>
      <c r="AH27" s="196">
        <v>0.71930000000000005</v>
      </c>
      <c r="AI27" s="194">
        <v>3632</v>
      </c>
      <c r="AJ27" s="195">
        <v>2521</v>
      </c>
      <c r="AK27" s="196">
        <v>0.69410000000000005</v>
      </c>
      <c r="AL27" s="12" t="s">
        <v>334</v>
      </c>
    </row>
    <row r="28" spans="1:38" s="3" customFormat="1">
      <c r="A28" s="232" t="s">
        <v>165</v>
      </c>
      <c r="B28" s="232" t="s">
        <v>44</v>
      </c>
      <c r="C28" s="425">
        <v>19266602.359999999</v>
      </c>
      <c r="D28" s="425">
        <v>39826601.770000003</v>
      </c>
      <c r="E28" s="420">
        <v>0.483762146498596</v>
      </c>
      <c r="F28" s="426">
        <v>14025</v>
      </c>
      <c r="G28" s="426">
        <v>13556</v>
      </c>
      <c r="H28" s="427">
        <v>0.96660000000000001</v>
      </c>
      <c r="I28" s="418">
        <v>1</v>
      </c>
      <c r="J28" s="428">
        <v>19935</v>
      </c>
      <c r="K28" s="428">
        <v>16272</v>
      </c>
      <c r="L28" s="429">
        <v>0.81630000000000003</v>
      </c>
      <c r="M28" s="420">
        <v>0.8347</v>
      </c>
      <c r="N28" s="430">
        <v>22553438.219999999</v>
      </c>
      <c r="O28" s="430">
        <v>15270053.550000001</v>
      </c>
      <c r="P28" s="427">
        <v>0.67710000000000004</v>
      </c>
      <c r="Q28" s="427">
        <v>0.67520000000000002</v>
      </c>
      <c r="R28" s="431">
        <v>14233</v>
      </c>
      <c r="S28" s="431">
        <v>7702</v>
      </c>
      <c r="T28" s="432">
        <v>0.54110000000000003</v>
      </c>
      <c r="U28" s="432">
        <v>0.63849999999999996</v>
      </c>
      <c r="V28" s="426">
        <v>11296</v>
      </c>
      <c r="W28" s="426">
        <v>8503</v>
      </c>
      <c r="X28" s="427">
        <v>0.75270000000000004</v>
      </c>
      <c r="Y28" s="206"/>
      <c r="Z28" s="194">
        <v>14134</v>
      </c>
      <c r="AA28" s="195">
        <v>14254</v>
      </c>
      <c r="AB28" s="196">
        <v>1.0085</v>
      </c>
      <c r="AC28" s="194">
        <v>19714</v>
      </c>
      <c r="AD28" s="195">
        <v>16480</v>
      </c>
      <c r="AE28" s="196">
        <v>0.83599999999999997</v>
      </c>
      <c r="AF28" s="197">
        <v>46636288.689999998</v>
      </c>
      <c r="AG28" s="198">
        <v>31502301.789999999</v>
      </c>
      <c r="AH28" s="196">
        <v>0.67549999999999999</v>
      </c>
      <c r="AI28" s="194">
        <v>15456</v>
      </c>
      <c r="AJ28" s="195">
        <v>9817</v>
      </c>
      <c r="AK28" s="196">
        <v>0.63519999999999999</v>
      </c>
      <c r="AL28" s="12" t="s">
        <v>334</v>
      </c>
    </row>
    <row r="29" spans="1:38" s="3" customFormat="1">
      <c r="A29" s="232" t="s">
        <v>164</v>
      </c>
      <c r="B29" s="232" t="s">
        <v>45</v>
      </c>
      <c r="C29" s="425">
        <v>1106587.6599999999</v>
      </c>
      <c r="D29" s="425">
        <v>2276804.58</v>
      </c>
      <c r="E29" s="420">
        <v>0.48602663123595802</v>
      </c>
      <c r="F29" s="426">
        <v>587</v>
      </c>
      <c r="G29" s="426">
        <v>587</v>
      </c>
      <c r="H29" s="427">
        <v>1</v>
      </c>
      <c r="I29" s="418">
        <v>1</v>
      </c>
      <c r="J29" s="428">
        <v>889</v>
      </c>
      <c r="K29" s="428">
        <v>816</v>
      </c>
      <c r="L29" s="429">
        <v>0.91790000000000005</v>
      </c>
      <c r="M29" s="420">
        <v>0.9</v>
      </c>
      <c r="N29" s="430">
        <v>1222460.19</v>
      </c>
      <c r="O29" s="430">
        <v>859725.79</v>
      </c>
      <c r="P29" s="427">
        <v>0.70330000000000004</v>
      </c>
      <c r="Q29" s="427">
        <v>0.67379999999999995</v>
      </c>
      <c r="R29" s="431">
        <v>726</v>
      </c>
      <c r="S29" s="431">
        <v>456</v>
      </c>
      <c r="T29" s="432">
        <v>0.62809999999999999</v>
      </c>
      <c r="U29" s="432">
        <v>0.7</v>
      </c>
      <c r="V29" s="426">
        <v>520</v>
      </c>
      <c r="W29" s="426">
        <v>382</v>
      </c>
      <c r="X29" s="427">
        <v>0.73460000000000003</v>
      </c>
      <c r="Y29" s="206"/>
      <c r="Z29" s="194">
        <v>619</v>
      </c>
      <c r="AA29" s="195">
        <v>663</v>
      </c>
      <c r="AB29" s="196">
        <v>1.0710999999999999</v>
      </c>
      <c r="AC29" s="194">
        <v>958</v>
      </c>
      <c r="AD29" s="195">
        <v>897</v>
      </c>
      <c r="AE29" s="196">
        <v>0.93630000000000002</v>
      </c>
      <c r="AF29" s="197">
        <v>2509079.5499999998</v>
      </c>
      <c r="AG29" s="198">
        <v>1647518.68</v>
      </c>
      <c r="AH29" s="196">
        <v>0.65659999999999996</v>
      </c>
      <c r="AI29" s="194">
        <v>855</v>
      </c>
      <c r="AJ29" s="195">
        <v>622</v>
      </c>
      <c r="AK29" s="196">
        <v>0.72750000000000004</v>
      </c>
      <c r="AL29" s="12" t="s">
        <v>334</v>
      </c>
    </row>
    <row r="30" spans="1:38" s="3" customFormat="1">
      <c r="A30" s="232" t="s">
        <v>164</v>
      </c>
      <c r="B30" s="232" t="s">
        <v>46</v>
      </c>
      <c r="C30" s="425">
        <v>1350261.82</v>
      </c>
      <c r="D30" s="425">
        <v>2823030.53</v>
      </c>
      <c r="E30" s="420">
        <v>0.47830223784366899</v>
      </c>
      <c r="F30" s="426">
        <v>653</v>
      </c>
      <c r="G30" s="426">
        <v>689</v>
      </c>
      <c r="H30" s="427">
        <v>1.0550999999999999</v>
      </c>
      <c r="I30" s="418">
        <v>1</v>
      </c>
      <c r="J30" s="428">
        <v>1050</v>
      </c>
      <c r="K30" s="428">
        <v>956</v>
      </c>
      <c r="L30" s="429">
        <v>0.91049999999999998</v>
      </c>
      <c r="M30" s="420">
        <v>0.9</v>
      </c>
      <c r="N30" s="430">
        <v>1413748.46</v>
      </c>
      <c r="O30" s="430">
        <v>1016409.32</v>
      </c>
      <c r="P30" s="427">
        <v>0.71889999999999998</v>
      </c>
      <c r="Q30" s="427">
        <v>0.7</v>
      </c>
      <c r="R30" s="431">
        <v>821</v>
      </c>
      <c r="S30" s="431">
        <v>550</v>
      </c>
      <c r="T30" s="432">
        <v>0.66990000000000005</v>
      </c>
      <c r="U30" s="432">
        <v>0.7</v>
      </c>
      <c r="V30" s="426">
        <v>604</v>
      </c>
      <c r="W30" s="426">
        <v>441</v>
      </c>
      <c r="X30" s="427">
        <v>0.73009999999999997</v>
      </c>
      <c r="Y30" s="206"/>
      <c r="Z30" s="194">
        <v>716</v>
      </c>
      <c r="AA30" s="195">
        <v>772</v>
      </c>
      <c r="AB30" s="196">
        <v>1.0782</v>
      </c>
      <c r="AC30" s="194">
        <v>1087</v>
      </c>
      <c r="AD30" s="195">
        <v>1014</v>
      </c>
      <c r="AE30" s="196">
        <v>0.93279999999999996</v>
      </c>
      <c r="AF30" s="197">
        <v>3032884.52</v>
      </c>
      <c r="AG30" s="198">
        <v>2196211.0299999998</v>
      </c>
      <c r="AH30" s="196">
        <v>0.72409999999999997</v>
      </c>
      <c r="AI30" s="194">
        <v>959</v>
      </c>
      <c r="AJ30" s="195">
        <v>721</v>
      </c>
      <c r="AK30" s="196">
        <v>0.75180000000000002</v>
      </c>
      <c r="AL30" s="12" t="s">
        <v>334</v>
      </c>
    </row>
    <row r="31" spans="1:38" s="3" customFormat="1">
      <c r="A31" s="232" t="s">
        <v>162</v>
      </c>
      <c r="B31" s="232" t="s">
        <v>47</v>
      </c>
      <c r="C31" s="425">
        <v>6302429.7800000003</v>
      </c>
      <c r="D31" s="425">
        <v>12991559.060000001</v>
      </c>
      <c r="E31" s="420">
        <v>0.48511727891109602</v>
      </c>
      <c r="F31" s="426">
        <v>4173</v>
      </c>
      <c r="G31" s="426">
        <v>4137</v>
      </c>
      <c r="H31" s="427">
        <v>0.99139999999999995</v>
      </c>
      <c r="I31" s="418">
        <v>1</v>
      </c>
      <c r="J31" s="428">
        <v>5784</v>
      </c>
      <c r="K31" s="428">
        <v>4976</v>
      </c>
      <c r="L31" s="429">
        <v>0.86029999999999995</v>
      </c>
      <c r="M31" s="420">
        <v>0.85089999999999999</v>
      </c>
      <c r="N31" s="430">
        <v>6994846.2400000002</v>
      </c>
      <c r="O31" s="430">
        <v>4979242.9000000004</v>
      </c>
      <c r="P31" s="427">
        <v>0.71179999999999999</v>
      </c>
      <c r="Q31" s="427">
        <v>0.7</v>
      </c>
      <c r="R31" s="431">
        <v>4592</v>
      </c>
      <c r="S31" s="431">
        <v>2837</v>
      </c>
      <c r="T31" s="432">
        <v>0.61780000000000002</v>
      </c>
      <c r="U31" s="432">
        <v>0.7</v>
      </c>
      <c r="V31" s="426">
        <v>3409</v>
      </c>
      <c r="W31" s="426">
        <v>2873</v>
      </c>
      <c r="X31" s="427">
        <v>0.84279999999999999</v>
      </c>
      <c r="Y31" s="206"/>
      <c r="Z31" s="194">
        <v>4244</v>
      </c>
      <c r="AA31" s="195">
        <v>4549</v>
      </c>
      <c r="AB31" s="196">
        <v>1.0719000000000001</v>
      </c>
      <c r="AC31" s="194">
        <v>5985</v>
      </c>
      <c r="AD31" s="195">
        <v>5214</v>
      </c>
      <c r="AE31" s="196">
        <v>0.87119999999999997</v>
      </c>
      <c r="AF31" s="197">
        <v>13958043.609999999</v>
      </c>
      <c r="AG31" s="198">
        <v>10104344.050000001</v>
      </c>
      <c r="AH31" s="196">
        <v>0.72389999999999999</v>
      </c>
      <c r="AI31" s="194">
        <v>5160</v>
      </c>
      <c r="AJ31" s="195">
        <v>3716</v>
      </c>
      <c r="AK31" s="196">
        <v>0.72019999999999995</v>
      </c>
      <c r="AL31" s="12" t="s">
        <v>334</v>
      </c>
    </row>
    <row r="32" spans="1:38" s="3" customFormat="1">
      <c r="A32" s="232" t="s">
        <v>161</v>
      </c>
      <c r="B32" s="232" t="s">
        <v>48</v>
      </c>
      <c r="C32" s="425">
        <v>1172869.44</v>
      </c>
      <c r="D32" s="425">
        <v>2359882.2000000002</v>
      </c>
      <c r="E32" s="420">
        <v>0.49700338432147201</v>
      </c>
      <c r="F32" s="426">
        <v>835</v>
      </c>
      <c r="G32" s="426">
        <v>803</v>
      </c>
      <c r="H32" s="427">
        <v>0.9617</v>
      </c>
      <c r="I32" s="418">
        <v>1</v>
      </c>
      <c r="J32" s="428">
        <v>1237</v>
      </c>
      <c r="K32" s="428">
        <v>1063</v>
      </c>
      <c r="L32" s="429">
        <v>0.85929999999999995</v>
      </c>
      <c r="M32" s="420">
        <v>0.87770000000000004</v>
      </c>
      <c r="N32" s="430">
        <v>1316288.28</v>
      </c>
      <c r="O32" s="430">
        <v>891543.66</v>
      </c>
      <c r="P32" s="427">
        <v>0.67730000000000001</v>
      </c>
      <c r="Q32" s="427">
        <v>0.68540000000000001</v>
      </c>
      <c r="R32" s="431">
        <v>898</v>
      </c>
      <c r="S32" s="431">
        <v>526</v>
      </c>
      <c r="T32" s="432">
        <v>0.5857</v>
      </c>
      <c r="U32" s="432">
        <v>0.69099999999999995</v>
      </c>
      <c r="V32" s="426">
        <v>795</v>
      </c>
      <c r="W32" s="426">
        <v>600</v>
      </c>
      <c r="X32" s="427">
        <v>0.75470000000000004</v>
      </c>
      <c r="Y32" s="206"/>
      <c r="Z32" s="194">
        <v>834</v>
      </c>
      <c r="AA32" s="195">
        <v>860</v>
      </c>
      <c r="AB32" s="196">
        <v>1.0311999999999999</v>
      </c>
      <c r="AC32" s="194">
        <v>1234</v>
      </c>
      <c r="AD32" s="195">
        <v>1039</v>
      </c>
      <c r="AE32" s="196">
        <v>0.84199999999999997</v>
      </c>
      <c r="AF32" s="197">
        <v>2629292.1800000002</v>
      </c>
      <c r="AG32" s="198">
        <v>1788035.59</v>
      </c>
      <c r="AH32" s="196">
        <v>0.68</v>
      </c>
      <c r="AI32" s="194">
        <v>981</v>
      </c>
      <c r="AJ32" s="195">
        <v>665</v>
      </c>
      <c r="AK32" s="196">
        <v>0.67789999999999995</v>
      </c>
      <c r="AL32" s="12" t="s">
        <v>334</v>
      </c>
    </row>
    <row r="33" spans="1:38" s="3" customFormat="1">
      <c r="A33" s="232" t="s">
        <v>166</v>
      </c>
      <c r="B33" s="232" t="s">
        <v>49</v>
      </c>
      <c r="C33" s="425">
        <v>2912442.25</v>
      </c>
      <c r="D33" s="425">
        <v>6118880.4000000004</v>
      </c>
      <c r="E33" s="420">
        <v>0.475976332206134</v>
      </c>
      <c r="F33" s="426">
        <v>2112</v>
      </c>
      <c r="G33" s="426">
        <v>1986</v>
      </c>
      <c r="H33" s="427">
        <v>0.94030000000000002</v>
      </c>
      <c r="I33" s="418">
        <v>0.98380000000000001</v>
      </c>
      <c r="J33" s="428">
        <v>2733</v>
      </c>
      <c r="K33" s="428">
        <v>2540</v>
      </c>
      <c r="L33" s="429">
        <v>0.9294</v>
      </c>
      <c r="M33" s="420">
        <v>0.9</v>
      </c>
      <c r="N33" s="430">
        <v>3285338.75</v>
      </c>
      <c r="O33" s="430">
        <v>2202767.9900000002</v>
      </c>
      <c r="P33" s="427">
        <v>0.67049999999999998</v>
      </c>
      <c r="Q33" s="427">
        <v>0.66739999999999999</v>
      </c>
      <c r="R33" s="431">
        <v>2209</v>
      </c>
      <c r="S33" s="431">
        <v>1395</v>
      </c>
      <c r="T33" s="432">
        <v>0.63149999999999995</v>
      </c>
      <c r="U33" s="432">
        <v>0.7</v>
      </c>
      <c r="V33" s="426">
        <v>1839</v>
      </c>
      <c r="W33" s="426">
        <v>1534</v>
      </c>
      <c r="X33" s="427">
        <v>0.83409999999999995</v>
      </c>
      <c r="Y33" s="206"/>
      <c r="Z33" s="194">
        <v>2221</v>
      </c>
      <c r="AA33" s="195">
        <v>2172</v>
      </c>
      <c r="AB33" s="196">
        <v>0.97789999999999999</v>
      </c>
      <c r="AC33" s="194">
        <v>2962</v>
      </c>
      <c r="AD33" s="195">
        <v>2708</v>
      </c>
      <c r="AE33" s="196">
        <v>0.91420000000000001</v>
      </c>
      <c r="AF33" s="197">
        <v>6912578.6600000001</v>
      </c>
      <c r="AG33" s="198">
        <v>4640563.4000000004</v>
      </c>
      <c r="AH33" s="196">
        <v>0.67130000000000001</v>
      </c>
      <c r="AI33" s="194">
        <v>2478</v>
      </c>
      <c r="AJ33" s="195">
        <v>1802</v>
      </c>
      <c r="AK33" s="196">
        <v>0.72719999999999996</v>
      </c>
      <c r="AL33" s="12" t="s">
        <v>334</v>
      </c>
    </row>
    <row r="34" spans="1:38" s="3" customFormat="1">
      <c r="A34" s="232" t="s">
        <v>160</v>
      </c>
      <c r="B34" s="232" t="s">
        <v>50</v>
      </c>
      <c r="C34" s="425">
        <v>8306695.6699999999</v>
      </c>
      <c r="D34" s="425">
        <v>17028736.640000001</v>
      </c>
      <c r="E34" s="420">
        <v>0.48780457679331402</v>
      </c>
      <c r="F34" s="426">
        <v>7854</v>
      </c>
      <c r="G34" s="426">
        <v>7425</v>
      </c>
      <c r="H34" s="427">
        <v>0.94540000000000002</v>
      </c>
      <c r="I34" s="418">
        <v>1</v>
      </c>
      <c r="J34" s="428">
        <v>9684</v>
      </c>
      <c r="K34" s="428">
        <v>8478</v>
      </c>
      <c r="L34" s="429">
        <v>0.87549999999999994</v>
      </c>
      <c r="M34" s="420">
        <v>0.88039999999999996</v>
      </c>
      <c r="N34" s="430">
        <v>8780211</v>
      </c>
      <c r="O34" s="430">
        <v>6199340.7699999996</v>
      </c>
      <c r="P34" s="427">
        <v>0.70609999999999995</v>
      </c>
      <c r="Q34" s="427">
        <v>0.7</v>
      </c>
      <c r="R34" s="431">
        <v>6775</v>
      </c>
      <c r="S34" s="431">
        <v>4216</v>
      </c>
      <c r="T34" s="432">
        <v>0.62229999999999996</v>
      </c>
      <c r="U34" s="432">
        <v>0.69830000000000003</v>
      </c>
      <c r="V34" s="426">
        <v>5916</v>
      </c>
      <c r="W34" s="426">
        <v>4688</v>
      </c>
      <c r="X34" s="427">
        <v>0.79239999999999999</v>
      </c>
      <c r="Y34" s="206"/>
      <c r="Z34" s="194">
        <v>8273</v>
      </c>
      <c r="AA34" s="195">
        <v>8290</v>
      </c>
      <c r="AB34" s="196">
        <v>1.0021</v>
      </c>
      <c r="AC34" s="194">
        <v>9910</v>
      </c>
      <c r="AD34" s="195">
        <v>8772</v>
      </c>
      <c r="AE34" s="196">
        <v>0.88519999999999999</v>
      </c>
      <c r="AF34" s="197">
        <v>17704322.739999998</v>
      </c>
      <c r="AG34" s="198">
        <v>12777651.18</v>
      </c>
      <c r="AH34" s="196">
        <v>0.72170000000000001</v>
      </c>
      <c r="AI34" s="194">
        <v>7393</v>
      </c>
      <c r="AJ34" s="195">
        <v>5232</v>
      </c>
      <c r="AK34" s="196">
        <v>0.7077</v>
      </c>
      <c r="AL34" s="12" t="s">
        <v>334</v>
      </c>
    </row>
    <row r="35" spans="1:38" s="3" customFormat="1">
      <c r="A35" s="232" t="s">
        <v>168</v>
      </c>
      <c r="B35" s="232" t="s">
        <v>335</v>
      </c>
      <c r="C35" s="425">
        <v>1351440.51</v>
      </c>
      <c r="D35" s="425">
        <v>2886642.86</v>
      </c>
      <c r="E35" s="420">
        <v>0.46817031948316601</v>
      </c>
      <c r="F35" s="426">
        <v>1726</v>
      </c>
      <c r="G35" s="426">
        <v>1427</v>
      </c>
      <c r="H35" s="427">
        <v>0.82679999999999998</v>
      </c>
      <c r="I35" s="418">
        <v>0.86919999999999997</v>
      </c>
      <c r="J35" s="428">
        <v>2404</v>
      </c>
      <c r="K35" s="428">
        <v>1861</v>
      </c>
      <c r="L35" s="429">
        <v>0.77410000000000001</v>
      </c>
      <c r="M35" s="420">
        <v>0.81089999999999995</v>
      </c>
      <c r="N35" s="430">
        <v>1416952.1</v>
      </c>
      <c r="O35" s="430">
        <v>899810.69</v>
      </c>
      <c r="P35" s="427">
        <v>0.63500000000000001</v>
      </c>
      <c r="Q35" s="427">
        <v>0.65490000000000004</v>
      </c>
      <c r="R35" s="431">
        <v>1668</v>
      </c>
      <c r="S35" s="431">
        <v>916</v>
      </c>
      <c r="T35" s="432">
        <v>0.54920000000000002</v>
      </c>
      <c r="U35" s="432">
        <v>0.6583</v>
      </c>
      <c r="V35" s="426">
        <v>1077</v>
      </c>
      <c r="W35" s="426">
        <v>832</v>
      </c>
      <c r="X35" s="427">
        <v>0.77249999999999996</v>
      </c>
      <c r="Y35" s="206"/>
      <c r="Z35" s="194">
        <v>2071</v>
      </c>
      <c r="AA35" s="195">
        <v>1632</v>
      </c>
      <c r="AB35" s="196">
        <v>0.78800000000000003</v>
      </c>
      <c r="AC35" s="194">
        <v>2450</v>
      </c>
      <c r="AD35" s="195">
        <v>1925</v>
      </c>
      <c r="AE35" s="196">
        <v>0.78569999999999995</v>
      </c>
      <c r="AF35" s="197">
        <v>3014070.75</v>
      </c>
      <c r="AG35" s="198">
        <v>1912141.41</v>
      </c>
      <c r="AH35" s="196">
        <v>0.63439999999999996</v>
      </c>
      <c r="AI35" s="194">
        <v>1861</v>
      </c>
      <c r="AJ35" s="195">
        <v>1173</v>
      </c>
      <c r="AK35" s="196">
        <v>0.63029999999999997</v>
      </c>
      <c r="AL35" s="12" t="s">
        <v>334</v>
      </c>
    </row>
    <row r="36" spans="1:38" s="3" customFormat="1">
      <c r="A36" s="232" t="s">
        <v>168</v>
      </c>
      <c r="B36" s="232" t="s">
        <v>336</v>
      </c>
      <c r="C36" s="425">
        <v>1636316.2</v>
      </c>
      <c r="D36" s="425">
        <v>3187552.44</v>
      </c>
      <c r="E36" s="420">
        <v>0.51334565651883002</v>
      </c>
      <c r="F36" s="426">
        <v>1509</v>
      </c>
      <c r="G36" s="426">
        <v>1352</v>
      </c>
      <c r="H36" s="427">
        <v>0.89600000000000002</v>
      </c>
      <c r="I36" s="418">
        <v>0.98340000000000005</v>
      </c>
      <c r="J36" s="428">
        <v>2209</v>
      </c>
      <c r="K36" s="428">
        <v>1922</v>
      </c>
      <c r="L36" s="429">
        <v>0.87009999999999998</v>
      </c>
      <c r="M36" s="420">
        <v>0.87619999999999998</v>
      </c>
      <c r="N36" s="430">
        <v>1717486.04</v>
      </c>
      <c r="O36" s="430">
        <v>1153261.52</v>
      </c>
      <c r="P36" s="427">
        <v>0.67149999999999999</v>
      </c>
      <c r="Q36" s="427">
        <v>0.64549999999999996</v>
      </c>
      <c r="R36" s="431">
        <v>1714</v>
      </c>
      <c r="S36" s="431">
        <v>966</v>
      </c>
      <c r="T36" s="432">
        <v>0.56359999999999999</v>
      </c>
      <c r="U36" s="432">
        <v>0.62890000000000001</v>
      </c>
      <c r="V36" s="426">
        <v>1189</v>
      </c>
      <c r="W36" s="426">
        <v>938</v>
      </c>
      <c r="X36" s="427">
        <v>0.78890000000000005</v>
      </c>
      <c r="Y36" s="206"/>
      <c r="Z36" s="194">
        <v>1661</v>
      </c>
      <c r="AA36" s="195">
        <v>1563</v>
      </c>
      <c r="AB36" s="196">
        <v>0.94099999999999995</v>
      </c>
      <c r="AC36" s="194">
        <v>2230</v>
      </c>
      <c r="AD36" s="195">
        <v>2018</v>
      </c>
      <c r="AE36" s="196">
        <v>0.90490000000000004</v>
      </c>
      <c r="AF36" s="197">
        <v>3571770.62</v>
      </c>
      <c r="AG36" s="198">
        <v>2242614.73</v>
      </c>
      <c r="AH36" s="196">
        <v>0.62790000000000001</v>
      </c>
      <c r="AI36" s="194">
        <v>1802</v>
      </c>
      <c r="AJ36" s="195">
        <v>1073</v>
      </c>
      <c r="AK36" s="196">
        <v>0.59540000000000004</v>
      </c>
      <c r="AL36" s="12" t="s">
        <v>334</v>
      </c>
    </row>
    <row r="37" spans="1:38" s="3" customFormat="1">
      <c r="A37" s="232" t="s">
        <v>162</v>
      </c>
      <c r="B37" s="232" t="s">
        <v>52</v>
      </c>
      <c r="C37" s="425">
        <v>11564727.689999999</v>
      </c>
      <c r="D37" s="425">
        <v>23984287.469999999</v>
      </c>
      <c r="E37" s="420">
        <v>0.48217933113357597</v>
      </c>
      <c r="F37" s="426">
        <v>11784</v>
      </c>
      <c r="G37" s="426">
        <v>11232</v>
      </c>
      <c r="H37" s="427">
        <v>0.95320000000000005</v>
      </c>
      <c r="I37" s="418">
        <v>1</v>
      </c>
      <c r="J37" s="428">
        <v>14019</v>
      </c>
      <c r="K37" s="428">
        <v>12521</v>
      </c>
      <c r="L37" s="429">
        <v>0.8931</v>
      </c>
      <c r="M37" s="420">
        <v>0.88639999999999997</v>
      </c>
      <c r="N37" s="430">
        <v>13561808</v>
      </c>
      <c r="O37" s="430">
        <v>8986054.6099999994</v>
      </c>
      <c r="P37" s="427">
        <v>0.66259999999999997</v>
      </c>
      <c r="Q37" s="427">
        <v>0.6653</v>
      </c>
      <c r="R37" s="431">
        <v>10234</v>
      </c>
      <c r="S37" s="431">
        <v>5868</v>
      </c>
      <c r="T37" s="432">
        <v>0.57340000000000002</v>
      </c>
      <c r="U37" s="432">
        <v>0.6573</v>
      </c>
      <c r="V37" s="426">
        <v>9453</v>
      </c>
      <c r="W37" s="426">
        <v>7226</v>
      </c>
      <c r="X37" s="427">
        <v>0.76439999999999997</v>
      </c>
      <c r="Y37" s="206"/>
      <c r="Z37" s="194">
        <v>12135</v>
      </c>
      <c r="AA37" s="195">
        <v>12377</v>
      </c>
      <c r="AB37" s="196">
        <v>1.0199</v>
      </c>
      <c r="AC37" s="194">
        <v>14524</v>
      </c>
      <c r="AD37" s="195">
        <v>12937</v>
      </c>
      <c r="AE37" s="196">
        <v>0.89070000000000005</v>
      </c>
      <c r="AF37" s="197">
        <v>27749250.690000001</v>
      </c>
      <c r="AG37" s="198">
        <v>18433419</v>
      </c>
      <c r="AH37" s="196">
        <v>0.6643</v>
      </c>
      <c r="AI37" s="194">
        <v>11490</v>
      </c>
      <c r="AJ37" s="195">
        <v>7519</v>
      </c>
      <c r="AK37" s="196">
        <v>0.65439999999999998</v>
      </c>
      <c r="AL37" s="12" t="s">
        <v>334</v>
      </c>
    </row>
    <row r="38" spans="1:38" s="3" customFormat="1">
      <c r="A38" s="232" t="s">
        <v>160</v>
      </c>
      <c r="B38" s="232" t="s">
        <v>53</v>
      </c>
      <c r="C38" s="425">
        <v>2580388.14</v>
      </c>
      <c r="D38" s="425">
        <v>5487067.6299999999</v>
      </c>
      <c r="E38" s="420">
        <v>0.47026723816779298</v>
      </c>
      <c r="F38" s="426">
        <v>2062</v>
      </c>
      <c r="G38" s="426">
        <v>2016</v>
      </c>
      <c r="H38" s="427">
        <v>0.97770000000000001</v>
      </c>
      <c r="I38" s="418">
        <v>1</v>
      </c>
      <c r="J38" s="428">
        <v>2996</v>
      </c>
      <c r="K38" s="428">
        <v>2609</v>
      </c>
      <c r="L38" s="429">
        <v>0.87080000000000002</v>
      </c>
      <c r="M38" s="420">
        <v>0.87260000000000004</v>
      </c>
      <c r="N38" s="430">
        <v>2850429.04</v>
      </c>
      <c r="O38" s="430">
        <v>1927564.41</v>
      </c>
      <c r="P38" s="427">
        <v>0.67620000000000002</v>
      </c>
      <c r="Q38" s="427">
        <v>0.67369999999999997</v>
      </c>
      <c r="R38" s="431">
        <v>2167</v>
      </c>
      <c r="S38" s="431">
        <v>1242</v>
      </c>
      <c r="T38" s="432">
        <v>0.57310000000000005</v>
      </c>
      <c r="U38" s="432">
        <v>0.66779999999999995</v>
      </c>
      <c r="V38" s="426">
        <v>1643</v>
      </c>
      <c r="W38" s="426">
        <v>1383</v>
      </c>
      <c r="X38" s="427">
        <v>0.84179999999999999</v>
      </c>
      <c r="Y38" s="206"/>
      <c r="Z38" s="194">
        <v>2082</v>
      </c>
      <c r="AA38" s="195">
        <v>2172</v>
      </c>
      <c r="AB38" s="196">
        <v>1.0431999999999999</v>
      </c>
      <c r="AC38" s="194">
        <v>3014</v>
      </c>
      <c r="AD38" s="195">
        <v>2732</v>
      </c>
      <c r="AE38" s="196">
        <v>0.90639999999999998</v>
      </c>
      <c r="AF38" s="197">
        <v>6020116.0899999999</v>
      </c>
      <c r="AG38" s="198">
        <v>4009091.16</v>
      </c>
      <c r="AH38" s="196">
        <v>0.66590000000000005</v>
      </c>
      <c r="AI38" s="194">
        <v>2396</v>
      </c>
      <c r="AJ38" s="195">
        <v>1622</v>
      </c>
      <c r="AK38" s="196">
        <v>0.67700000000000005</v>
      </c>
      <c r="AL38" s="12" t="s">
        <v>334</v>
      </c>
    </row>
    <row r="39" spans="1:38" s="3" customFormat="1">
      <c r="A39" s="232" t="s">
        <v>163</v>
      </c>
      <c r="B39" s="232" t="s">
        <v>54</v>
      </c>
      <c r="C39" s="425">
        <v>7687377.4400000004</v>
      </c>
      <c r="D39" s="425">
        <v>15392094.970000001</v>
      </c>
      <c r="E39" s="420">
        <v>0.49943672092610503</v>
      </c>
      <c r="F39" s="426">
        <v>7170</v>
      </c>
      <c r="G39" s="426">
        <v>6966</v>
      </c>
      <c r="H39" s="427">
        <v>0.97150000000000003</v>
      </c>
      <c r="I39" s="418">
        <v>1</v>
      </c>
      <c r="J39" s="428">
        <v>9512</v>
      </c>
      <c r="K39" s="428">
        <v>7693</v>
      </c>
      <c r="L39" s="429">
        <v>0.80879999999999996</v>
      </c>
      <c r="M39" s="420">
        <v>0.81810000000000005</v>
      </c>
      <c r="N39" s="430">
        <v>8062151.0300000003</v>
      </c>
      <c r="O39" s="430">
        <v>5804027.7300000004</v>
      </c>
      <c r="P39" s="427">
        <v>0.71989999999999998</v>
      </c>
      <c r="Q39" s="427">
        <v>0.7</v>
      </c>
      <c r="R39" s="431">
        <v>6375</v>
      </c>
      <c r="S39" s="431">
        <v>3854</v>
      </c>
      <c r="T39" s="432">
        <v>0.60450000000000004</v>
      </c>
      <c r="U39" s="432">
        <v>0.67100000000000004</v>
      </c>
      <c r="V39" s="426">
        <v>5504</v>
      </c>
      <c r="W39" s="426">
        <v>4372</v>
      </c>
      <c r="X39" s="427">
        <v>0.79430000000000001</v>
      </c>
      <c r="Y39" s="206"/>
      <c r="Z39" s="194">
        <v>7386</v>
      </c>
      <c r="AA39" s="195">
        <v>8041</v>
      </c>
      <c r="AB39" s="196">
        <v>1.0887</v>
      </c>
      <c r="AC39" s="194">
        <v>9896</v>
      </c>
      <c r="AD39" s="195">
        <v>8250</v>
      </c>
      <c r="AE39" s="196">
        <v>0.8337</v>
      </c>
      <c r="AF39" s="197">
        <v>16783229.829999998</v>
      </c>
      <c r="AG39" s="198">
        <v>11432784.390000001</v>
      </c>
      <c r="AH39" s="196">
        <v>0.68120000000000003</v>
      </c>
      <c r="AI39" s="194">
        <v>7545</v>
      </c>
      <c r="AJ39" s="195">
        <v>5031</v>
      </c>
      <c r="AK39" s="196">
        <v>0.66679999999999995</v>
      </c>
      <c r="AL39" s="12" t="s">
        <v>334</v>
      </c>
    </row>
    <row r="40" spans="1:38" s="3" customFormat="1">
      <c r="A40" s="232" t="s">
        <v>164</v>
      </c>
      <c r="B40" s="232" t="s">
        <v>55</v>
      </c>
      <c r="C40" s="425">
        <v>614832.97</v>
      </c>
      <c r="D40" s="425">
        <v>1219159.48</v>
      </c>
      <c r="E40" s="420">
        <v>0.50430889484614405</v>
      </c>
      <c r="F40" s="426">
        <v>389</v>
      </c>
      <c r="G40" s="426">
        <v>374</v>
      </c>
      <c r="H40" s="427">
        <v>0.96140000000000003</v>
      </c>
      <c r="I40" s="418">
        <v>1</v>
      </c>
      <c r="J40" s="428">
        <v>539</v>
      </c>
      <c r="K40" s="428">
        <v>496</v>
      </c>
      <c r="L40" s="429">
        <v>0.92020000000000002</v>
      </c>
      <c r="M40" s="420">
        <v>0.9</v>
      </c>
      <c r="N40" s="430">
        <v>674572.07</v>
      </c>
      <c r="O40" s="430">
        <v>479798.7</v>
      </c>
      <c r="P40" s="427">
        <v>0.71130000000000004</v>
      </c>
      <c r="Q40" s="427">
        <v>0.69120000000000004</v>
      </c>
      <c r="R40" s="431">
        <v>445</v>
      </c>
      <c r="S40" s="431">
        <v>281</v>
      </c>
      <c r="T40" s="432">
        <v>0.63149999999999995</v>
      </c>
      <c r="U40" s="432">
        <v>0.69869999999999999</v>
      </c>
      <c r="V40" s="426">
        <v>330</v>
      </c>
      <c r="W40" s="426">
        <v>242</v>
      </c>
      <c r="X40" s="427">
        <v>0.73329999999999995</v>
      </c>
      <c r="Y40" s="206"/>
      <c r="Z40" s="194">
        <v>427</v>
      </c>
      <c r="AA40" s="195">
        <v>432</v>
      </c>
      <c r="AB40" s="196">
        <v>1.0117</v>
      </c>
      <c r="AC40" s="194">
        <v>562</v>
      </c>
      <c r="AD40" s="195">
        <v>515</v>
      </c>
      <c r="AE40" s="196">
        <v>0.91639999999999999</v>
      </c>
      <c r="AF40" s="197">
        <v>1438643.35</v>
      </c>
      <c r="AG40" s="198">
        <v>990159.52</v>
      </c>
      <c r="AH40" s="196">
        <v>0.68830000000000002</v>
      </c>
      <c r="AI40" s="194">
        <v>487</v>
      </c>
      <c r="AJ40" s="195">
        <v>328</v>
      </c>
      <c r="AK40" s="196">
        <v>0.67349999999999999</v>
      </c>
      <c r="AL40" s="12" t="s">
        <v>334</v>
      </c>
    </row>
    <row r="41" spans="1:38" s="3" customFormat="1">
      <c r="A41" s="232" t="s">
        <v>167</v>
      </c>
      <c r="B41" s="232" t="s">
        <v>56</v>
      </c>
      <c r="C41" s="425">
        <v>284978.19</v>
      </c>
      <c r="D41" s="425">
        <v>609354.98</v>
      </c>
      <c r="E41" s="420">
        <v>0.46767188150329098</v>
      </c>
      <c r="F41" s="426">
        <v>147</v>
      </c>
      <c r="G41" s="426">
        <v>154</v>
      </c>
      <c r="H41" s="427">
        <v>1.0476000000000001</v>
      </c>
      <c r="I41" s="418">
        <v>1</v>
      </c>
      <c r="J41" s="428">
        <v>260</v>
      </c>
      <c r="K41" s="428">
        <v>231</v>
      </c>
      <c r="L41" s="429">
        <v>0.88849999999999996</v>
      </c>
      <c r="M41" s="420">
        <v>0.87039999999999995</v>
      </c>
      <c r="N41" s="430">
        <v>343884.75</v>
      </c>
      <c r="O41" s="430">
        <v>235090.11</v>
      </c>
      <c r="P41" s="427">
        <v>0.68359999999999999</v>
      </c>
      <c r="Q41" s="427">
        <v>0.67549999999999999</v>
      </c>
      <c r="R41" s="431">
        <v>200</v>
      </c>
      <c r="S41" s="431">
        <v>111</v>
      </c>
      <c r="T41" s="432">
        <v>0.55500000000000005</v>
      </c>
      <c r="U41" s="432">
        <v>0.7</v>
      </c>
      <c r="V41" s="426">
        <v>182</v>
      </c>
      <c r="W41" s="426">
        <v>137</v>
      </c>
      <c r="X41" s="427">
        <v>0.75270000000000004</v>
      </c>
      <c r="Y41" s="206"/>
      <c r="Z41" s="194">
        <v>127</v>
      </c>
      <c r="AA41" s="195">
        <v>142</v>
      </c>
      <c r="AB41" s="196">
        <v>1.1181000000000001</v>
      </c>
      <c r="AC41" s="194">
        <v>247</v>
      </c>
      <c r="AD41" s="195">
        <v>218</v>
      </c>
      <c r="AE41" s="196">
        <v>0.88260000000000005</v>
      </c>
      <c r="AF41" s="197">
        <v>645042.30000000005</v>
      </c>
      <c r="AG41" s="198">
        <v>431340.81</v>
      </c>
      <c r="AH41" s="196">
        <v>0.66869999999999996</v>
      </c>
      <c r="AI41" s="194">
        <v>216</v>
      </c>
      <c r="AJ41" s="195">
        <v>155</v>
      </c>
      <c r="AK41" s="196">
        <v>0.71760000000000002</v>
      </c>
      <c r="AL41" s="12" t="s">
        <v>334</v>
      </c>
    </row>
    <row r="42" spans="1:38" s="3" customFormat="1">
      <c r="A42" s="232" t="s">
        <v>168</v>
      </c>
      <c r="B42" s="232" t="s">
        <v>57</v>
      </c>
      <c r="C42" s="425">
        <v>2129452.02</v>
      </c>
      <c r="D42" s="425">
        <v>4498394.84</v>
      </c>
      <c r="E42" s="420">
        <v>0.47338041584628898</v>
      </c>
      <c r="F42" s="426">
        <v>1804</v>
      </c>
      <c r="G42" s="426">
        <v>1699</v>
      </c>
      <c r="H42" s="427">
        <v>0.94179999999999997</v>
      </c>
      <c r="I42" s="418">
        <v>1</v>
      </c>
      <c r="J42" s="428">
        <v>2568</v>
      </c>
      <c r="K42" s="428">
        <v>2255</v>
      </c>
      <c r="L42" s="429">
        <v>0.87809999999999999</v>
      </c>
      <c r="M42" s="420">
        <v>0.88949999999999996</v>
      </c>
      <c r="N42" s="430">
        <v>2366299.1800000002</v>
      </c>
      <c r="O42" s="430">
        <v>1693876.63</v>
      </c>
      <c r="P42" s="427">
        <v>0.71579999999999999</v>
      </c>
      <c r="Q42" s="427">
        <v>0.7</v>
      </c>
      <c r="R42" s="431">
        <v>1819</v>
      </c>
      <c r="S42" s="431">
        <v>1070</v>
      </c>
      <c r="T42" s="432">
        <v>0.58819999999999995</v>
      </c>
      <c r="U42" s="432">
        <v>0.67320000000000002</v>
      </c>
      <c r="V42" s="426">
        <v>1396</v>
      </c>
      <c r="W42" s="426">
        <v>1134</v>
      </c>
      <c r="X42" s="427">
        <v>0.81230000000000002</v>
      </c>
      <c r="Y42" s="206"/>
      <c r="Z42" s="194">
        <v>1840</v>
      </c>
      <c r="AA42" s="195">
        <v>1911</v>
      </c>
      <c r="AB42" s="196">
        <v>1.0386</v>
      </c>
      <c r="AC42" s="194">
        <v>2674</v>
      </c>
      <c r="AD42" s="195">
        <v>2367</v>
      </c>
      <c r="AE42" s="196">
        <v>0.88519999999999999</v>
      </c>
      <c r="AF42" s="197">
        <v>4803088.0599999996</v>
      </c>
      <c r="AG42" s="198">
        <v>3395055.27</v>
      </c>
      <c r="AH42" s="196">
        <v>0.70679999999999998</v>
      </c>
      <c r="AI42" s="194">
        <v>2079</v>
      </c>
      <c r="AJ42" s="195">
        <v>1346</v>
      </c>
      <c r="AK42" s="196">
        <v>0.64739999999999998</v>
      </c>
      <c r="AL42" s="12" t="s">
        <v>334</v>
      </c>
    </row>
    <row r="43" spans="1:38" s="3" customFormat="1">
      <c r="A43" s="232" t="s">
        <v>160</v>
      </c>
      <c r="B43" s="232" t="s">
        <v>58</v>
      </c>
      <c r="C43" s="425">
        <v>961912.66</v>
      </c>
      <c r="D43" s="425">
        <v>1880570.5725</v>
      </c>
      <c r="E43" s="420">
        <v>0.51150043187225303</v>
      </c>
      <c r="F43" s="426">
        <v>937</v>
      </c>
      <c r="G43" s="426">
        <v>938</v>
      </c>
      <c r="H43" s="427">
        <v>1.0011000000000001</v>
      </c>
      <c r="I43" s="418">
        <v>1</v>
      </c>
      <c r="J43" s="428">
        <v>1244</v>
      </c>
      <c r="K43" s="428">
        <v>1163</v>
      </c>
      <c r="L43" s="429">
        <v>0.93489999999999995</v>
      </c>
      <c r="M43" s="420">
        <v>0.9</v>
      </c>
      <c r="N43" s="430">
        <v>1074673.5</v>
      </c>
      <c r="O43" s="430">
        <v>722269.42</v>
      </c>
      <c r="P43" s="427">
        <v>0.67210000000000003</v>
      </c>
      <c r="Q43" s="427">
        <v>0.65339999999999998</v>
      </c>
      <c r="R43" s="431">
        <v>989</v>
      </c>
      <c r="S43" s="431">
        <v>599</v>
      </c>
      <c r="T43" s="432">
        <v>0.60570000000000002</v>
      </c>
      <c r="U43" s="432">
        <v>0.69269999999999998</v>
      </c>
      <c r="V43" s="426">
        <v>806</v>
      </c>
      <c r="W43" s="426">
        <v>705</v>
      </c>
      <c r="X43" s="427">
        <v>0.87470000000000003</v>
      </c>
      <c r="Y43" s="206"/>
      <c r="Z43" s="194">
        <v>978</v>
      </c>
      <c r="AA43" s="195">
        <v>1011</v>
      </c>
      <c r="AB43" s="196">
        <v>1.0337000000000001</v>
      </c>
      <c r="AC43" s="194">
        <v>1256</v>
      </c>
      <c r="AD43" s="195">
        <v>1182</v>
      </c>
      <c r="AE43" s="196">
        <v>0.94110000000000005</v>
      </c>
      <c r="AF43" s="197">
        <v>2248640.37</v>
      </c>
      <c r="AG43" s="198">
        <v>1489040.44</v>
      </c>
      <c r="AH43" s="196">
        <v>0.66220000000000001</v>
      </c>
      <c r="AI43" s="194">
        <v>1073</v>
      </c>
      <c r="AJ43" s="195">
        <v>748</v>
      </c>
      <c r="AK43" s="196">
        <v>0.69710000000000005</v>
      </c>
      <c r="AL43" s="12" t="s">
        <v>334</v>
      </c>
    </row>
    <row r="44" spans="1:38" s="3" customFormat="1">
      <c r="A44" s="232" t="s">
        <v>161</v>
      </c>
      <c r="B44" s="232" t="s">
        <v>337</v>
      </c>
      <c r="C44" s="425">
        <v>12574334.880000001</v>
      </c>
      <c r="D44" s="425">
        <v>25230065.109999999</v>
      </c>
      <c r="E44" s="420">
        <v>0.49838693737718998</v>
      </c>
      <c r="F44" s="426">
        <v>11503</v>
      </c>
      <c r="G44" s="426">
        <v>11017</v>
      </c>
      <c r="H44" s="427">
        <v>0.95779999999999998</v>
      </c>
      <c r="I44" s="418">
        <v>1</v>
      </c>
      <c r="J44" s="428">
        <v>14496</v>
      </c>
      <c r="K44" s="428">
        <v>11874</v>
      </c>
      <c r="L44" s="429">
        <v>0.81910000000000005</v>
      </c>
      <c r="M44" s="420">
        <v>0.82069999999999999</v>
      </c>
      <c r="N44" s="430">
        <v>13158937.6</v>
      </c>
      <c r="O44" s="430">
        <v>9858479.4600000009</v>
      </c>
      <c r="P44" s="427">
        <v>0.74919999999999998</v>
      </c>
      <c r="Q44" s="427">
        <v>0.7</v>
      </c>
      <c r="R44" s="431">
        <v>10082</v>
      </c>
      <c r="S44" s="431">
        <v>6292</v>
      </c>
      <c r="T44" s="432">
        <v>0.62409999999999999</v>
      </c>
      <c r="U44" s="432">
        <v>0.7</v>
      </c>
      <c r="V44" s="426">
        <v>8278</v>
      </c>
      <c r="W44" s="426">
        <v>6774</v>
      </c>
      <c r="X44" s="427">
        <v>0.81830000000000003</v>
      </c>
      <c r="Y44" s="206"/>
      <c r="Z44" s="194">
        <v>11255</v>
      </c>
      <c r="AA44" s="195">
        <v>11733</v>
      </c>
      <c r="AB44" s="196">
        <v>1.0425</v>
      </c>
      <c r="AC44" s="194">
        <v>15098</v>
      </c>
      <c r="AD44" s="195">
        <v>12057</v>
      </c>
      <c r="AE44" s="196">
        <v>0.79859999999999998</v>
      </c>
      <c r="AF44" s="197">
        <v>25829201.149999999</v>
      </c>
      <c r="AG44" s="198">
        <v>19383910.690000001</v>
      </c>
      <c r="AH44" s="196">
        <v>0.75049999999999994</v>
      </c>
      <c r="AI44" s="194">
        <v>11011</v>
      </c>
      <c r="AJ44" s="195">
        <v>7762</v>
      </c>
      <c r="AK44" s="196">
        <v>0.70489999999999997</v>
      </c>
      <c r="AL44" s="12" t="s">
        <v>334</v>
      </c>
    </row>
    <row r="45" spans="1:38" s="3" customFormat="1">
      <c r="A45" s="232" t="s">
        <v>161</v>
      </c>
      <c r="B45" s="232" t="s">
        <v>338</v>
      </c>
      <c r="C45" s="425">
        <v>4177981.4399999999</v>
      </c>
      <c r="D45" s="425">
        <v>8819412.1699999999</v>
      </c>
      <c r="E45" s="420">
        <v>0.47372561339312003</v>
      </c>
      <c r="F45" s="426">
        <v>4365</v>
      </c>
      <c r="G45" s="426">
        <v>4040</v>
      </c>
      <c r="H45" s="427">
        <v>0.92549999999999999</v>
      </c>
      <c r="I45" s="418">
        <v>1</v>
      </c>
      <c r="J45" s="428">
        <v>5685</v>
      </c>
      <c r="K45" s="428">
        <v>4791</v>
      </c>
      <c r="L45" s="429">
        <v>0.8427</v>
      </c>
      <c r="M45" s="420">
        <v>0.83989999999999998</v>
      </c>
      <c r="N45" s="430">
        <v>4454391.17</v>
      </c>
      <c r="O45" s="430">
        <v>3284816.38</v>
      </c>
      <c r="P45" s="427">
        <v>0.73740000000000006</v>
      </c>
      <c r="Q45" s="427">
        <v>0.7</v>
      </c>
      <c r="R45" s="431">
        <v>4148</v>
      </c>
      <c r="S45" s="431">
        <v>2538</v>
      </c>
      <c r="T45" s="432">
        <v>0.6119</v>
      </c>
      <c r="U45" s="432">
        <v>0.68310000000000004</v>
      </c>
      <c r="V45" s="426">
        <v>3287</v>
      </c>
      <c r="W45" s="426">
        <v>2720</v>
      </c>
      <c r="X45" s="427">
        <v>0.82750000000000001</v>
      </c>
      <c r="Y45" s="206"/>
      <c r="Z45" s="194">
        <v>4370</v>
      </c>
      <c r="AA45" s="195">
        <v>4448</v>
      </c>
      <c r="AB45" s="196">
        <v>1.0178</v>
      </c>
      <c r="AC45" s="194">
        <v>5808</v>
      </c>
      <c r="AD45" s="195">
        <v>5025</v>
      </c>
      <c r="AE45" s="196">
        <v>0.86519999999999997</v>
      </c>
      <c r="AF45" s="197">
        <v>9468270.1199999992</v>
      </c>
      <c r="AG45" s="198">
        <v>7040756.6600000001</v>
      </c>
      <c r="AH45" s="196">
        <v>0.74360000000000004</v>
      </c>
      <c r="AI45" s="194">
        <v>4706</v>
      </c>
      <c r="AJ45" s="195">
        <v>3190</v>
      </c>
      <c r="AK45" s="196">
        <v>0.67789999999999995</v>
      </c>
      <c r="AL45" s="12" t="s">
        <v>334</v>
      </c>
    </row>
    <row r="46" spans="1:38" s="3" customFormat="1">
      <c r="A46" s="232" t="s">
        <v>168</v>
      </c>
      <c r="B46" s="232" t="s">
        <v>60</v>
      </c>
      <c r="C46" s="425">
        <v>3174035.14</v>
      </c>
      <c r="D46" s="425">
        <v>6566750.4900000002</v>
      </c>
      <c r="E46" s="420">
        <v>0.48334943513286999</v>
      </c>
      <c r="F46" s="426">
        <v>3075</v>
      </c>
      <c r="G46" s="426">
        <v>3018</v>
      </c>
      <c r="H46" s="427">
        <v>0.98150000000000004</v>
      </c>
      <c r="I46" s="418">
        <v>1</v>
      </c>
      <c r="J46" s="428">
        <v>3998</v>
      </c>
      <c r="K46" s="428">
        <v>3563</v>
      </c>
      <c r="L46" s="429">
        <v>0.89119999999999999</v>
      </c>
      <c r="M46" s="420">
        <v>0.9</v>
      </c>
      <c r="N46" s="430">
        <v>3484865.75</v>
      </c>
      <c r="O46" s="430">
        <v>2458904.23</v>
      </c>
      <c r="P46" s="427">
        <v>0.7056</v>
      </c>
      <c r="Q46" s="427">
        <v>0.69230000000000003</v>
      </c>
      <c r="R46" s="431">
        <v>2937</v>
      </c>
      <c r="S46" s="431">
        <v>1756</v>
      </c>
      <c r="T46" s="432">
        <v>0.59789999999999999</v>
      </c>
      <c r="U46" s="432">
        <v>0.67030000000000001</v>
      </c>
      <c r="V46" s="426">
        <v>2422</v>
      </c>
      <c r="W46" s="426">
        <v>1957</v>
      </c>
      <c r="X46" s="427">
        <v>0.80800000000000005</v>
      </c>
      <c r="Y46" s="206"/>
      <c r="Z46" s="194">
        <v>3327</v>
      </c>
      <c r="AA46" s="195">
        <v>3365</v>
      </c>
      <c r="AB46" s="196">
        <v>1.0114000000000001</v>
      </c>
      <c r="AC46" s="194">
        <v>4204</v>
      </c>
      <c r="AD46" s="195">
        <v>3795</v>
      </c>
      <c r="AE46" s="196">
        <v>0.90269999999999995</v>
      </c>
      <c r="AF46" s="197">
        <v>7343860.6799999997</v>
      </c>
      <c r="AG46" s="198">
        <v>5095623.7699999996</v>
      </c>
      <c r="AH46" s="196">
        <v>0.69389999999999996</v>
      </c>
      <c r="AI46" s="194">
        <v>3286</v>
      </c>
      <c r="AJ46" s="195">
        <v>2271</v>
      </c>
      <c r="AK46" s="196">
        <v>0.69110000000000005</v>
      </c>
      <c r="AL46" s="12" t="s">
        <v>334</v>
      </c>
    </row>
    <row r="47" spans="1:38" s="3" customFormat="1">
      <c r="A47" s="232" t="s">
        <v>165</v>
      </c>
      <c r="B47" s="232" t="s">
        <v>61</v>
      </c>
      <c r="C47" s="425">
        <v>4789704.32</v>
      </c>
      <c r="D47" s="425">
        <v>9650235.1500000004</v>
      </c>
      <c r="E47" s="420">
        <v>0.49633032206474298</v>
      </c>
      <c r="F47" s="426">
        <v>3337</v>
      </c>
      <c r="G47" s="426">
        <v>3334</v>
      </c>
      <c r="H47" s="427">
        <v>0.99909999999999999</v>
      </c>
      <c r="I47" s="418">
        <v>1</v>
      </c>
      <c r="J47" s="428">
        <v>4565</v>
      </c>
      <c r="K47" s="428">
        <v>3929</v>
      </c>
      <c r="L47" s="429">
        <v>0.86070000000000002</v>
      </c>
      <c r="M47" s="420">
        <v>0.87519999999999998</v>
      </c>
      <c r="N47" s="430">
        <v>5194910.75</v>
      </c>
      <c r="O47" s="430">
        <v>3774386.61</v>
      </c>
      <c r="P47" s="427">
        <v>0.72660000000000002</v>
      </c>
      <c r="Q47" s="427">
        <v>0.7</v>
      </c>
      <c r="R47" s="431">
        <v>3401</v>
      </c>
      <c r="S47" s="431">
        <v>2114</v>
      </c>
      <c r="T47" s="432">
        <v>0.62160000000000004</v>
      </c>
      <c r="U47" s="432">
        <v>0.69540000000000002</v>
      </c>
      <c r="V47" s="426">
        <v>2704</v>
      </c>
      <c r="W47" s="426">
        <v>2202</v>
      </c>
      <c r="X47" s="427">
        <v>0.81430000000000002</v>
      </c>
      <c r="Y47" s="206"/>
      <c r="Z47" s="194">
        <v>3289</v>
      </c>
      <c r="AA47" s="195">
        <v>3605</v>
      </c>
      <c r="AB47" s="196">
        <v>1.0961000000000001</v>
      </c>
      <c r="AC47" s="194">
        <v>4462</v>
      </c>
      <c r="AD47" s="195">
        <v>4027</v>
      </c>
      <c r="AE47" s="196">
        <v>0.90249999999999997</v>
      </c>
      <c r="AF47" s="197">
        <v>10602758.33</v>
      </c>
      <c r="AG47" s="198">
        <v>7349482.2400000002</v>
      </c>
      <c r="AH47" s="196">
        <v>0.69320000000000004</v>
      </c>
      <c r="AI47" s="194">
        <v>3743</v>
      </c>
      <c r="AJ47" s="195">
        <v>2578</v>
      </c>
      <c r="AK47" s="196">
        <v>0.68879999999999997</v>
      </c>
      <c r="AL47" s="12" t="s">
        <v>334</v>
      </c>
    </row>
    <row r="48" spans="1:38" s="3" customFormat="1">
      <c r="A48" s="232" t="s">
        <v>167</v>
      </c>
      <c r="B48" s="232" t="s">
        <v>62</v>
      </c>
      <c r="C48" s="425">
        <v>1689309.01</v>
      </c>
      <c r="D48" s="425">
        <v>3619768.65</v>
      </c>
      <c r="E48" s="420">
        <v>0.466689773115749</v>
      </c>
      <c r="F48" s="426">
        <v>1056</v>
      </c>
      <c r="G48" s="426">
        <v>1063</v>
      </c>
      <c r="H48" s="427">
        <v>1.0065999999999999</v>
      </c>
      <c r="I48" s="418">
        <v>1</v>
      </c>
      <c r="J48" s="428">
        <v>1546</v>
      </c>
      <c r="K48" s="428">
        <v>1413</v>
      </c>
      <c r="L48" s="429">
        <v>0.91400000000000003</v>
      </c>
      <c r="M48" s="420">
        <v>0.89559999999999995</v>
      </c>
      <c r="N48" s="430">
        <v>1940461.42</v>
      </c>
      <c r="O48" s="430">
        <v>1440592.55</v>
      </c>
      <c r="P48" s="427">
        <v>0.74239999999999995</v>
      </c>
      <c r="Q48" s="427">
        <v>0.7</v>
      </c>
      <c r="R48" s="431">
        <v>1107</v>
      </c>
      <c r="S48" s="431">
        <v>658</v>
      </c>
      <c r="T48" s="432">
        <v>0.59440000000000004</v>
      </c>
      <c r="U48" s="432">
        <v>0.7</v>
      </c>
      <c r="V48" s="426">
        <v>1239</v>
      </c>
      <c r="W48" s="426">
        <v>983</v>
      </c>
      <c r="X48" s="427">
        <v>0.79339999999999999</v>
      </c>
      <c r="Y48" s="206"/>
      <c r="Z48" s="194">
        <v>1066</v>
      </c>
      <c r="AA48" s="195">
        <v>1151</v>
      </c>
      <c r="AB48" s="196">
        <v>1.0797000000000001</v>
      </c>
      <c r="AC48" s="194">
        <v>1556</v>
      </c>
      <c r="AD48" s="195">
        <v>1405</v>
      </c>
      <c r="AE48" s="196">
        <v>0.90300000000000002</v>
      </c>
      <c r="AF48" s="197">
        <v>3891837.41</v>
      </c>
      <c r="AG48" s="198">
        <v>2918225.78</v>
      </c>
      <c r="AH48" s="196">
        <v>0.74980000000000002</v>
      </c>
      <c r="AI48" s="194">
        <v>1281</v>
      </c>
      <c r="AJ48" s="195">
        <v>934</v>
      </c>
      <c r="AK48" s="196">
        <v>0.72909999999999997</v>
      </c>
      <c r="AL48" s="12" t="s">
        <v>334</v>
      </c>
    </row>
    <row r="49" spans="1:38" s="3" customFormat="1">
      <c r="A49" s="232" t="s">
        <v>167</v>
      </c>
      <c r="B49" s="232" t="s">
        <v>63</v>
      </c>
      <c r="C49" s="425">
        <v>2013905.22</v>
      </c>
      <c r="D49" s="425">
        <v>4071439.44</v>
      </c>
      <c r="E49" s="420">
        <v>0.49464206693444002</v>
      </c>
      <c r="F49" s="426">
        <v>1636</v>
      </c>
      <c r="G49" s="426">
        <v>1631</v>
      </c>
      <c r="H49" s="427">
        <v>0.99690000000000001</v>
      </c>
      <c r="I49" s="418">
        <v>1</v>
      </c>
      <c r="J49" s="428">
        <v>2493</v>
      </c>
      <c r="K49" s="428">
        <v>2018</v>
      </c>
      <c r="L49" s="429">
        <v>0.8095</v>
      </c>
      <c r="M49" s="420">
        <v>0.83909999999999996</v>
      </c>
      <c r="N49" s="430">
        <v>2043000.11</v>
      </c>
      <c r="O49" s="430">
        <v>1576395.5</v>
      </c>
      <c r="P49" s="427">
        <v>0.77159999999999995</v>
      </c>
      <c r="Q49" s="427">
        <v>0.7</v>
      </c>
      <c r="R49" s="431">
        <v>1550</v>
      </c>
      <c r="S49" s="431">
        <v>972</v>
      </c>
      <c r="T49" s="432">
        <v>0.62709999999999999</v>
      </c>
      <c r="U49" s="432">
        <v>0.68259999999999998</v>
      </c>
      <c r="V49" s="426">
        <v>1369</v>
      </c>
      <c r="W49" s="426">
        <v>1072</v>
      </c>
      <c r="X49" s="427">
        <v>0.78310000000000002</v>
      </c>
      <c r="Y49" s="206"/>
      <c r="Z49" s="194">
        <v>1695</v>
      </c>
      <c r="AA49" s="195">
        <v>1750</v>
      </c>
      <c r="AB49" s="196">
        <v>1.0324</v>
      </c>
      <c r="AC49" s="194">
        <v>2407</v>
      </c>
      <c r="AD49" s="195">
        <v>2103</v>
      </c>
      <c r="AE49" s="196">
        <v>0.87370000000000003</v>
      </c>
      <c r="AF49" s="197">
        <v>4202934.4000000004</v>
      </c>
      <c r="AG49" s="198">
        <v>3194315.94</v>
      </c>
      <c r="AH49" s="196">
        <v>0.76</v>
      </c>
      <c r="AI49" s="194">
        <v>1815</v>
      </c>
      <c r="AJ49" s="195">
        <v>1238</v>
      </c>
      <c r="AK49" s="196">
        <v>0.68210000000000004</v>
      </c>
      <c r="AL49" s="12" t="s">
        <v>334</v>
      </c>
    </row>
    <row r="50" spans="1:38" s="3" customFormat="1">
      <c r="A50" s="232" t="s">
        <v>164</v>
      </c>
      <c r="B50" s="232" t="s">
        <v>64</v>
      </c>
      <c r="C50" s="425">
        <v>1439770.94</v>
      </c>
      <c r="D50" s="425">
        <v>2899804.19</v>
      </c>
      <c r="E50" s="420">
        <v>0.49650626237628798</v>
      </c>
      <c r="F50" s="426">
        <v>1639</v>
      </c>
      <c r="G50" s="426">
        <v>1568</v>
      </c>
      <c r="H50" s="427">
        <v>0.95669999999999999</v>
      </c>
      <c r="I50" s="418">
        <v>0.99470000000000003</v>
      </c>
      <c r="J50" s="428">
        <v>1778</v>
      </c>
      <c r="K50" s="428">
        <v>1646</v>
      </c>
      <c r="L50" s="429">
        <v>0.92579999999999996</v>
      </c>
      <c r="M50" s="420">
        <v>0.9</v>
      </c>
      <c r="N50" s="430">
        <v>1584221.14</v>
      </c>
      <c r="O50" s="430">
        <v>1153402.23</v>
      </c>
      <c r="P50" s="427">
        <v>0.72809999999999997</v>
      </c>
      <c r="Q50" s="427">
        <v>0.7</v>
      </c>
      <c r="R50" s="431">
        <v>1271</v>
      </c>
      <c r="S50" s="431">
        <v>834</v>
      </c>
      <c r="T50" s="432">
        <v>0.65620000000000001</v>
      </c>
      <c r="U50" s="432">
        <v>0.7</v>
      </c>
      <c r="V50" s="426">
        <v>1219</v>
      </c>
      <c r="W50" s="426">
        <v>1024</v>
      </c>
      <c r="X50" s="427">
        <v>0.84</v>
      </c>
      <c r="Y50" s="206"/>
      <c r="Z50" s="194">
        <v>1643</v>
      </c>
      <c r="AA50" s="195">
        <v>1645</v>
      </c>
      <c r="AB50" s="196">
        <v>1.0012000000000001</v>
      </c>
      <c r="AC50" s="194">
        <v>1899</v>
      </c>
      <c r="AD50" s="195">
        <v>1668</v>
      </c>
      <c r="AE50" s="196">
        <v>0.87839999999999996</v>
      </c>
      <c r="AF50" s="197">
        <v>3062225.19</v>
      </c>
      <c r="AG50" s="198">
        <v>2180011.81</v>
      </c>
      <c r="AH50" s="196">
        <v>0.71189999999999998</v>
      </c>
      <c r="AI50" s="194">
        <v>1403</v>
      </c>
      <c r="AJ50" s="195">
        <v>1022</v>
      </c>
      <c r="AK50" s="196">
        <v>0.72840000000000005</v>
      </c>
      <c r="AL50" s="12" t="s">
        <v>334</v>
      </c>
    </row>
    <row r="51" spans="1:38" s="3" customFormat="1">
      <c r="A51" s="232" t="s">
        <v>165</v>
      </c>
      <c r="B51" s="232" t="s">
        <v>65</v>
      </c>
      <c r="C51" s="425">
        <v>2320130.4</v>
      </c>
      <c r="D51" s="425">
        <v>4451115.58</v>
      </c>
      <c r="E51" s="420">
        <v>0.52124694546799399</v>
      </c>
      <c r="F51" s="426">
        <v>2069</v>
      </c>
      <c r="G51" s="426">
        <v>1883</v>
      </c>
      <c r="H51" s="427">
        <v>0.91010000000000002</v>
      </c>
      <c r="I51" s="418">
        <v>0.98860000000000003</v>
      </c>
      <c r="J51" s="428">
        <v>2638</v>
      </c>
      <c r="K51" s="428">
        <v>2210</v>
      </c>
      <c r="L51" s="429">
        <v>0.83779999999999999</v>
      </c>
      <c r="M51" s="420">
        <v>0.82650000000000001</v>
      </c>
      <c r="N51" s="430">
        <v>2608950.25</v>
      </c>
      <c r="O51" s="430">
        <v>1799482.19</v>
      </c>
      <c r="P51" s="427">
        <v>0.68969999999999998</v>
      </c>
      <c r="Q51" s="427">
        <v>0.65559999999999996</v>
      </c>
      <c r="R51" s="431">
        <v>2051</v>
      </c>
      <c r="S51" s="431">
        <v>1228</v>
      </c>
      <c r="T51" s="432">
        <v>0.59870000000000001</v>
      </c>
      <c r="U51" s="432">
        <v>0.65710000000000002</v>
      </c>
      <c r="V51" s="426">
        <v>1494</v>
      </c>
      <c r="W51" s="426">
        <v>1099</v>
      </c>
      <c r="X51" s="427">
        <v>0.73560000000000003</v>
      </c>
      <c r="Y51" s="206"/>
      <c r="Z51" s="194">
        <v>2013</v>
      </c>
      <c r="AA51" s="195">
        <v>1896</v>
      </c>
      <c r="AB51" s="196">
        <v>0.94189999999999996</v>
      </c>
      <c r="AC51" s="194">
        <v>2696</v>
      </c>
      <c r="AD51" s="195">
        <v>2237</v>
      </c>
      <c r="AE51" s="196">
        <v>0.82969999999999999</v>
      </c>
      <c r="AF51" s="197">
        <v>5208294.24</v>
      </c>
      <c r="AG51" s="198">
        <v>3364505.19</v>
      </c>
      <c r="AH51" s="196">
        <v>0.64600000000000002</v>
      </c>
      <c r="AI51" s="194">
        <v>2150</v>
      </c>
      <c r="AJ51" s="195">
        <v>1373</v>
      </c>
      <c r="AK51" s="196">
        <v>0.63859999999999995</v>
      </c>
      <c r="AL51" s="12" t="s">
        <v>334</v>
      </c>
    </row>
    <row r="52" spans="1:38" s="3" customFormat="1">
      <c r="A52" s="232" t="s">
        <v>164</v>
      </c>
      <c r="B52" s="232" t="s">
        <v>66</v>
      </c>
      <c r="C52" s="425">
        <v>112869.12</v>
      </c>
      <c r="D52" s="425">
        <v>271014.52</v>
      </c>
      <c r="E52" s="420">
        <v>0.41646890358494398</v>
      </c>
      <c r="F52" s="426">
        <v>125</v>
      </c>
      <c r="G52" s="426">
        <v>114</v>
      </c>
      <c r="H52" s="427">
        <v>0.91200000000000003</v>
      </c>
      <c r="I52" s="418">
        <v>1</v>
      </c>
      <c r="J52" s="428">
        <v>178</v>
      </c>
      <c r="K52" s="428">
        <v>157</v>
      </c>
      <c r="L52" s="429">
        <v>0.88200000000000001</v>
      </c>
      <c r="M52" s="420">
        <v>0.89939999999999998</v>
      </c>
      <c r="N52" s="430">
        <v>154954.9</v>
      </c>
      <c r="O52" s="430">
        <v>90156.27</v>
      </c>
      <c r="P52" s="427">
        <v>0.58179999999999998</v>
      </c>
      <c r="Q52" s="427">
        <v>0.5504</v>
      </c>
      <c r="R52" s="431">
        <v>135</v>
      </c>
      <c r="S52" s="431">
        <v>57</v>
      </c>
      <c r="T52" s="432">
        <v>0.42220000000000002</v>
      </c>
      <c r="U52" s="432">
        <v>0.62539999999999996</v>
      </c>
      <c r="V52" s="426">
        <v>101</v>
      </c>
      <c r="W52" s="426">
        <v>83</v>
      </c>
      <c r="X52" s="427">
        <v>0.82179999999999997</v>
      </c>
      <c r="Y52" s="206"/>
      <c r="Z52" s="194">
        <v>126</v>
      </c>
      <c r="AA52" s="195">
        <v>132</v>
      </c>
      <c r="AB52" s="196">
        <v>1.0476000000000001</v>
      </c>
      <c r="AC52" s="194">
        <v>181</v>
      </c>
      <c r="AD52" s="195">
        <v>167</v>
      </c>
      <c r="AE52" s="196">
        <v>0.92269999999999996</v>
      </c>
      <c r="AF52" s="197">
        <v>341067</v>
      </c>
      <c r="AG52" s="198">
        <v>189559.99</v>
      </c>
      <c r="AH52" s="196">
        <v>0.55579999999999996</v>
      </c>
      <c r="AI52" s="194">
        <v>150</v>
      </c>
      <c r="AJ52" s="195">
        <v>84</v>
      </c>
      <c r="AK52" s="196">
        <v>0.56000000000000005</v>
      </c>
      <c r="AL52" s="12" t="s">
        <v>334</v>
      </c>
    </row>
    <row r="53" spans="1:38" s="3" customFormat="1">
      <c r="A53" s="232" t="s">
        <v>161</v>
      </c>
      <c r="B53" s="232" t="s">
        <v>67</v>
      </c>
      <c r="C53" s="425">
        <v>4987748.3099999996</v>
      </c>
      <c r="D53" s="425">
        <v>10743629.4</v>
      </c>
      <c r="E53" s="420">
        <v>0.46425170901743901</v>
      </c>
      <c r="F53" s="426">
        <v>4269</v>
      </c>
      <c r="G53" s="426">
        <v>4092</v>
      </c>
      <c r="H53" s="427">
        <v>0.95850000000000002</v>
      </c>
      <c r="I53" s="418">
        <v>1</v>
      </c>
      <c r="J53" s="428">
        <v>5894</v>
      </c>
      <c r="K53" s="428">
        <v>5247</v>
      </c>
      <c r="L53" s="429">
        <v>0.89019999999999999</v>
      </c>
      <c r="M53" s="420">
        <v>0.87409999999999999</v>
      </c>
      <c r="N53" s="430">
        <v>5852176.4100000001</v>
      </c>
      <c r="O53" s="430">
        <v>3768964.45</v>
      </c>
      <c r="P53" s="427">
        <v>0.64400000000000002</v>
      </c>
      <c r="Q53" s="427">
        <v>0.66620000000000001</v>
      </c>
      <c r="R53" s="431">
        <v>4466</v>
      </c>
      <c r="S53" s="431">
        <v>2533</v>
      </c>
      <c r="T53" s="432">
        <v>0.56720000000000004</v>
      </c>
      <c r="U53" s="432">
        <v>0.66879999999999995</v>
      </c>
      <c r="V53" s="426">
        <v>3666</v>
      </c>
      <c r="W53" s="426">
        <v>2799</v>
      </c>
      <c r="X53" s="427">
        <v>0.76349999999999996</v>
      </c>
      <c r="Y53" s="206"/>
      <c r="Z53" s="194">
        <v>4457</v>
      </c>
      <c r="AA53" s="195">
        <v>4427</v>
      </c>
      <c r="AB53" s="196">
        <v>0.99329999999999996</v>
      </c>
      <c r="AC53" s="194">
        <v>6345</v>
      </c>
      <c r="AD53" s="195">
        <v>5491</v>
      </c>
      <c r="AE53" s="196">
        <v>0.86539999999999995</v>
      </c>
      <c r="AF53" s="197">
        <v>12065622.43</v>
      </c>
      <c r="AG53" s="198">
        <v>7879558.1200000001</v>
      </c>
      <c r="AH53" s="196">
        <v>0.65310000000000001</v>
      </c>
      <c r="AI53" s="194">
        <v>4972</v>
      </c>
      <c r="AJ53" s="195">
        <v>3228</v>
      </c>
      <c r="AK53" s="196">
        <v>0.6492</v>
      </c>
      <c r="AL53" s="12" t="s">
        <v>334</v>
      </c>
    </row>
    <row r="54" spans="1:38" s="3" customFormat="1">
      <c r="A54" s="232" t="s">
        <v>167</v>
      </c>
      <c r="B54" s="232" t="s">
        <v>68</v>
      </c>
      <c r="C54" s="425">
        <v>1077493.67</v>
      </c>
      <c r="D54" s="425">
        <v>2238090.9500000002</v>
      </c>
      <c r="E54" s="420">
        <v>0.48143426432245701</v>
      </c>
      <c r="F54" s="426">
        <v>526</v>
      </c>
      <c r="G54" s="426">
        <v>521</v>
      </c>
      <c r="H54" s="427">
        <v>0.99050000000000005</v>
      </c>
      <c r="I54" s="418">
        <v>1</v>
      </c>
      <c r="J54" s="428">
        <v>874</v>
      </c>
      <c r="K54" s="428">
        <v>767</v>
      </c>
      <c r="L54" s="429">
        <v>0.87760000000000005</v>
      </c>
      <c r="M54" s="420">
        <v>0.9</v>
      </c>
      <c r="N54" s="430">
        <v>1215666.8</v>
      </c>
      <c r="O54" s="430">
        <v>864123.67</v>
      </c>
      <c r="P54" s="427">
        <v>0.71079999999999999</v>
      </c>
      <c r="Q54" s="427">
        <v>0.7</v>
      </c>
      <c r="R54" s="431">
        <v>666</v>
      </c>
      <c r="S54" s="431">
        <v>393</v>
      </c>
      <c r="T54" s="432">
        <v>0.59009999999999996</v>
      </c>
      <c r="U54" s="432">
        <v>0.7</v>
      </c>
      <c r="V54" s="426">
        <v>550</v>
      </c>
      <c r="W54" s="426">
        <v>355</v>
      </c>
      <c r="X54" s="427">
        <v>0.64549999999999996</v>
      </c>
      <c r="Y54" s="206"/>
      <c r="Z54" s="194">
        <v>499</v>
      </c>
      <c r="AA54" s="195">
        <v>530</v>
      </c>
      <c r="AB54" s="196">
        <v>1.0621</v>
      </c>
      <c r="AC54" s="194">
        <v>900</v>
      </c>
      <c r="AD54" s="195">
        <v>794</v>
      </c>
      <c r="AE54" s="196">
        <v>0.88219999999999998</v>
      </c>
      <c r="AF54" s="197">
        <v>2532080.21</v>
      </c>
      <c r="AG54" s="198">
        <v>1830421.76</v>
      </c>
      <c r="AH54" s="196">
        <v>0.72289999999999999</v>
      </c>
      <c r="AI54" s="194">
        <v>722</v>
      </c>
      <c r="AJ54" s="195">
        <v>514</v>
      </c>
      <c r="AK54" s="196">
        <v>0.71189999999999998</v>
      </c>
      <c r="AL54" s="12" t="s">
        <v>334</v>
      </c>
    </row>
    <row r="55" spans="1:38" s="3" customFormat="1">
      <c r="A55" s="232" t="s">
        <v>160</v>
      </c>
      <c r="B55" s="232" t="s">
        <v>69</v>
      </c>
      <c r="C55" s="425">
        <v>7521927.4900000002</v>
      </c>
      <c r="D55" s="425">
        <v>15265343.26</v>
      </c>
      <c r="E55" s="420">
        <v>0.49274538815709501</v>
      </c>
      <c r="F55" s="426">
        <v>4743</v>
      </c>
      <c r="G55" s="426">
        <v>4757</v>
      </c>
      <c r="H55" s="427">
        <v>1.0029999999999999</v>
      </c>
      <c r="I55" s="418">
        <v>1</v>
      </c>
      <c r="J55" s="428">
        <v>6473</v>
      </c>
      <c r="K55" s="428">
        <v>5491</v>
      </c>
      <c r="L55" s="429">
        <v>0.84830000000000005</v>
      </c>
      <c r="M55" s="420">
        <v>0.87390000000000001</v>
      </c>
      <c r="N55" s="430">
        <v>8271664.5099999998</v>
      </c>
      <c r="O55" s="430">
        <v>6143150.3700000001</v>
      </c>
      <c r="P55" s="427">
        <v>0.74270000000000003</v>
      </c>
      <c r="Q55" s="427">
        <v>0.7</v>
      </c>
      <c r="R55" s="431">
        <v>4565</v>
      </c>
      <c r="S55" s="431">
        <v>2973</v>
      </c>
      <c r="T55" s="432">
        <v>0.65129999999999999</v>
      </c>
      <c r="U55" s="432">
        <v>0.7</v>
      </c>
      <c r="V55" s="426">
        <v>4084</v>
      </c>
      <c r="W55" s="426">
        <v>3462</v>
      </c>
      <c r="X55" s="427">
        <v>0.84770000000000001</v>
      </c>
      <c r="Y55" s="206"/>
      <c r="Z55" s="194">
        <v>4734</v>
      </c>
      <c r="AA55" s="195">
        <v>5191</v>
      </c>
      <c r="AB55" s="196">
        <v>1.0965</v>
      </c>
      <c r="AC55" s="194">
        <v>6517</v>
      </c>
      <c r="AD55" s="195">
        <v>5686</v>
      </c>
      <c r="AE55" s="196">
        <v>0.87250000000000005</v>
      </c>
      <c r="AF55" s="197">
        <v>16587024.470000001</v>
      </c>
      <c r="AG55" s="198">
        <v>12195134.83</v>
      </c>
      <c r="AH55" s="196">
        <v>0.73519999999999996</v>
      </c>
      <c r="AI55" s="194">
        <v>5250</v>
      </c>
      <c r="AJ55" s="195">
        <v>3810</v>
      </c>
      <c r="AK55" s="196">
        <v>0.72570000000000001</v>
      </c>
      <c r="AL55" s="12" t="s">
        <v>334</v>
      </c>
    </row>
    <row r="56" spans="1:38" s="3" customFormat="1">
      <c r="A56" s="232" t="s">
        <v>166</v>
      </c>
      <c r="B56" s="232" t="s">
        <v>70</v>
      </c>
      <c r="C56" s="425">
        <v>508885.32</v>
      </c>
      <c r="D56" s="425">
        <v>1049487.07</v>
      </c>
      <c r="E56" s="420">
        <v>0.48488955657166899</v>
      </c>
      <c r="F56" s="426">
        <v>312</v>
      </c>
      <c r="G56" s="426">
        <v>296</v>
      </c>
      <c r="H56" s="427">
        <v>0.94869999999999999</v>
      </c>
      <c r="I56" s="418">
        <v>1</v>
      </c>
      <c r="J56" s="428">
        <v>472</v>
      </c>
      <c r="K56" s="428">
        <v>438</v>
      </c>
      <c r="L56" s="429">
        <v>0.92800000000000005</v>
      </c>
      <c r="M56" s="420">
        <v>0.9</v>
      </c>
      <c r="N56" s="430">
        <v>542033.98</v>
      </c>
      <c r="O56" s="430">
        <v>396561.1</v>
      </c>
      <c r="P56" s="427">
        <v>0.73160000000000003</v>
      </c>
      <c r="Q56" s="427">
        <v>0.7</v>
      </c>
      <c r="R56" s="431">
        <v>395</v>
      </c>
      <c r="S56" s="431">
        <v>250</v>
      </c>
      <c r="T56" s="432">
        <v>0.63290000000000002</v>
      </c>
      <c r="U56" s="432">
        <v>0.69840000000000002</v>
      </c>
      <c r="V56" s="426">
        <v>263</v>
      </c>
      <c r="W56" s="426">
        <v>219</v>
      </c>
      <c r="X56" s="427">
        <v>0.8327</v>
      </c>
      <c r="Y56" s="206"/>
      <c r="Z56" s="194">
        <v>376</v>
      </c>
      <c r="AA56" s="195">
        <v>364</v>
      </c>
      <c r="AB56" s="196">
        <v>0.96809999999999996</v>
      </c>
      <c r="AC56" s="194">
        <v>531</v>
      </c>
      <c r="AD56" s="195">
        <v>480</v>
      </c>
      <c r="AE56" s="196">
        <v>0.90400000000000003</v>
      </c>
      <c r="AF56" s="197">
        <v>1023023.57</v>
      </c>
      <c r="AG56" s="198">
        <v>758014.59</v>
      </c>
      <c r="AH56" s="196">
        <v>0.74099999999999999</v>
      </c>
      <c r="AI56" s="194">
        <v>459</v>
      </c>
      <c r="AJ56" s="195">
        <v>323</v>
      </c>
      <c r="AK56" s="196">
        <v>0.70369999999999999</v>
      </c>
      <c r="AL56" s="12" t="s">
        <v>334</v>
      </c>
    </row>
    <row r="57" spans="1:38" s="3" customFormat="1">
      <c r="A57" s="232" t="s">
        <v>165</v>
      </c>
      <c r="B57" s="232" t="s">
        <v>71</v>
      </c>
      <c r="C57" s="425">
        <v>2040015.2</v>
      </c>
      <c r="D57" s="425">
        <v>4220451.71</v>
      </c>
      <c r="E57" s="420">
        <v>0.48336418473083298</v>
      </c>
      <c r="F57" s="426">
        <v>1895</v>
      </c>
      <c r="G57" s="426">
        <v>1821</v>
      </c>
      <c r="H57" s="427">
        <v>0.96089999999999998</v>
      </c>
      <c r="I57" s="418">
        <v>1</v>
      </c>
      <c r="J57" s="428">
        <v>2524</v>
      </c>
      <c r="K57" s="428">
        <v>2133</v>
      </c>
      <c r="L57" s="429">
        <v>0.84509999999999996</v>
      </c>
      <c r="M57" s="420">
        <v>0.87460000000000004</v>
      </c>
      <c r="N57" s="430">
        <v>2353550.15</v>
      </c>
      <c r="O57" s="430">
        <v>1587909.8</v>
      </c>
      <c r="P57" s="427">
        <v>0.67469999999999997</v>
      </c>
      <c r="Q57" s="427">
        <v>0.67459999999999998</v>
      </c>
      <c r="R57" s="431">
        <v>1802</v>
      </c>
      <c r="S57" s="431">
        <v>1074</v>
      </c>
      <c r="T57" s="432">
        <v>0.59599999999999997</v>
      </c>
      <c r="U57" s="432">
        <v>0.68989999999999996</v>
      </c>
      <c r="V57" s="426">
        <v>1567</v>
      </c>
      <c r="W57" s="426">
        <v>1277</v>
      </c>
      <c r="X57" s="427">
        <v>0.81489999999999996</v>
      </c>
      <c r="Y57" s="206"/>
      <c r="Z57" s="194">
        <v>1934</v>
      </c>
      <c r="AA57" s="195">
        <v>1980</v>
      </c>
      <c r="AB57" s="196">
        <v>1.0238</v>
      </c>
      <c r="AC57" s="194">
        <v>2490</v>
      </c>
      <c r="AD57" s="195">
        <v>2200</v>
      </c>
      <c r="AE57" s="196">
        <v>0.88349999999999995</v>
      </c>
      <c r="AF57" s="197">
        <v>4897655.45</v>
      </c>
      <c r="AG57" s="198">
        <v>3337577.13</v>
      </c>
      <c r="AH57" s="196">
        <v>0.68149999999999999</v>
      </c>
      <c r="AI57" s="194">
        <v>1973</v>
      </c>
      <c r="AJ57" s="195">
        <v>1410</v>
      </c>
      <c r="AK57" s="196">
        <v>0.71460000000000001</v>
      </c>
      <c r="AL57" s="12" t="s">
        <v>334</v>
      </c>
    </row>
    <row r="58" spans="1:38" s="3" customFormat="1">
      <c r="A58" s="232" t="s">
        <v>166</v>
      </c>
      <c r="B58" s="232" t="s">
        <v>72</v>
      </c>
      <c r="C58" s="425">
        <v>3385091.69</v>
      </c>
      <c r="D58" s="425">
        <v>7162345.3700000001</v>
      </c>
      <c r="E58" s="420">
        <v>0.47262335382187798</v>
      </c>
      <c r="F58" s="426">
        <v>3962</v>
      </c>
      <c r="G58" s="426">
        <v>3601</v>
      </c>
      <c r="H58" s="427">
        <v>0.90890000000000004</v>
      </c>
      <c r="I58" s="418">
        <v>0.93920000000000003</v>
      </c>
      <c r="J58" s="428">
        <v>5403</v>
      </c>
      <c r="K58" s="428">
        <v>4612</v>
      </c>
      <c r="L58" s="429">
        <v>0.85360000000000003</v>
      </c>
      <c r="M58" s="420">
        <v>0.86950000000000005</v>
      </c>
      <c r="N58" s="430">
        <v>4007455.57</v>
      </c>
      <c r="O58" s="430">
        <v>2534352.37</v>
      </c>
      <c r="P58" s="427">
        <v>0.63239999999999996</v>
      </c>
      <c r="Q58" s="427">
        <v>0.62949999999999995</v>
      </c>
      <c r="R58" s="431">
        <v>3886</v>
      </c>
      <c r="S58" s="431">
        <v>2017</v>
      </c>
      <c r="T58" s="432">
        <v>0.51900000000000002</v>
      </c>
      <c r="U58" s="432">
        <v>0.62280000000000002</v>
      </c>
      <c r="V58" s="426">
        <v>2993</v>
      </c>
      <c r="W58" s="426">
        <v>2469</v>
      </c>
      <c r="X58" s="427">
        <v>0.82489999999999997</v>
      </c>
      <c r="Y58" s="206"/>
      <c r="Z58" s="194">
        <v>4282</v>
      </c>
      <c r="AA58" s="195">
        <v>3938</v>
      </c>
      <c r="AB58" s="196">
        <v>0.91969999999999996</v>
      </c>
      <c r="AC58" s="194">
        <v>5443</v>
      </c>
      <c r="AD58" s="195">
        <v>4773</v>
      </c>
      <c r="AE58" s="196">
        <v>0.87690000000000001</v>
      </c>
      <c r="AF58" s="197">
        <v>8516880.1699999999</v>
      </c>
      <c r="AG58" s="198">
        <v>5340306.5</v>
      </c>
      <c r="AH58" s="196">
        <v>0.627</v>
      </c>
      <c r="AI58" s="194">
        <v>4312</v>
      </c>
      <c r="AJ58" s="195">
        <v>2641</v>
      </c>
      <c r="AK58" s="196">
        <v>0.61250000000000004</v>
      </c>
      <c r="AL58" s="12" t="s">
        <v>334</v>
      </c>
    </row>
    <row r="59" spans="1:38" s="3" customFormat="1">
      <c r="A59" s="232" t="s">
        <v>163</v>
      </c>
      <c r="B59" s="232" t="s">
        <v>73</v>
      </c>
      <c r="C59" s="425">
        <v>2536075.38</v>
      </c>
      <c r="D59" s="425">
        <v>5263648.41</v>
      </c>
      <c r="E59" s="420">
        <v>0.48180941857398901</v>
      </c>
      <c r="F59" s="426">
        <v>1646</v>
      </c>
      <c r="G59" s="426">
        <v>1590</v>
      </c>
      <c r="H59" s="427">
        <v>0.96599999999999997</v>
      </c>
      <c r="I59" s="418">
        <v>1</v>
      </c>
      <c r="J59" s="428">
        <v>2706</v>
      </c>
      <c r="K59" s="428">
        <v>2260</v>
      </c>
      <c r="L59" s="429">
        <v>0.83520000000000005</v>
      </c>
      <c r="M59" s="420">
        <v>0.86160000000000003</v>
      </c>
      <c r="N59" s="430">
        <v>2734297.71</v>
      </c>
      <c r="O59" s="430">
        <v>1923622.09</v>
      </c>
      <c r="P59" s="427">
        <v>0.70350000000000001</v>
      </c>
      <c r="Q59" s="427">
        <v>0.7</v>
      </c>
      <c r="R59" s="431">
        <v>2000</v>
      </c>
      <c r="S59" s="431">
        <v>1242</v>
      </c>
      <c r="T59" s="432">
        <v>0.621</v>
      </c>
      <c r="U59" s="432">
        <v>0.6895</v>
      </c>
      <c r="V59" s="426">
        <v>1455</v>
      </c>
      <c r="W59" s="426">
        <v>1242</v>
      </c>
      <c r="X59" s="427">
        <v>0.85360000000000003</v>
      </c>
      <c r="Y59" s="206"/>
      <c r="Z59" s="194">
        <v>1654</v>
      </c>
      <c r="AA59" s="195">
        <v>1729</v>
      </c>
      <c r="AB59" s="196">
        <v>1.0452999999999999</v>
      </c>
      <c r="AC59" s="194">
        <v>2592</v>
      </c>
      <c r="AD59" s="195">
        <v>2277</v>
      </c>
      <c r="AE59" s="196">
        <v>0.87849999999999995</v>
      </c>
      <c r="AF59" s="197">
        <v>5659927.9699999997</v>
      </c>
      <c r="AG59" s="198">
        <v>4054367.67</v>
      </c>
      <c r="AH59" s="196">
        <v>0.71630000000000005</v>
      </c>
      <c r="AI59" s="194">
        <v>2171</v>
      </c>
      <c r="AJ59" s="195">
        <v>1552</v>
      </c>
      <c r="AK59" s="196">
        <v>0.71489999999999998</v>
      </c>
      <c r="AL59" s="12" t="s">
        <v>334</v>
      </c>
    </row>
    <row r="60" spans="1:38" s="3" customFormat="1">
      <c r="A60" s="232" t="s">
        <v>167</v>
      </c>
      <c r="B60" s="232" t="s">
        <v>74</v>
      </c>
      <c r="C60" s="425">
        <v>951227.6</v>
      </c>
      <c r="D60" s="425">
        <v>1901916.56</v>
      </c>
      <c r="E60" s="420">
        <v>0.50014160452969603</v>
      </c>
      <c r="F60" s="426">
        <v>549</v>
      </c>
      <c r="G60" s="426">
        <v>603</v>
      </c>
      <c r="H60" s="427">
        <v>1.0984</v>
      </c>
      <c r="I60" s="418">
        <v>1</v>
      </c>
      <c r="J60" s="428">
        <v>966</v>
      </c>
      <c r="K60" s="428">
        <v>874</v>
      </c>
      <c r="L60" s="429">
        <v>0.90480000000000005</v>
      </c>
      <c r="M60" s="420">
        <v>0.9</v>
      </c>
      <c r="N60" s="430">
        <v>1155635.8600000001</v>
      </c>
      <c r="O60" s="430">
        <v>768596.49</v>
      </c>
      <c r="P60" s="427">
        <v>0.66510000000000002</v>
      </c>
      <c r="Q60" s="427">
        <v>0.65939999999999999</v>
      </c>
      <c r="R60" s="431">
        <v>791</v>
      </c>
      <c r="S60" s="431">
        <v>478</v>
      </c>
      <c r="T60" s="432">
        <v>0.60429999999999995</v>
      </c>
      <c r="U60" s="432">
        <v>0.67149999999999999</v>
      </c>
      <c r="V60" s="426">
        <v>696</v>
      </c>
      <c r="W60" s="426">
        <v>550</v>
      </c>
      <c r="X60" s="427">
        <v>0.79020000000000001</v>
      </c>
      <c r="Y60" s="206"/>
      <c r="Z60" s="194">
        <v>466</v>
      </c>
      <c r="AA60" s="195">
        <v>555</v>
      </c>
      <c r="AB60" s="196">
        <v>1.1910000000000001</v>
      </c>
      <c r="AC60" s="194">
        <v>903</v>
      </c>
      <c r="AD60" s="195">
        <v>812</v>
      </c>
      <c r="AE60" s="196">
        <v>0.8992</v>
      </c>
      <c r="AF60" s="197">
        <v>2188585.67</v>
      </c>
      <c r="AG60" s="198">
        <v>1465123.29</v>
      </c>
      <c r="AH60" s="196">
        <v>0.6694</v>
      </c>
      <c r="AI60" s="194">
        <v>799</v>
      </c>
      <c r="AJ60" s="195">
        <v>538</v>
      </c>
      <c r="AK60" s="196">
        <v>0.67330000000000001</v>
      </c>
      <c r="AL60" s="12" t="s">
        <v>334</v>
      </c>
    </row>
    <row r="61" spans="1:38" s="3" customFormat="1">
      <c r="A61" s="232" t="s">
        <v>167</v>
      </c>
      <c r="B61" s="232" t="s">
        <v>75</v>
      </c>
      <c r="C61" s="425">
        <v>441198.62</v>
      </c>
      <c r="D61" s="425">
        <v>963127.73</v>
      </c>
      <c r="E61" s="420">
        <v>0.45808941665504699</v>
      </c>
      <c r="F61" s="426">
        <v>381</v>
      </c>
      <c r="G61" s="426">
        <v>374</v>
      </c>
      <c r="H61" s="427">
        <v>0.98160000000000003</v>
      </c>
      <c r="I61" s="418">
        <v>1</v>
      </c>
      <c r="J61" s="428">
        <v>649</v>
      </c>
      <c r="K61" s="428">
        <v>616</v>
      </c>
      <c r="L61" s="429">
        <v>0.94920000000000004</v>
      </c>
      <c r="M61" s="420">
        <v>0.9</v>
      </c>
      <c r="N61" s="430">
        <v>523255.49</v>
      </c>
      <c r="O61" s="430">
        <v>351571.87</v>
      </c>
      <c r="P61" s="427">
        <v>0.67190000000000005</v>
      </c>
      <c r="Q61" s="427">
        <v>0.6694</v>
      </c>
      <c r="R61" s="431">
        <v>383</v>
      </c>
      <c r="S61" s="431">
        <v>197</v>
      </c>
      <c r="T61" s="432">
        <v>0.51439999999999997</v>
      </c>
      <c r="U61" s="432">
        <v>0.67249999999999999</v>
      </c>
      <c r="V61" s="426">
        <v>443</v>
      </c>
      <c r="W61" s="426">
        <v>347</v>
      </c>
      <c r="X61" s="427">
        <v>0.7833</v>
      </c>
      <c r="Y61" s="206"/>
      <c r="Z61" s="194">
        <v>391</v>
      </c>
      <c r="AA61" s="195">
        <v>392</v>
      </c>
      <c r="AB61" s="196">
        <v>1.0025999999999999</v>
      </c>
      <c r="AC61" s="194">
        <v>684</v>
      </c>
      <c r="AD61" s="195">
        <v>616</v>
      </c>
      <c r="AE61" s="196">
        <v>0.90059999999999996</v>
      </c>
      <c r="AF61" s="197">
        <v>1033779.3</v>
      </c>
      <c r="AG61" s="198">
        <v>673483.94</v>
      </c>
      <c r="AH61" s="196">
        <v>0.65149999999999997</v>
      </c>
      <c r="AI61" s="194">
        <v>417</v>
      </c>
      <c r="AJ61" s="195">
        <v>245</v>
      </c>
      <c r="AK61" s="196">
        <v>0.58750000000000002</v>
      </c>
      <c r="AL61" s="12" t="s">
        <v>334</v>
      </c>
    </row>
    <row r="62" spans="1:38" s="3" customFormat="1">
      <c r="A62" s="232" t="s">
        <v>168</v>
      </c>
      <c r="B62" s="232" t="s">
        <v>76</v>
      </c>
      <c r="C62" s="425">
        <v>1317171.82</v>
      </c>
      <c r="D62" s="425">
        <v>2728766.9951999998</v>
      </c>
      <c r="E62" s="420">
        <v>0.48269853099108601</v>
      </c>
      <c r="F62" s="426">
        <v>1456</v>
      </c>
      <c r="G62" s="426">
        <v>1369</v>
      </c>
      <c r="H62" s="427">
        <v>0.94020000000000004</v>
      </c>
      <c r="I62" s="418">
        <v>0.97440000000000004</v>
      </c>
      <c r="J62" s="428">
        <v>2091</v>
      </c>
      <c r="K62" s="428">
        <v>1951</v>
      </c>
      <c r="L62" s="429">
        <v>0.93300000000000005</v>
      </c>
      <c r="M62" s="420">
        <v>0.9</v>
      </c>
      <c r="N62" s="430">
        <v>1471852.39</v>
      </c>
      <c r="O62" s="430">
        <v>925821.1</v>
      </c>
      <c r="P62" s="427">
        <v>0.629</v>
      </c>
      <c r="Q62" s="427">
        <v>0.61650000000000005</v>
      </c>
      <c r="R62" s="431">
        <v>1649</v>
      </c>
      <c r="S62" s="431">
        <v>871</v>
      </c>
      <c r="T62" s="432">
        <v>0.5282</v>
      </c>
      <c r="U62" s="432">
        <v>0.59240000000000004</v>
      </c>
      <c r="V62" s="426">
        <v>1169</v>
      </c>
      <c r="W62" s="426">
        <v>976</v>
      </c>
      <c r="X62" s="427">
        <v>0.83489999999999998</v>
      </c>
      <c r="Y62" s="206"/>
      <c r="Z62" s="194">
        <v>1615</v>
      </c>
      <c r="AA62" s="195">
        <v>1545</v>
      </c>
      <c r="AB62" s="196">
        <v>0.95669999999999999</v>
      </c>
      <c r="AC62" s="194">
        <v>2354</v>
      </c>
      <c r="AD62" s="195">
        <v>2121</v>
      </c>
      <c r="AE62" s="196">
        <v>0.90100000000000002</v>
      </c>
      <c r="AF62" s="197">
        <v>3274541.67</v>
      </c>
      <c r="AG62" s="198">
        <v>2006900.51</v>
      </c>
      <c r="AH62" s="196">
        <v>0.6129</v>
      </c>
      <c r="AI62" s="194">
        <v>1879</v>
      </c>
      <c r="AJ62" s="195">
        <v>1135</v>
      </c>
      <c r="AK62" s="196">
        <v>0.60399999999999998</v>
      </c>
      <c r="AL62" s="12" t="s">
        <v>334</v>
      </c>
    </row>
    <row r="63" spans="1:38" s="3" customFormat="1">
      <c r="A63" s="232" t="s">
        <v>163</v>
      </c>
      <c r="B63" s="232" t="s">
        <v>77</v>
      </c>
      <c r="C63" s="425">
        <v>1400527.26</v>
      </c>
      <c r="D63" s="425">
        <v>3077287.7091000001</v>
      </c>
      <c r="E63" s="420">
        <v>0.455117425601263</v>
      </c>
      <c r="F63" s="426">
        <v>1188</v>
      </c>
      <c r="G63" s="426">
        <v>1142</v>
      </c>
      <c r="H63" s="427">
        <v>0.96130000000000004</v>
      </c>
      <c r="I63" s="418">
        <v>1</v>
      </c>
      <c r="J63" s="428">
        <v>1848</v>
      </c>
      <c r="K63" s="428">
        <v>1621</v>
      </c>
      <c r="L63" s="429">
        <v>0.87719999999999998</v>
      </c>
      <c r="M63" s="420">
        <v>0.87390000000000001</v>
      </c>
      <c r="N63" s="430">
        <v>1710686.34</v>
      </c>
      <c r="O63" s="430">
        <v>1103700.44</v>
      </c>
      <c r="P63" s="427">
        <v>0.6452</v>
      </c>
      <c r="Q63" s="427">
        <v>0.64429999999999998</v>
      </c>
      <c r="R63" s="431">
        <v>1381</v>
      </c>
      <c r="S63" s="431">
        <v>694</v>
      </c>
      <c r="T63" s="432">
        <v>0.50249999999999995</v>
      </c>
      <c r="U63" s="432">
        <v>0.57040000000000002</v>
      </c>
      <c r="V63" s="426">
        <v>1102</v>
      </c>
      <c r="W63" s="426">
        <v>953</v>
      </c>
      <c r="X63" s="427">
        <v>0.86480000000000001</v>
      </c>
      <c r="Y63" s="206"/>
      <c r="Z63" s="194">
        <v>1284</v>
      </c>
      <c r="AA63" s="195">
        <v>1327</v>
      </c>
      <c r="AB63" s="196">
        <v>1.0335000000000001</v>
      </c>
      <c r="AC63" s="194">
        <v>2184</v>
      </c>
      <c r="AD63" s="195">
        <v>1945</v>
      </c>
      <c r="AE63" s="196">
        <v>0.89059999999999995</v>
      </c>
      <c r="AF63" s="197">
        <v>3943336.75</v>
      </c>
      <c r="AG63" s="198">
        <v>2547023.56</v>
      </c>
      <c r="AH63" s="196">
        <v>0.64590000000000003</v>
      </c>
      <c r="AI63" s="194">
        <v>1702</v>
      </c>
      <c r="AJ63" s="195">
        <v>1012</v>
      </c>
      <c r="AK63" s="196">
        <v>0.59460000000000002</v>
      </c>
      <c r="AL63" s="12" t="s">
        <v>334</v>
      </c>
    </row>
    <row r="64" spans="1:38" s="3" customFormat="1">
      <c r="A64" s="232" t="s">
        <v>162</v>
      </c>
      <c r="B64" s="232" t="s">
        <v>78</v>
      </c>
      <c r="C64" s="425">
        <v>26076277.109999999</v>
      </c>
      <c r="D64" s="425">
        <v>52286476.670000002</v>
      </c>
      <c r="E64" s="420">
        <v>0.49871933950679798</v>
      </c>
      <c r="F64" s="426">
        <v>27643</v>
      </c>
      <c r="G64" s="426">
        <v>25779</v>
      </c>
      <c r="H64" s="427">
        <v>0.93259999999999998</v>
      </c>
      <c r="I64" s="418">
        <v>0.98260000000000003</v>
      </c>
      <c r="J64" s="428">
        <v>33536</v>
      </c>
      <c r="K64" s="428">
        <v>24085</v>
      </c>
      <c r="L64" s="429">
        <v>0.71819999999999995</v>
      </c>
      <c r="M64" s="420">
        <v>0.75849999999999995</v>
      </c>
      <c r="N64" s="430">
        <v>30784809.960000001</v>
      </c>
      <c r="O64" s="430">
        <v>19599529.620000001</v>
      </c>
      <c r="P64" s="427">
        <v>0.63670000000000004</v>
      </c>
      <c r="Q64" s="427">
        <v>0.63290000000000002</v>
      </c>
      <c r="R64" s="431">
        <v>19980</v>
      </c>
      <c r="S64" s="431">
        <v>11271</v>
      </c>
      <c r="T64" s="432">
        <v>0.56410000000000005</v>
      </c>
      <c r="U64" s="432">
        <v>0.65800000000000003</v>
      </c>
      <c r="V64" s="426">
        <v>15941</v>
      </c>
      <c r="W64" s="426">
        <v>10930</v>
      </c>
      <c r="X64" s="427">
        <v>0.68569999999999998</v>
      </c>
      <c r="Y64" s="206"/>
      <c r="Z64" s="194">
        <v>28503</v>
      </c>
      <c r="AA64" s="195">
        <v>28101</v>
      </c>
      <c r="AB64" s="196">
        <v>0.9859</v>
      </c>
      <c r="AC64" s="194">
        <v>34329</v>
      </c>
      <c r="AD64" s="195">
        <v>24767</v>
      </c>
      <c r="AE64" s="196">
        <v>0.72150000000000003</v>
      </c>
      <c r="AF64" s="197">
        <v>61709807.859999999</v>
      </c>
      <c r="AG64" s="198">
        <v>38784484.490000002</v>
      </c>
      <c r="AH64" s="196">
        <v>0.62849999999999995</v>
      </c>
      <c r="AI64" s="194">
        <v>21907</v>
      </c>
      <c r="AJ64" s="195">
        <v>14189</v>
      </c>
      <c r="AK64" s="196">
        <v>0.64770000000000005</v>
      </c>
      <c r="AL64" s="12" t="s">
        <v>334</v>
      </c>
    </row>
    <row r="65" spans="1:38" s="3" customFormat="1">
      <c r="A65" s="232" t="s">
        <v>163</v>
      </c>
      <c r="B65" s="232" t="s">
        <v>79</v>
      </c>
      <c r="C65" s="425">
        <v>387256.77</v>
      </c>
      <c r="D65" s="425">
        <v>762772.11</v>
      </c>
      <c r="E65" s="420">
        <v>0.50769655172630801</v>
      </c>
      <c r="F65" s="426">
        <v>210</v>
      </c>
      <c r="G65" s="426">
        <v>214</v>
      </c>
      <c r="H65" s="427">
        <v>1.0189999999999999</v>
      </c>
      <c r="I65" s="418">
        <v>1</v>
      </c>
      <c r="J65" s="428">
        <v>349</v>
      </c>
      <c r="K65" s="428">
        <v>327</v>
      </c>
      <c r="L65" s="429">
        <v>0.93700000000000006</v>
      </c>
      <c r="M65" s="420">
        <v>0.9</v>
      </c>
      <c r="N65" s="430">
        <v>413839.34</v>
      </c>
      <c r="O65" s="430">
        <v>318657.02</v>
      </c>
      <c r="P65" s="427">
        <v>0.77</v>
      </c>
      <c r="Q65" s="427">
        <v>0.7</v>
      </c>
      <c r="R65" s="431">
        <v>240</v>
      </c>
      <c r="S65" s="431">
        <v>169</v>
      </c>
      <c r="T65" s="432">
        <v>0.70420000000000005</v>
      </c>
      <c r="U65" s="432">
        <v>0.7</v>
      </c>
      <c r="V65" s="426">
        <v>256</v>
      </c>
      <c r="W65" s="426">
        <v>196</v>
      </c>
      <c r="X65" s="427">
        <v>0.76559999999999995</v>
      </c>
      <c r="Y65" s="206"/>
      <c r="Z65" s="194">
        <v>217</v>
      </c>
      <c r="AA65" s="195">
        <v>233</v>
      </c>
      <c r="AB65" s="196">
        <v>1.0737000000000001</v>
      </c>
      <c r="AC65" s="194">
        <v>380</v>
      </c>
      <c r="AD65" s="195">
        <v>334</v>
      </c>
      <c r="AE65" s="196">
        <v>0.87890000000000001</v>
      </c>
      <c r="AF65" s="197">
        <v>812967.16</v>
      </c>
      <c r="AG65" s="198">
        <v>615801.39</v>
      </c>
      <c r="AH65" s="196">
        <v>0.75749999999999995</v>
      </c>
      <c r="AI65" s="194">
        <v>274</v>
      </c>
      <c r="AJ65" s="195">
        <v>211</v>
      </c>
      <c r="AK65" s="196">
        <v>0.77010000000000001</v>
      </c>
      <c r="AL65" s="12" t="s">
        <v>334</v>
      </c>
    </row>
    <row r="66" spans="1:38" s="3" customFormat="1">
      <c r="A66" s="232" t="s">
        <v>162</v>
      </c>
      <c r="B66" s="232" t="s">
        <v>80</v>
      </c>
      <c r="C66" s="425">
        <v>1157152.26</v>
      </c>
      <c r="D66" s="425">
        <v>2518978.19</v>
      </c>
      <c r="E66" s="420">
        <v>0.45937367167121002</v>
      </c>
      <c r="F66" s="426">
        <v>1151</v>
      </c>
      <c r="G66" s="426">
        <v>1161</v>
      </c>
      <c r="H66" s="427">
        <v>1.0086999999999999</v>
      </c>
      <c r="I66" s="418">
        <v>1</v>
      </c>
      <c r="J66" s="428">
        <v>1495</v>
      </c>
      <c r="K66" s="428">
        <v>1425</v>
      </c>
      <c r="L66" s="429">
        <v>0.95320000000000005</v>
      </c>
      <c r="M66" s="420">
        <v>0.9</v>
      </c>
      <c r="N66" s="430">
        <v>1291024.42</v>
      </c>
      <c r="O66" s="430">
        <v>913295.97</v>
      </c>
      <c r="P66" s="427">
        <v>0.70740000000000003</v>
      </c>
      <c r="Q66" s="427">
        <v>0.7</v>
      </c>
      <c r="R66" s="431">
        <v>1033</v>
      </c>
      <c r="S66" s="431">
        <v>629</v>
      </c>
      <c r="T66" s="432">
        <v>0.6089</v>
      </c>
      <c r="U66" s="432">
        <v>0.7</v>
      </c>
      <c r="V66" s="426">
        <v>1044</v>
      </c>
      <c r="W66" s="426">
        <v>934</v>
      </c>
      <c r="X66" s="427">
        <v>0.89459999999999995</v>
      </c>
      <c r="Y66" s="206"/>
      <c r="Z66" s="194">
        <v>1150</v>
      </c>
      <c r="AA66" s="195">
        <v>1147</v>
      </c>
      <c r="AB66" s="196">
        <v>0.99739999999999995</v>
      </c>
      <c r="AC66" s="194">
        <v>1469</v>
      </c>
      <c r="AD66" s="195">
        <v>1427</v>
      </c>
      <c r="AE66" s="196">
        <v>0.97140000000000004</v>
      </c>
      <c r="AF66" s="197">
        <v>2710368.21</v>
      </c>
      <c r="AG66" s="198">
        <v>1989740.38</v>
      </c>
      <c r="AH66" s="196">
        <v>0.73409999999999997</v>
      </c>
      <c r="AI66" s="194">
        <v>1191</v>
      </c>
      <c r="AJ66" s="195">
        <v>885</v>
      </c>
      <c r="AK66" s="196">
        <v>0.74309999999999998</v>
      </c>
      <c r="AL66" s="12" t="s">
        <v>334</v>
      </c>
    </row>
    <row r="67" spans="1:38" s="3" customFormat="1">
      <c r="A67" s="232" t="s">
        <v>165</v>
      </c>
      <c r="B67" s="232" t="s">
        <v>81</v>
      </c>
      <c r="C67" s="425">
        <v>2812152.77</v>
      </c>
      <c r="D67" s="425">
        <v>5701980.3200000003</v>
      </c>
      <c r="E67" s="420">
        <v>0.49318878918894599</v>
      </c>
      <c r="F67" s="426">
        <v>1924</v>
      </c>
      <c r="G67" s="426">
        <v>1925</v>
      </c>
      <c r="H67" s="427">
        <v>1.0004999999999999</v>
      </c>
      <c r="I67" s="418">
        <v>1</v>
      </c>
      <c r="J67" s="428">
        <v>2592</v>
      </c>
      <c r="K67" s="428">
        <v>2273</v>
      </c>
      <c r="L67" s="429">
        <v>0.87690000000000001</v>
      </c>
      <c r="M67" s="420">
        <v>0.88849999999999996</v>
      </c>
      <c r="N67" s="430">
        <v>3155212.98</v>
      </c>
      <c r="O67" s="430">
        <v>2243557.2599999998</v>
      </c>
      <c r="P67" s="427">
        <v>0.71109999999999995</v>
      </c>
      <c r="Q67" s="427">
        <v>0.7</v>
      </c>
      <c r="R67" s="431">
        <v>1879</v>
      </c>
      <c r="S67" s="431">
        <v>1137</v>
      </c>
      <c r="T67" s="432">
        <v>0.60509999999999997</v>
      </c>
      <c r="U67" s="432">
        <v>0.68059999999999998</v>
      </c>
      <c r="V67" s="426">
        <v>1592</v>
      </c>
      <c r="W67" s="426">
        <v>1258</v>
      </c>
      <c r="X67" s="427">
        <v>0.79020000000000001</v>
      </c>
      <c r="Y67" s="206"/>
      <c r="Z67" s="194">
        <v>1895</v>
      </c>
      <c r="AA67" s="195">
        <v>1966</v>
      </c>
      <c r="AB67" s="196">
        <v>1.0375000000000001</v>
      </c>
      <c r="AC67" s="194">
        <v>2490</v>
      </c>
      <c r="AD67" s="195">
        <v>2283</v>
      </c>
      <c r="AE67" s="196">
        <v>0.91690000000000005</v>
      </c>
      <c r="AF67" s="197">
        <v>6207975.1399999997</v>
      </c>
      <c r="AG67" s="198">
        <v>4341488.7</v>
      </c>
      <c r="AH67" s="196">
        <v>0.69930000000000003</v>
      </c>
      <c r="AI67" s="194">
        <v>2114</v>
      </c>
      <c r="AJ67" s="195">
        <v>1469</v>
      </c>
      <c r="AK67" s="196">
        <v>0.69489999999999996</v>
      </c>
      <c r="AL67" s="12" t="s">
        <v>334</v>
      </c>
    </row>
    <row r="68" spans="1:38" s="3" customFormat="1">
      <c r="A68" s="232" t="s">
        <v>168</v>
      </c>
      <c r="B68" s="232" t="s">
        <v>82</v>
      </c>
      <c r="C68" s="425">
        <v>4383395.38</v>
      </c>
      <c r="D68" s="425">
        <v>8956898.4100000001</v>
      </c>
      <c r="E68" s="420">
        <v>0.48938764060404299</v>
      </c>
      <c r="F68" s="426">
        <v>4048</v>
      </c>
      <c r="G68" s="426">
        <v>3748</v>
      </c>
      <c r="H68" s="427">
        <v>0.92589999999999995</v>
      </c>
      <c r="I68" s="418">
        <v>0.98009999999999997</v>
      </c>
      <c r="J68" s="428">
        <v>5115</v>
      </c>
      <c r="K68" s="428">
        <v>4451</v>
      </c>
      <c r="L68" s="420">
        <v>0.87019999999999997</v>
      </c>
      <c r="M68" s="429">
        <v>0.87119999999999997</v>
      </c>
      <c r="N68" s="430">
        <v>4734871.0199999996</v>
      </c>
      <c r="O68" s="430">
        <v>3394814.34</v>
      </c>
      <c r="P68" s="427">
        <v>0.71699999999999997</v>
      </c>
      <c r="Q68" s="427">
        <v>0.7</v>
      </c>
      <c r="R68" s="431">
        <v>3413</v>
      </c>
      <c r="S68" s="431">
        <v>2157</v>
      </c>
      <c r="T68" s="432">
        <v>0.63200000000000001</v>
      </c>
      <c r="U68" s="423">
        <v>0.7</v>
      </c>
      <c r="V68" s="426">
        <v>3068</v>
      </c>
      <c r="W68" s="426">
        <v>2535</v>
      </c>
      <c r="X68" s="427">
        <v>0.82630000000000003</v>
      </c>
      <c r="Y68" s="206"/>
      <c r="Z68" s="194">
        <v>4021</v>
      </c>
      <c r="AA68" s="195">
        <v>4035</v>
      </c>
      <c r="AB68" s="196">
        <v>1.0035000000000001</v>
      </c>
      <c r="AC68" s="194">
        <v>5338</v>
      </c>
      <c r="AD68" s="195">
        <v>4611</v>
      </c>
      <c r="AE68" s="196">
        <v>0.86380000000000001</v>
      </c>
      <c r="AF68" s="197">
        <v>10046502.310000001</v>
      </c>
      <c r="AG68" s="198">
        <v>6977264.0800000001</v>
      </c>
      <c r="AH68" s="196">
        <v>0.69450000000000001</v>
      </c>
      <c r="AI68" s="194">
        <v>3936</v>
      </c>
      <c r="AJ68" s="195">
        <v>2790</v>
      </c>
      <c r="AK68" s="196">
        <v>0.70879999999999999</v>
      </c>
      <c r="AL68" s="12" t="s">
        <v>334</v>
      </c>
    </row>
    <row r="69" spans="1:38" s="3" customFormat="1">
      <c r="A69" s="232" t="s">
        <v>166</v>
      </c>
      <c r="B69" s="232" t="s">
        <v>83</v>
      </c>
      <c r="C69" s="425">
        <v>5919863.3300000001</v>
      </c>
      <c r="D69" s="425">
        <v>12029724.68</v>
      </c>
      <c r="E69" s="420">
        <v>0.49210297720629098</v>
      </c>
      <c r="F69" s="426">
        <v>4697</v>
      </c>
      <c r="G69" s="426">
        <v>4371</v>
      </c>
      <c r="H69" s="427">
        <v>0.93059999999999998</v>
      </c>
      <c r="I69" s="418">
        <v>1</v>
      </c>
      <c r="J69" s="428">
        <v>6607</v>
      </c>
      <c r="K69" s="428">
        <v>5610</v>
      </c>
      <c r="L69" s="429">
        <v>0.84909999999999997</v>
      </c>
      <c r="M69" s="420">
        <v>0.85070000000000001</v>
      </c>
      <c r="N69" s="430">
        <v>6195681.4800000004</v>
      </c>
      <c r="O69" s="430">
        <v>4335983.99</v>
      </c>
      <c r="P69" s="427">
        <v>0.69979999999999998</v>
      </c>
      <c r="Q69" s="427">
        <v>0.69450000000000001</v>
      </c>
      <c r="R69" s="431">
        <v>4371</v>
      </c>
      <c r="S69" s="431">
        <v>2539</v>
      </c>
      <c r="T69" s="432">
        <v>0.58089999999999997</v>
      </c>
      <c r="U69" s="432">
        <v>0.66600000000000004</v>
      </c>
      <c r="V69" s="426">
        <v>3514</v>
      </c>
      <c r="W69" s="426">
        <v>2895</v>
      </c>
      <c r="X69" s="427">
        <v>0.82379999999999998</v>
      </c>
      <c r="Y69" s="206"/>
      <c r="Z69" s="194">
        <v>4626</v>
      </c>
      <c r="AA69" s="195">
        <v>4617</v>
      </c>
      <c r="AB69" s="196">
        <v>0.99809999999999999</v>
      </c>
      <c r="AC69" s="194">
        <v>7014</v>
      </c>
      <c r="AD69" s="195">
        <v>5889</v>
      </c>
      <c r="AE69" s="196">
        <v>0.83960000000000001</v>
      </c>
      <c r="AF69" s="197">
        <v>13007354.640000001</v>
      </c>
      <c r="AG69" s="198">
        <v>9086066.7899999991</v>
      </c>
      <c r="AH69" s="196">
        <v>0.69850000000000001</v>
      </c>
      <c r="AI69" s="194">
        <v>4933</v>
      </c>
      <c r="AJ69" s="195">
        <v>3338</v>
      </c>
      <c r="AK69" s="196">
        <v>0.67669999999999997</v>
      </c>
      <c r="AL69" s="12" t="s">
        <v>334</v>
      </c>
    </row>
    <row r="70" spans="1:38" s="3" customFormat="1">
      <c r="A70" s="232" t="s">
        <v>169</v>
      </c>
      <c r="B70" s="232" t="s">
        <v>253</v>
      </c>
      <c r="C70" s="425"/>
      <c r="D70" s="425">
        <v>0</v>
      </c>
      <c r="E70" s="420"/>
      <c r="F70" s="426">
        <v>6</v>
      </c>
      <c r="G70" s="426">
        <v>3</v>
      </c>
      <c r="H70" s="427">
        <v>0.5</v>
      </c>
      <c r="I70" s="418">
        <v>1</v>
      </c>
      <c r="J70" s="428">
        <v>3</v>
      </c>
      <c r="K70" s="428">
        <v>2</v>
      </c>
      <c r="L70" s="429">
        <v>0.66669999999999996</v>
      </c>
      <c r="M70" s="420">
        <v>0.3533</v>
      </c>
      <c r="N70" s="430">
        <v>666</v>
      </c>
      <c r="O70" s="430"/>
      <c r="P70" s="427"/>
      <c r="Q70" s="427"/>
      <c r="R70" s="431">
        <v>1</v>
      </c>
      <c r="S70" s="431"/>
      <c r="T70" s="432"/>
      <c r="U70" s="432"/>
      <c r="V70" s="426"/>
      <c r="W70" s="426"/>
      <c r="X70" s="427"/>
      <c r="Y70" s="206"/>
      <c r="Z70" s="194">
        <v>5</v>
      </c>
      <c r="AA70" s="195">
        <v>16</v>
      </c>
      <c r="AB70" s="196">
        <v>3.2</v>
      </c>
      <c r="AC70" s="194">
        <v>10</v>
      </c>
      <c r="AD70" s="195">
        <v>1</v>
      </c>
      <c r="AE70" s="196">
        <v>0.1</v>
      </c>
      <c r="AF70" s="197"/>
      <c r="AG70" s="198"/>
      <c r="AH70" s="196"/>
      <c r="AI70" s="194">
        <v>1</v>
      </c>
      <c r="AJ70" s="195"/>
      <c r="AK70" s="196"/>
      <c r="AL70" s="12" t="s">
        <v>334</v>
      </c>
    </row>
    <row r="71" spans="1:38" s="3" customFormat="1">
      <c r="A71" s="232" t="s">
        <v>168</v>
      </c>
      <c r="B71" s="232" t="s">
        <v>84</v>
      </c>
      <c r="C71" s="425">
        <v>1187523.51</v>
      </c>
      <c r="D71" s="425">
        <v>2443365.37</v>
      </c>
      <c r="E71" s="420">
        <v>0.48601962055310599</v>
      </c>
      <c r="F71" s="426">
        <v>1672</v>
      </c>
      <c r="G71" s="426">
        <v>1444</v>
      </c>
      <c r="H71" s="427">
        <v>0.86360000000000003</v>
      </c>
      <c r="I71" s="418">
        <v>0.93440000000000001</v>
      </c>
      <c r="J71" s="428">
        <v>2097</v>
      </c>
      <c r="K71" s="428">
        <v>1731</v>
      </c>
      <c r="L71" s="429">
        <v>0.82550000000000001</v>
      </c>
      <c r="M71" s="420">
        <v>0.81540000000000001</v>
      </c>
      <c r="N71" s="430">
        <v>1329375.94</v>
      </c>
      <c r="O71" s="430">
        <v>864456.82</v>
      </c>
      <c r="P71" s="427">
        <v>0.65029999999999999</v>
      </c>
      <c r="Q71" s="427">
        <v>0.63260000000000005</v>
      </c>
      <c r="R71" s="431">
        <v>1471</v>
      </c>
      <c r="S71" s="431">
        <v>814</v>
      </c>
      <c r="T71" s="432">
        <v>0.5534</v>
      </c>
      <c r="U71" s="432">
        <v>0.62460000000000004</v>
      </c>
      <c r="V71" s="426">
        <v>1128</v>
      </c>
      <c r="W71" s="426">
        <v>867</v>
      </c>
      <c r="X71" s="427">
        <v>0.76859999999999995</v>
      </c>
      <c r="Y71" s="206"/>
      <c r="Z71" s="194">
        <v>1728</v>
      </c>
      <c r="AA71" s="195">
        <v>1530</v>
      </c>
      <c r="AB71" s="196">
        <v>0.88539999999999996</v>
      </c>
      <c r="AC71" s="194">
        <v>2250</v>
      </c>
      <c r="AD71" s="195">
        <v>1833</v>
      </c>
      <c r="AE71" s="196">
        <v>0.81469999999999998</v>
      </c>
      <c r="AF71" s="197">
        <v>2819381.74</v>
      </c>
      <c r="AG71" s="198">
        <v>1725634.92</v>
      </c>
      <c r="AH71" s="196">
        <v>0.61209999999999998</v>
      </c>
      <c r="AI71" s="194">
        <v>1590</v>
      </c>
      <c r="AJ71" s="195">
        <v>895</v>
      </c>
      <c r="AK71" s="196">
        <v>0.56289999999999996</v>
      </c>
      <c r="AL71" s="12" t="s">
        <v>334</v>
      </c>
    </row>
    <row r="72" spans="1:38" s="3" customFormat="1">
      <c r="A72" s="232" t="s">
        <v>166</v>
      </c>
      <c r="B72" s="232" t="s">
        <v>85</v>
      </c>
      <c r="C72" s="425">
        <v>10772202.74</v>
      </c>
      <c r="D72" s="425">
        <v>21702991.66</v>
      </c>
      <c r="E72" s="420">
        <v>0.49634644424869101</v>
      </c>
      <c r="F72" s="426">
        <v>5386</v>
      </c>
      <c r="G72" s="426">
        <v>5292</v>
      </c>
      <c r="H72" s="427">
        <v>0.98250000000000004</v>
      </c>
      <c r="I72" s="418">
        <v>1</v>
      </c>
      <c r="J72" s="428">
        <v>8627</v>
      </c>
      <c r="K72" s="428">
        <v>7765</v>
      </c>
      <c r="L72" s="429">
        <v>0.90010000000000001</v>
      </c>
      <c r="M72" s="420">
        <v>0.9</v>
      </c>
      <c r="N72" s="430">
        <v>12528013.539999999</v>
      </c>
      <c r="O72" s="430">
        <v>8619707.7699999996</v>
      </c>
      <c r="P72" s="427">
        <v>0.68799999999999994</v>
      </c>
      <c r="Q72" s="427">
        <v>0.67090000000000005</v>
      </c>
      <c r="R72" s="431">
        <v>6621</v>
      </c>
      <c r="S72" s="431">
        <v>3710</v>
      </c>
      <c r="T72" s="432">
        <v>0.56030000000000002</v>
      </c>
      <c r="U72" s="432">
        <v>0.66439999999999999</v>
      </c>
      <c r="V72" s="426">
        <v>5583</v>
      </c>
      <c r="W72" s="426">
        <v>3899</v>
      </c>
      <c r="X72" s="427">
        <v>0.69840000000000002</v>
      </c>
      <c r="Y72" s="206"/>
      <c r="Z72" s="194">
        <v>5264</v>
      </c>
      <c r="AA72" s="195">
        <v>5682</v>
      </c>
      <c r="AB72" s="196">
        <v>1.0793999999999999</v>
      </c>
      <c r="AC72" s="194">
        <v>8767</v>
      </c>
      <c r="AD72" s="195">
        <v>7993</v>
      </c>
      <c r="AE72" s="196">
        <v>0.91169999999999995</v>
      </c>
      <c r="AF72" s="197">
        <v>25524385.109999999</v>
      </c>
      <c r="AG72" s="198">
        <v>17259336.600000001</v>
      </c>
      <c r="AH72" s="196">
        <v>0.67620000000000002</v>
      </c>
      <c r="AI72" s="194">
        <v>7364</v>
      </c>
      <c r="AJ72" s="195">
        <v>4753</v>
      </c>
      <c r="AK72" s="196">
        <v>0.64539999999999997</v>
      </c>
      <c r="AL72" s="12" t="s">
        <v>334</v>
      </c>
    </row>
    <row r="73" spans="1:38" s="3" customFormat="1">
      <c r="A73" s="433" t="s">
        <v>160</v>
      </c>
      <c r="B73" s="232" t="s">
        <v>86</v>
      </c>
      <c r="C73" s="425">
        <v>2485420.9</v>
      </c>
      <c r="D73" s="425">
        <v>5276897.71</v>
      </c>
      <c r="E73" s="420">
        <v>0.47100039390378901</v>
      </c>
      <c r="F73" s="426">
        <v>1352</v>
      </c>
      <c r="G73" s="426">
        <v>1359</v>
      </c>
      <c r="H73" s="427">
        <v>1.0052000000000001</v>
      </c>
      <c r="I73" s="418">
        <v>1</v>
      </c>
      <c r="J73" s="428">
        <v>2052</v>
      </c>
      <c r="K73" s="428">
        <v>1710</v>
      </c>
      <c r="L73" s="429">
        <v>0.83330000000000004</v>
      </c>
      <c r="M73" s="420">
        <v>0.86499999999999999</v>
      </c>
      <c r="N73" s="430">
        <v>2628247.79</v>
      </c>
      <c r="O73" s="430">
        <v>1884452.35</v>
      </c>
      <c r="P73" s="427">
        <v>0.71699999999999997</v>
      </c>
      <c r="Q73" s="427">
        <v>0.7</v>
      </c>
      <c r="R73" s="431">
        <v>1557</v>
      </c>
      <c r="S73" s="431">
        <v>1004</v>
      </c>
      <c r="T73" s="432">
        <v>0.64480000000000004</v>
      </c>
      <c r="U73" s="432">
        <v>0.7</v>
      </c>
      <c r="V73" s="426">
        <v>999</v>
      </c>
      <c r="W73" s="426">
        <v>800</v>
      </c>
      <c r="X73" s="427">
        <v>0.80079999999999996</v>
      </c>
      <c r="Y73" s="206"/>
      <c r="Z73" s="194">
        <v>1390</v>
      </c>
      <c r="AA73" s="195">
        <v>1484</v>
      </c>
      <c r="AB73" s="196">
        <v>1.0676000000000001</v>
      </c>
      <c r="AC73" s="194">
        <v>1937</v>
      </c>
      <c r="AD73" s="195">
        <v>1776</v>
      </c>
      <c r="AE73" s="196">
        <v>0.91690000000000005</v>
      </c>
      <c r="AF73" s="197">
        <v>5568950.5700000003</v>
      </c>
      <c r="AG73" s="198">
        <v>3937159.78</v>
      </c>
      <c r="AH73" s="196">
        <v>0.70699999999999996</v>
      </c>
      <c r="AI73" s="194">
        <v>1848</v>
      </c>
      <c r="AJ73" s="195">
        <v>1310</v>
      </c>
      <c r="AK73" s="196">
        <v>0.70889999999999997</v>
      </c>
      <c r="AL73" s="12" t="s">
        <v>334</v>
      </c>
    </row>
    <row r="74" spans="1:38" s="3" customFormat="1">
      <c r="A74" s="232" t="s">
        <v>164</v>
      </c>
      <c r="B74" s="232" t="s">
        <v>87</v>
      </c>
      <c r="C74" s="425">
        <v>526921.30000000005</v>
      </c>
      <c r="D74" s="425">
        <v>1120190.19</v>
      </c>
      <c r="E74" s="420">
        <v>0.47038556907912199</v>
      </c>
      <c r="F74" s="426">
        <v>366</v>
      </c>
      <c r="G74" s="426">
        <v>360</v>
      </c>
      <c r="H74" s="427">
        <v>0.98360000000000003</v>
      </c>
      <c r="I74" s="418">
        <v>1</v>
      </c>
      <c r="J74" s="428">
        <v>563</v>
      </c>
      <c r="K74" s="428">
        <v>510</v>
      </c>
      <c r="L74" s="429">
        <v>0.90590000000000004</v>
      </c>
      <c r="M74" s="420">
        <v>0.9</v>
      </c>
      <c r="N74" s="430">
        <v>634912.53</v>
      </c>
      <c r="O74" s="430">
        <v>390377.98</v>
      </c>
      <c r="P74" s="427">
        <v>0.6149</v>
      </c>
      <c r="Q74" s="427">
        <v>0.63009999999999999</v>
      </c>
      <c r="R74" s="431">
        <v>461</v>
      </c>
      <c r="S74" s="431">
        <v>265</v>
      </c>
      <c r="T74" s="432">
        <v>0.57479999999999998</v>
      </c>
      <c r="U74" s="432">
        <v>0.66649999999999998</v>
      </c>
      <c r="V74" s="426">
        <v>355</v>
      </c>
      <c r="W74" s="426">
        <v>286</v>
      </c>
      <c r="X74" s="427">
        <v>0.80559999999999998</v>
      </c>
      <c r="Y74" s="206"/>
      <c r="Z74" s="194">
        <v>384</v>
      </c>
      <c r="AA74" s="195">
        <v>409</v>
      </c>
      <c r="AB74" s="196">
        <v>1.0650999999999999</v>
      </c>
      <c r="AC74" s="194">
        <v>634</v>
      </c>
      <c r="AD74" s="195">
        <v>560</v>
      </c>
      <c r="AE74" s="196">
        <v>0.88329999999999997</v>
      </c>
      <c r="AF74" s="197">
        <v>1341074.3700000001</v>
      </c>
      <c r="AG74" s="198">
        <v>851439.97</v>
      </c>
      <c r="AH74" s="196">
        <v>0.63490000000000002</v>
      </c>
      <c r="AI74" s="194">
        <v>533</v>
      </c>
      <c r="AJ74" s="195">
        <v>343</v>
      </c>
      <c r="AK74" s="196">
        <v>0.64349999999999996</v>
      </c>
      <c r="AL74" s="12" t="s">
        <v>334</v>
      </c>
    </row>
    <row r="75" spans="1:38" s="3" customFormat="1">
      <c r="A75" s="232" t="s">
        <v>164</v>
      </c>
      <c r="B75" s="232" t="s">
        <v>88</v>
      </c>
      <c r="C75" s="425">
        <v>2412817.77</v>
      </c>
      <c r="D75" s="425">
        <v>4978185.93</v>
      </c>
      <c r="E75" s="420">
        <v>0.48467811446327402</v>
      </c>
      <c r="F75" s="426">
        <v>1876</v>
      </c>
      <c r="G75" s="426">
        <v>1768</v>
      </c>
      <c r="H75" s="427">
        <v>0.94240000000000002</v>
      </c>
      <c r="I75" s="418">
        <v>1</v>
      </c>
      <c r="J75" s="428">
        <v>2652</v>
      </c>
      <c r="K75" s="428">
        <v>2380</v>
      </c>
      <c r="L75" s="420">
        <v>0.89739999999999998</v>
      </c>
      <c r="M75" s="420">
        <v>0.9</v>
      </c>
      <c r="N75" s="430">
        <v>2568774.38</v>
      </c>
      <c r="O75" s="430">
        <v>1785432.07</v>
      </c>
      <c r="P75" s="427">
        <v>0.69510000000000005</v>
      </c>
      <c r="Q75" s="427">
        <v>0.69769999999999999</v>
      </c>
      <c r="R75" s="431">
        <v>1979</v>
      </c>
      <c r="S75" s="431">
        <v>1175</v>
      </c>
      <c r="T75" s="432">
        <v>0.59370000000000001</v>
      </c>
      <c r="U75" s="432">
        <v>0.67879999999999996</v>
      </c>
      <c r="V75" s="426">
        <v>1512</v>
      </c>
      <c r="W75" s="426">
        <v>1077</v>
      </c>
      <c r="X75" s="427">
        <v>0.71230000000000004</v>
      </c>
      <c r="Y75" s="206"/>
      <c r="Z75" s="194">
        <v>2017</v>
      </c>
      <c r="AA75" s="195">
        <v>1993</v>
      </c>
      <c r="AB75" s="196">
        <v>0.98809999999999998</v>
      </c>
      <c r="AC75" s="194">
        <v>2818</v>
      </c>
      <c r="AD75" s="195">
        <v>2577</v>
      </c>
      <c r="AE75" s="196">
        <v>0.91449999999999998</v>
      </c>
      <c r="AF75" s="197">
        <v>5332976.96</v>
      </c>
      <c r="AG75" s="198">
        <v>3601553.42</v>
      </c>
      <c r="AH75" s="196">
        <v>0.67530000000000001</v>
      </c>
      <c r="AI75" s="194">
        <v>2282</v>
      </c>
      <c r="AJ75" s="195">
        <v>1471</v>
      </c>
      <c r="AK75" s="196">
        <v>0.64459999999999995</v>
      </c>
      <c r="AL75" s="12" t="s">
        <v>334</v>
      </c>
    </row>
    <row r="76" spans="1:38" s="3" customFormat="1">
      <c r="A76" s="232" t="s">
        <v>166</v>
      </c>
      <c r="B76" s="232" t="s">
        <v>89</v>
      </c>
      <c r="C76" s="425">
        <v>1760465.1</v>
      </c>
      <c r="D76" s="425">
        <v>3615897.94</v>
      </c>
      <c r="E76" s="420">
        <v>0.48686802813909102</v>
      </c>
      <c r="F76" s="426">
        <v>1257</v>
      </c>
      <c r="G76" s="426">
        <v>1206</v>
      </c>
      <c r="H76" s="427">
        <v>0.95940000000000003</v>
      </c>
      <c r="I76" s="418">
        <v>1</v>
      </c>
      <c r="J76" s="428">
        <v>1737</v>
      </c>
      <c r="K76" s="428">
        <v>1569</v>
      </c>
      <c r="L76" s="429">
        <v>0.90329999999999999</v>
      </c>
      <c r="M76" s="420">
        <v>0.89849999999999997</v>
      </c>
      <c r="N76" s="430">
        <v>1995133.45</v>
      </c>
      <c r="O76" s="430">
        <v>1351156.11</v>
      </c>
      <c r="P76" s="427">
        <v>0.67720000000000002</v>
      </c>
      <c r="Q76" s="427">
        <v>0.68869999999999998</v>
      </c>
      <c r="R76" s="431">
        <v>1394</v>
      </c>
      <c r="S76" s="431">
        <v>862</v>
      </c>
      <c r="T76" s="432">
        <v>0.61839999999999995</v>
      </c>
      <c r="U76" s="432">
        <v>0.7</v>
      </c>
      <c r="V76" s="426">
        <v>1164</v>
      </c>
      <c r="W76" s="426">
        <v>904</v>
      </c>
      <c r="X76" s="427">
        <v>0.77659999999999996</v>
      </c>
      <c r="Y76" s="206"/>
      <c r="Z76" s="194">
        <v>1237</v>
      </c>
      <c r="AA76" s="195">
        <v>1312</v>
      </c>
      <c r="AB76" s="196">
        <v>1.0606</v>
      </c>
      <c r="AC76" s="194">
        <v>1755</v>
      </c>
      <c r="AD76" s="195">
        <v>1566</v>
      </c>
      <c r="AE76" s="196">
        <v>0.89229999999999998</v>
      </c>
      <c r="AF76" s="197">
        <v>4011888.32</v>
      </c>
      <c r="AG76" s="198">
        <v>2809724.87</v>
      </c>
      <c r="AH76" s="196">
        <v>0.70030000000000003</v>
      </c>
      <c r="AI76" s="194">
        <v>1484</v>
      </c>
      <c r="AJ76" s="195">
        <v>1075</v>
      </c>
      <c r="AK76" s="196">
        <v>0.72440000000000004</v>
      </c>
      <c r="AL76" s="12" t="s">
        <v>334</v>
      </c>
    </row>
    <row r="77" spans="1:38" s="3" customFormat="1">
      <c r="A77" s="232" t="s">
        <v>164</v>
      </c>
      <c r="B77" s="232" t="s">
        <v>90</v>
      </c>
      <c r="C77" s="425">
        <v>634617.62</v>
      </c>
      <c r="D77" s="425">
        <v>1186876.77</v>
      </c>
      <c r="E77" s="420">
        <v>0.53469545958001996</v>
      </c>
      <c r="F77" s="426">
        <v>430</v>
      </c>
      <c r="G77" s="426">
        <v>419</v>
      </c>
      <c r="H77" s="427">
        <v>0.97440000000000004</v>
      </c>
      <c r="I77" s="418">
        <v>1</v>
      </c>
      <c r="J77" s="428">
        <v>601</v>
      </c>
      <c r="K77" s="428">
        <v>546</v>
      </c>
      <c r="L77" s="429">
        <v>0.90849999999999997</v>
      </c>
      <c r="M77" s="420">
        <v>0.9</v>
      </c>
      <c r="N77" s="430">
        <v>649544.64</v>
      </c>
      <c r="O77" s="430">
        <v>456948.07</v>
      </c>
      <c r="P77" s="427">
        <v>0.70350000000000001</v>
      </c>
      <c r="Q77" s="427">
        <v>0.68930000000000002</v>
      </c>
      <c r="R77" s="431">
        <v>451</v>
      </c>
      <c r="S77" s="431">
        <v>291</v>
      </c>
      <c r="T77" s="432">
        <v>0.6452</v>
      </c>
      <c r="U77" s="432">
        <v>0.7</v>
      </c>
      <c r="V77" s="426">
        <v>363</v>
      </c>
      <c r="W77" s="426">
        <v>288</v>
      </c>
      <c r="X77" s="427">
        <v>0.79339999999999999</v>
      </c>
      <c r="Y77" s="206"/>
      <c r="Z77" s="194">
        <v>451</v>
      </c>
      <c r="AA77" s="195">
        <v>454</v>
      </c>
      <c r="AB77" s="196">
        <v>1.0066999999999999</v>
      </c>
      <c r="AC77" s="194">
        <v>618</v>
      </c>
      <c r="AD77" s="195">
        <v>570</v>
      </c>
      <c r="AE77" s="196">
        <v>0.92230000000000001</v>
      </c>
      <c r="AF77" s="197">
        <v>1299458.42</v>
      </c>
      <c r="AG77" s="198">
        <v>858379.86</v>
      </c>
      <c r="AH77" s="196">
        <v>0.66059999999999997</v>
      </c>
      <c r="AI77" s="194">
        <v>476</v>
      </c>
      <c r="AJ77" s="195">
        <v>359</v>
      </c>
      <c r="AK77" s="196">
        <v>0.75419999999999998</v>
      </c>
      <c r="AL77" s="12" t="s">
        <v>334</v>
      </c>
    </row>
    <row r="78" spans="1:38" s="3" customFormat="1">
      <c r="A78" s="232" t="s">
        <v>168</v>
      </c>
      <c r="B78" s="232" t="s">
        <v>91</v>
      </c>
      <c r="C78" s="425">
        <v>1706113.42</v>
      </c>
      <c r="D78" s="425">
        <v>3547151.81</v>
      </c>
      <c r="E78" s="420">
        <v>0.480981224200833</v>
      </c>
      <c r="F78" s="426">
        <v>1411</v>
      </c>
      <c r="G78" s="426">
        <v>1410</v>
      </c>
      <c r="H78" s="427">
        <v>0.99929999999999997</v>
      </c>
      <c r="I78" s="418">
        <v>1</v>
      </c>
      <c r="J78" s="428">
        <v>1902</v>
      </c>
      <c r="K78" s="428">
        <v>1775</v>
      </c>
      <c r="L78" s="429">
        <v>0.93320000000000003</v>
      </c>
      <c r="M78" s="420">
        <v>0.9</v>
      </c>
      <c r="N78" s="430">
        <v>1906987.29</v>
      </c>
      <c r="O78" s="430">
        <v>1315444</v>
      </c>
      <c r="P78" s="427">
        <v>0.68979999999999997</v>
      </c>
      <c r="Q78" s="427">
        <v>0.67749999999999999</v>
      </c>
      <c r="R78" s="431">
        <v>1516</v>
      </c>
      <c r="S78" s="431">
        <v>923</v>
      </c>
      <c r="T78" s="432">
        <v>0.60880000000000001</v>
      </c>
      <c r="U78" s="432">
        <v>0.67759999999999998</v>
      </c>
      <c r="V78" s="426">
        <v>1227</v>
      </c>
      <c r="W78" s="426">
        <v>1065</v>
      </c>
      <c r="X78" s="427">
        <v>0.86799999999999999</v>
      </c>
      <c r="Y78" s="206"/>
      <c r="Z78" s="194">
        <v>1508</v>
      </c>
      <c r="AA78" s="195">
        <v>1580</v>
      </c>
      <c r="AB78" s="196">
        <v>1.0477000000000001</v>
      </c>
      <c r="AC78" s="194">
        <v>2063</v>
      </c>
      <c r="AD78" s="195">
        <v>1893</v>
      </c>
      <c r="AE78" s="196">
        <v>0.91759999999999997</v>
      </c>
      <c r="AF78" s="197">
        <v>4043519.08</v>
      </c>
      <c r="AG78" s="198">
        <v>2740854.85</v>
      </c>
      <c r="AH78" s="196">
        <v>0.67779999999999996</v>
      </c>
      <c r="AI78" s="194">
        <v>1725</v>
      </c>
      <c r="AJ78" s="195">
        <v>1175</v>
      </c>
      <c r="AK78" s="196">
        <v>0.68120000000000003</v>
      </c>
      <c r="AL78" s="12" t="s">
        <v>334</v>
      </c>
    </row>
    <row r="79" spans="1:38" s="3" customFormat="1">
      <c r="A79" s="434" t="s">
        <v>166</v>
      </c>
      <c r="B79" s="434" t="s">
        <v>92</v>
      </c>
      <c r="C79" s="425">
        <v>7478538.46</v>
      </c>
      <c r="D79" s="425">
        <v>15708426.35</v>
      </c>
      <c r="E79" s="420">
        <v>0.47608450989108803</v>
      </c>
      <c r="F79" s="426">
        <v>7125</v>
      </c>
      <c r="G79" s="426">
        <v>6832</v>
      </c>
      <c r="H79" s="427">
        <v>0.95889999999999997</v>
      </c>
      <c r="I79" s="418">
        <v>1</v>
      </c>
      <c r="J79" s="428">
        <v>9349</v>
      </c>
      <c r="K79" s="428">
        <v>8443</v>
      </c>
      <c r="L79" s="429">
        <v>0.90310000000000001</v>
      </c>
      <c r="M79" s="420">
        <v>0.89790000000000003</v>
      </c>
      <c r="N79" s="430">
        <v>8843642.4700000007</v>
      </c>
      <c r="O79" s="430">
        <v>5811058.1299999999</v>
      </c>
      <c r="P79" s="427">
        <v>0.65710000000000002</v>
      </c>
      <c r="Q79" s="427">
        <v>0.66510000000000002</v>
      </c>
      <c r="R79" s="431">
        <v>7596</v>
      </c>
      <c r="S79" s="431">
        <v>4359</v>
      </c>
      <c r="T79" s="432">
        <v>0.57389999999999997</v>
      </c>
      <c r="U79" s="432">
        <v>0.69</v>
      </c>
      <c r="V79" s="426">
        <v>2247</v>
      </c>
      <c r="W79" s="426">
        <v>1771</v>
      </c>
      <c r="X79" s="427">
        <v>0.78820000000000001</v>
      </c>
      <c r="Y79" s="206"/>
      <c r="Z79" s="194">
        <v>7070</v>
      </c>
      <c r="AA79" s="195">
        <v>7207</v>
      </c>
      <c r="AB79" s="196">
        <v>1.0194000000000001</v>
      </c>
      <c r="AC79" s="194">
        <v>9387</v>
      </c>
      <c r="AD79" s="195">
        <v>8356</v>
      </c>
      <c r="AE79" s="196">
        <v>0.89019999999999999</v>
      </c>
      <c r="AF79" s="197">
        <v>17335899.309999999</v>
      </c>
      <c r="AG79" s="198">
        <v>11458379.73</v>
      </c>
      <c r="AH79" s="196">
        <v>0.66100000000000003</v>
      </c>
      <c r="AI79" s="194">
        <v>7965</v>
      </c>
      <c r="AJ79" s="195">
        <v>5480</v>
      </c>
      <c r="AK79" s="196">
        <v>0.68799999999999994</v>
      </c>
      <c r="AL79" s="12" t="s">
        <v>334</v>
      </c>
    </row>
    <row r="80" spans="1:38" s="3" customFormat="1">
      <c r="A80" s="232" t="s">
        <v>167</v>
      </c>
      <c r="B80" s="232" t="s">
        <v>93</v>
      </c>
      <c r="C80" s="425">
        <v>443762.14</v>
      </c>
      <c r="D80" s="425">
        <v>922881.89</v>
      </c>
      <c r="E80" s="420">
        <v>0.48084391384037201</v>
      </c>
      <c r="F80" s="426">
        <v>263</v>
      </c>
      <c r="G80" s="426">
        <v>265</v>
      </c>
      <c r="H80" s="427">
        <v>1.0076000000000001</v>
      </c>
      <c r="I80" s="418">
        <v>1</v>
      </c>
      <c r="J80" s="428">
        <v>432</v>
      </c>
      <c r="K80" s="428">
        <v>386</v>
      </c>
      <c r="L80" s="429">
        <v>0.89349999999999996</v>
      </c>
      <c r="M80" s="420">
        <v>0.9</v>
      </c>
      <c r="N80" s="430">
        <v>448741.65</v>
      </c>
      <c r="O80" s="430">
        <v>325205.69</v>
      </c>
      <c r="P80" s="427">
        <v>0.72470000000000001</v>
      </c>
      <c r="Q80" s="427">
        <v>0.7</v>
      </c>
      <c r="R80" s="431">
        <v>358</v>
      </c>
      <c r="S80" s="431">
        <v>254</v>
      </c>
      <c r="T80" s="432">
        <v>0.70950000000000002</v>
      </c>
      <c r="U80" s="432">
        <v>0.7</v>
      </c>
      <c r="V80" s="426">
        <v>178</v>
      </c>
      <c r="W80" s="426">
        <v>136</v>
      </c>
      <c r="X80" s="427">
        <v>0.76400000000000001</v>
      </c>
      <c r="Y80" s="206"/>
      <c r="Z80" s="194">
        <v>288</v>
      </c>
      <c r="AA80" s="195">
        <v>314</v>
      </c>
      <c r="AB80" s="196">
        <v>1.0903</v>
      </c>
      <c r="AC80" s="194">
        <v>458</v>
      </c>
      <c r="AD80" s="195">
        <v>414</v>
      </c>
      <c r="AE80" s="196">
        <v>0.90390000000000004</v>
      </c>
      <c r="AF80" s="197">
        <v>974081.74</v>
      </c>
      <c r="AG80" s="198">
        <v>709506.5</v>
      </c>
      <c r="AH80" s="196">
        <v>0.72840000000000005</v>
      </c>
      <c r="AI80" s="194">
        <v>393</v>
      </c>
      <c r="AJ80" s="195">
        <v>302</v>
      </c>
      <c r="AK80" s="196">
        <v>0.76839999999999997</v>
      </c>
      <c r="AL80" s="12" t="s">
        <v>334</v>
      </c>
    </row>
    <row r="81" spans="1:38" s="3" customFormat="1">
      <c r="A81" s="232" t="s">
        <v>160</v>
      </c>
      <c r="B81" s="232" t="s">
        <v>94</v>
      </c>
      <c r="C81" s="425">
        <v>4162879.48</v>
      </c>
      <c r="D81" s="425">
        <v>9174185.2699999996</v>
      </c>
      <c r="E81" s="420">
        <v>0.45376012773720698</v>
      </c>
      <c r="F81" s="426">
        <v>3899</v>
      </c>
      <c r="G81" s="426">
        <v>3739</v>
      </c>
      <c r="H81" s="427">
        <v>0.95899999999999996</v>
      </c>
      <c r="I81" s="418">
        <v>1</v>
      </c>
      <c r="J81" s="428">
        <v>5254</v>
      </c>
      <c r="K81" s="428">
        <v>4425</v>
      </c>
      <c r="L81" s="429">
        <v>0.84219999999999995</v>
      </c>
      <c r="M81" s="420">
        <v>0.85299999999999998</v>
      </c>
      <c r="N81" s="430">
        <v>5131042.21</v>
      </c>
      <c r="O81" s="430">
        <v>3327752.19</v>
      </c>
      <c r="P81" s="427">
        <v>0.64859999999999995</v>
      </c>
      <c r="Q81" s="427">
        <v>0.66859999999999997</v>
      </c>
      <c r="R81" s="431">
        <v>3756</v>
      </c>
      <c r="S81" s="431">
        <v>1958</v>
      </c>
      <c r="T81" s="432">
        <v>0.52129999999999999</v>
      </c>
      <c r="U81" s="432">
        <v>0.65800000000000003</v>
      </c>
      <c r="V81" s="426">
        <v>3323</v>
      </c>
      <c r="W81" s="426">
        <v>2759</v>
      </c>
      <c r="X81" s="427">
        <v>0.83030000000000004</v>
      </c>
      <c r="Y81" s="206"/>
      <c r="Z81" s="194">
        <v>3614</v>
      </c>
      <c r="AA81" s="195">
        <v>3814</v>
      </c>
      <c r="AB81" s="196">
        <v>1.0552999999999999</v>
      </c>
      <c r="AC81" s="194">
        <v>5088</v>
      </c>
      <c r="AD81" s="195">
        <v>4399</v>
      </c>
      <c r="AE81" s="196">
        <v>0.86460000000000004</v>
      </c>
      <c r="AF81" s="197">
        <v>10454714.66</v>
      </c>
      <c r="AG81" s="198">
        <v>7076205.9699999997</v>
      </c>
      <c r="AH81" s="196">
        <v>0.67679999999999996</v>
      </c>
      <c r="AI81" s="194">
        <v>4066</v>
      </c>
      <c r="AJ81" s="195">
        <v>2704</v>
      </c>
      <c r="AK81" s="196">
        <v>0.66500000000000004</v>
      </c>
      <c r="AL81" s="12" t="s">
        <v>334</v>
      </c>
    </row>
    <row r="82" spans="1:38" s="3" customFormat="1">
      <c r="A82" s="232" t="s">
        <v>165</v>
      </c>
      <c r="B82" s="232" t="s">
        <v>95</v>
      </c>
      <c r="C82" s="425">
        <v>3132296.74</v>
      </c>
      <c r="D82" s="425">
        <v>6375166.8899999997</v>
      </c>
      <c r="E82" s="420">
        <v>0.49132780271419702</v>
      </c>
      <c r="F82" s="426">
        <v>3207</v>
      </c>
      <c r="G82" s="426">
        <v>3099</v>
      </c>
      <c r="H82" s="427">
        <v>0.96630000000000005</v>
      </c>
      <c r="I82" s="418">
        <v>1</v>
      </c>
      <c r="J82" s="428">
        <v>4123</v>
      </c>
      <c r="K82" s="428">
        <v>3723</v>
      </c>
      <c r="L82" s="429">
        <v>0.90300000000000002</v>
      </c>
      <c r="M82" s="420">
        <v>0.9</v>
      </c>
      <c r="N82" s="430">
        <v>3483847.18</v>
      </c>
      <c r="O82" s="430">
        <v>2379258.5099999998</v>
      </c>
      <c r="P82" s="427">
        <v>0.68289999999999995</v>
      </c>
      <c r="Q82" s="427">
        <v>0.67789999999999995</v>
      </c>
      <c r="R82" s="431">
        <v>2902</v>
      </c>
      <c r="S82" s="431">
        <v>1657</v>
      </c>
      <c r="T82" s="432">
        <v>0.57099999999999995</v>
      </c>
      <c r="U82" s="432">
        <v>0.66910000000000003</v>
      </c>
      <c r="V82" s="426">
        <v>2605</v>
      </c>
      <c r="W82" s="426">
        <v>2369</v>
      </c>
      <c r="X82" s="427">
        <v>0.90939999999999999</v>
      </c>
      <c r="Y82" s="206"/>
      <c r="Z82" s="194">
        <v>3324</v>
      </c>
      <c r="AA82" s="195">
        <v>3377</v>
      </c>
      <c r="AB82" s="196">
        <v>1.0159</v>
      </c>
      <c r="AC82" s="194">
        <v>4171</v>
      </c>
      <c r="AD82" s="195">
        <v>3785</v>
      </c>
      <c r="AE82" s="196">
        <v>0.90749999999999997</v>
      </c>
      <c r="AF82" s="197">
        <v>6844421.1100000003</v>
      </c>
      <c r="AG82" s="198">
        <v>4558816.16</v>
      </c>
      <c r="AH82" s="196">
        <v>0.66610000000000003</v>
      </c>
      <c r="AI82" s="194">
        <v>3260</v>
      </c>
      <c r="AJ82" s="195">
        <v>2117</v>
      </c>
      <c r="AK82" s="196">
        <v>0.64939999999999998</v>
      </c>
      <c r="AL82" s="12" t="s">
        <v>334</v>
      </c>
    </row>
    <row r="83" spans="1:38" s="3" customFormat="1">
      <c r="A83" s="232" t="s">
        <v>165</v>
      </c>
      <c r="B83" s="232" t="s">
        <v>96</v>
      </c>
      <c r="C83" s="425">
        <v>5743403.4500000002</v>
      </c>
      <c r="D83" s="425">
        <v>11547058.550000001</v>
      </c>
      <c r="E83" s="420">
        <v>0.49739103903651699</v>
      </c>
      <c r="F83" s="426">
        <v>8102</v>
      </c>
      <c r="G83" s="426">
        <v>7583</v>
      </c>
      <c r="H83" s="427">
        <v>0.93589999999999995</v>
      </c>
      <c r="I83" s="418">
        <v>0.9899</v>
      </c>
      <c r="J83" s="428">
        <v>9782</v>
      </c>
      <c r="K83" s="428">
        <v>8478</v>
      </c>
      <c r="L83" s="429">
        <v>0.86670000000000003</v>
      </c>
      <c r="M83" s="420">
        <v>0.878</v>
      </c>
      <c r="N83" s="430">
        <v>6293574.9699999997</v>
      </c>
      <c r="O83" s="430">
        <v>4142141.18</v>
      </c>
      <c r="P83" s="427">
        <v>0.65820000000000001</v>
      </c>
      <c r="Q83" s="427">
        <v>0.65610000000000002</v>
      </c>
      <c r="R83" s="431">
        <v>6860</v>
      </c>
      <c r="S83" s="431">
        <v>3848</v>
      </c>
      <c r="T83" s="432">
        <v>0.56089999999999995</v>
      </c>
      <c r="U83" s="432">
        <v>0.66039999999999999</v>
      </c>
      <c r="V83" s="426">
        <v>6011</v>
      </c>
      <c r="W83" s="426">
        <v>5369</v>
      </c>
      <c r="X83" s="427">
        <v>0.89319999999999999</v>
      </c>
      <c r="Y83" s="206"/>
      <c r="Z83" s="194">
        <v>8603</v>
      </c>
      <c r="AA83" s="195">
        <v>8333</v>
      </c>
      <c r="AB83" s="196">
        <v>0.96860000000000002</v>
      </c>
      <c r="AC83" s="194">
        <v>10327</v>
      </c>
      <c r="AD83" s="195">
        <v>9158</v>
      </c>
      <c r="AE83" s="196">
        <v>0.88680000000000003</v>
      </c>
      <c r="AF83" s="197">
        <v>13085066.74</v>
      </c>
      <c r="AG83" s="198">
        <v>8525647.5299999993</v>
      </c>
      <c r="AH83" s="196">
        <v>0.65159999999999996</v>
      </c>
      <c r="AI83" s="194">
        <v>7992</v>
      </c>
      <c r="AJ83" s="195">
        <v>5135</v>
      </c>
      <c r="AK83" s="196">
        <v>0.64249999999999996</v>
      </c>
      <c r="AL83" s="12" t="s">
        <v>334</v>
      </c>
    </row>
    <row r="84" spans="1:38" s="3" customFormat="1">
      <c r="A84" s="232" t="s">
        <v>161</v>
      </c>
      <c r="B84" s="232" t="s">
        <v>97</v>
      </c>
      <c r="C84" s="425">
        <v>2976720.11</v>
      </c>
      <c r="D84" s="425">
        <v>6153545.0999999996</v>
      </c>
      <c r="E84" s="420">
        <v>0.48374068307389201</v>
      </c>
      <c r="F84" s="426">
        <v>2656</v>
      </c>
      <c r="G84" s="426">
        <v>2622</v>
      </c>
      <c r="H84" s="427">
        <v>0.98719999999999997</v>
      </c>
      <c r="I84" s="418">
        <v>1</v>
      </c>
      <c r="J84" s="428">
        <v>3645</v>
      </c>
      <c r="K84" s="428">
        <v>3168</v>
      </c>
      <c r="L84" s="429">
        <v>0.86909999999999998</v>
      </c>
      <c r="M84" s="420">
        <v>0.88070000000000004</v>
      </c>
      <c r="N84" s="430">
        <v>3400056.9</v>
      </c>
      <c r="O84" s="430">
        <v>2345806.14</v>
      </c>
      <c r="P84" s="427">
        <v>0.68989999999999996</v>
      </c>
      <c r="Q84" s="427">
        <v>0.69420000000000004</v>
      </c>
      <c r="R84" s="431">
        <v>2720</v>
      </c>
      <c r="S84" s="431">
        <v>1512</v>
      </c>
      <c r="T84" s="432">
        <v>0.55589999999999995</v>
      </c>
      <c r="U84" s="432">
        <v>0.64319999999999999</v>
      </c>
      <c r="V84" s="426">
        <v>2325</v>
      </c>
      <c r="W84" s="426">
        <v>1814</v>
      </c>
      <c r="X84" s="427">
        <v>0.7802</v>
      </c>
      <c r="Y84" s="206"/>
      <c r="Z84" s="194">
        <v>2818</v>
      </c>
      <c r="AA84" s="195">
        <v>2706</v>
      </c>
      <c r="AB84" s="196">
        <v>0.96030000000000004</v>
      </c>
      <c r="AC84" s="194">
        <v>3754</v>
      </c>
      <c r="AD84" s="195">
        <v>3312</v>
      </c>
      <c r="AE84" s="196">
        <v>0.88229999999999997</v>
      </c>
      <c r="AF84" s="197">
        <v>6897537.0599999996</v>
      </c>
      <c r="AG84" s="198">
        <v>4769676.32</v>
      </c>
      <c r="AH84" s="196">
        <v>0.6915</v>
      </c>
      <c r="AI84" s="194">
        <v>2984</v>
      </c>
      <c r="AJ84" s="195">
        <v>1922</v>
      </c>
      <c r="AK84" s="196">
        <v>0.64410000000000001</v>
      </c>
      <c r="AL84" s="12" t="s">
        <v>334</v>
      </c>
    </row>
    <row r="85" spans="1:38" s="3" customFormat="1">
      <c r="A85" s="232" t="s">
        <v>162</v>
      </c>
      <c r="B85" s="232" t="s">
        <v>98</v>
      </c>
      <c r="C85" s="425">
        <v>5004551.25</v>
      </c>
      <c r="D85" s="425">
        <v>10357305.17</v>
      </c>
      <c r="E85" s="420">
        <v>0.48319047936288601</v>
      </c>
      <c r="F85" s="426">
        <v>4303</v>
      </c>
      <c r="G85" s="426">
        <v>4109</v>
      </c>
      <c r="H85" s="427">
        <v>0.95489999999999997</v>
      </c>
      <c r="I85" s="418">
        <v>1</v>
      </c>
      <c r="J85" s="428">
        <v>5878</v>
      </c>
      <c r="K85" s="428">
        <v>4975</v>
      </c>
      <c r="L85" s="429">
        <v>0.84640000000000004</v>
      </c>
      <c r="M85" s="420">
        <v>0.8679</v>
      </c>
      <c r="N85" s="430">
        <v>5562424.6399999997</v>
      </c>
      <c r="O85" s="430">
        <v>3957635.38</v>
      </c>
      <c r="P85" s="427">
        <v>0.71150000000000002</v>
      </c>
      <c r="Q85" s="427">
        <v>0.7</v>
      </c>
      <c r="R85" s="431">
        <v>4155</v>
      </c>
      <c r="S85" s="431">
        <v>2613</v>
      </c>
      <c r="T85" s="432">
        <v>0.62890000000000001</v>
      </c>
      <c r="U85" s="432">
        <v>0.7</v>
      </c>
      <c r="V85" s="426">
        <v>3631</v>
      </c>
      <c r="W85" s="426">
        <v>2929</v>
      </c>
      <c r="X85" s="427">
        <v>0.80669999999999997</v>
      </c>
      <c r="Y85" s="206"/>
      <c r="Z85" s="194">
        <v>4307</v>
      </c>
      <c r="AA85" s="195">
        <v>4330</v>
      </c>
      <c r="AB85" s="196">
        <v>1.0053000000000001</v>
      </c>
      <c r="AC85" s="194">
        <v>5812</v>
      </c>
      <c r="AD85" s="195">
        <v>5081</v>
      </c>
      <c r="AE85" s="196">
        <v>0.87419999999999998</v>
      </c>
      <c r="AF85" s="197">
        <v>11378669.15</v>
      </c>
      <c r="AG85" s="198">
        <v>7898549.21</v>
      </c>
      <c r="AH85" s="196">
        <v>0.69420000000000004</v>
      </c>
      <c r="AI85" s="194">
        <v>4655</v>
      </c>
      <c r="AJ85" s="195">
        <v>3334</v>
      </c>
      <c r="AK85" s="196">
        <v>0.71619999999999995</v>
      </c>
      <c r="AL85" s="12" t="s">
        <v>334</v>
      </c>
    </row>
    <row r="86" spans="1:38" s="3" customFormat="1">
      <c r="A86" s="232" t="s">
        <v>163</v>
      </c>
      <c r="B86" s="232" t="s">
        <v>99</v>
      </c>
      <c r="C86" s="425">
        <v>2561926.37</v>
      </c>
      <c r="D86" s="425">
        <v>5292919.78</v>
      </c>
      <c r="E86" s="420">
        <v>0.484028943661791</v>
      </c>
      <c r="F86" s="426">
        <v>2471</v>
      </c>
      <c r="G86" s="426">
        <v>2468</v>
      </c>
      <c r="H86" s="427">
        <v>0.99880000000000002</v>
      </c>
      <c r="I86" s="418">
        <v>1</v>
      </c>
      <c r="J86" s="428">
        <v>3776</v>
      </c>
      <c r="K86" s="428">
        <v>3354</v>
      </c>
      <c r="L86" s="429">
        <v>0.88819999999999999</v>
      </c>
      <c r="M86" s="420">
        <v>0.9</v>
      </c>
      <c r="N86" s="430">
        <v>3134879.74</v>
      </c>
      <c r="O86" s="430">
        <v>1960571.18</v>
      </c>
      <c r="P86" s="427">
        <v>0.62539999999999996</v>
      </c>
      <c r="Q86" s="427">
        <v>0.63880000000000003</v>
      </c>
      <c r="R86" s="431">
        <v>2724</v>
      </c>
      <c r="S86" s="431">
        <v>1311</v>
      </c>
      <c r="T86" s="432">
        <v>0.48130000000000001</v>
      </c>
      <c r="U86" s="432">
        <v>0.60470000000000002</v>
      </c>
      <c r="V86" s="426">
        <v>2317</v>
      </c>
      <c r="W86" s="426">
        <v>1964</v>
      </c>
      <c r="X86" s="427">
        <v>0.84760000000000002</v>
      </c>
      <c r="Y86" s="206"/>
      <c r="Z86" s="194">
        <v>2408</v>
      </c>
      <c r="AA86" s="195">
        <v>2635</v>
      </c>
      <c r="AB86" s="196">
        <v>1.0943000000000001</v>
      </c>
      <c r="AC86" s="194">
        <v>3727</v>
      </c>
      <c r="AD86" s="195">
        <v>3322</v>
      </c>
      <c r="AE86" s="196">
        <v>0.89129999999999998</v>
      </c>
      <c r="AF86" s="197">
        <v>6189733.4299999997</v>
      </c>
      <c r="AG86" s="198">
        <v>3899498.55</v>
      </c>
      <c r="AH86" s="196">
        <v>0.63</v>
      </c>
      <c r="AI86" s="194">
        <v>2872</v>
      </c>
      <c r="AJ86" s="195">
        <v>1644</v>
      </c>
      <c r="AK86" s="196">
        <v>0.57240000000000002</v>
      </c>
      <c r="AL86" s="12" t="s">
        <v>334</v>
      </c>
    </row>
    <row r="87" spans="1:38" s="3" customFormat="1">
      <c r="A87" s="232" t="s">
        <v>165</v>
      </c>
      <c r="B87" s="232" t="s">
        <v>100</v>
      </c>
      <c r="C87" s="425">
        <v>3128448.22</v>
      </c>
      <c r="D87" s="425">
        <v>6517544.8300000001</v>
      </c>
      <c r="E87" s="420">
        <v>0.480004096880144</v>
      </c>
      <c r="F87" s="426">
        <v>2651</v>
      </c>
      <c r="G87" s="426">
        <v>2537</v>
      </c>
      <c r="H87" s="427">
        <v>0.95699999999999996</v>
      </c>
      <c r="I87" s="418">
        <v>1</v>
      </c>
      <c r="J87" s="428">
        <v>3443</v>
      </c>
      <c r="K87" s="428">
        <v>3073</v>
      </c>
      <c r="L87" s="429">
        <v>0.89249999999999996</v>
      </c>
      <c r="M87" s="420">
        <v>0.89890000000000003</v>
      </c>
      <c r="N87" s="430">
        <v>3628752.75</v>
      </c>
      <c r="O87" s="430">
        <v>2522757.29</v>
      </c>
      <c r="P87" s="427">
        <v>0.69520000000000004</v>
      </c>
      <c r="Q87" s="427">
        <v>0.68379999999999996</v>
      </c>
      <c r="R87" s="431">
        <v>2612</v>
      </c>
      <c r="S87" s="431">
        <v>1430</v>
      </c>
      <c r="T87" s="432">
        <v>0.54749999999999999</v>
      </c>
      <c r="U87" s="432">
        <v>0.6371</v>
      </c>
      <c r="V87" s="426">
        <v>2176</v>
      </c>
      <c r="W87" s="426">
        <v>1873</v>
      </c>
      <c r="X87" s="427">
        <v>0.86080000000000001</v>
      </c>
      <c r="Y87" s="206"/>
      <c r="Z87" s="194">
        <v>2764</v>
      </c>
      <c r="AA87" s="195">
        <v>2781</v>
      </c>
      <c r="AB87" s="196">
        <v>1.0062</v>
      </c>
      <c r="AC87" s="194">
        <v>3644</v>
      </c>
      <c r="AD87" s="195">
        <v>3241</v>
      </c>
      <c r="AE87" s="196">
        <v>0.88939999999999997</v>
      </c>
      <c r="AF87" s="197">
        <v>7726448.75</v>
      </c>
      <c r="AG87" s="198">
        <v>5202712.91</v>
      </c>
      <c r="AH87" s="196">
        <v>0.6734</v>
      </c>
      <c r="AI87" s="194">
        <v>2923</v>
      </c>
      <c r="AJ87" s="195">
        <v>1870</v>
      </c>
      <c r="AK87" s="196">
        <v>0.63980000000000004</v>
      </c>
      <c r="AL87" s="12" t="s">
        <v>334</v>
      </c>
    </row>
    <row r="88" spans="1:38" s="3" customFormat="1">
      <c r="A88" s="232" t="s">
        <v>165</v>
      </c>
      <c r="B88" s="232" t="s">
        <v>101</v>
      </c>
      <c r="C88" s="425">
        <v>2425237.4900000002</v>
      </c>
      <c r="D88" s="425">
        <v>5179745.09</v>
      </c>
      <c r="E88" s="420">
        <v>0.46821560672592899</v>
      </c>
      <c r="F88" s="426">
        <v>3508</v>
      </c>
      <c r="G88" s="426">
        <v>3321</v>
      </c>
      <c r="H88" s="427">
        <v>0.94669999999999999</v>
      </c>
      <c r="I88" s="418">
        <v>0.98980000000000001</v>
      </c>
      <c r="J88" s="428">
        <v>4447</v>
      </c>
      <c r="K88" s="428">
        <v>4033</v>
      </c>
      <c r="L88" s="429">
        <v>0.90690000000000004</v>
      </c>
      <c r="M88" s="420">
        <v>0.9</v>
      </c>
      <c r="N88" s="430">
        <v>3005865.28</v>
      </c>
      <c r="O88" s="430">
        <v>1789164.41</v>
      </c>
      <c r="P88" s="427">
        <v>0.59519999999999995</v>
      </c>
      <c r="Q88" s="427">
        <v>0.60650000000000004</v>
      </c>
      <c r="R88" s="431">
        <v>3570</v>
      </c>
      <c r="S88" s="431">
        <v>1640</v>
      </c>
      <c r="T88" s="432">
        <v>0.45939999999999998</v>
      </c>
      <c r="U88" s="432">
        <v>0.58620000000000005</v>
      </c>
      <c r="V88" s="426">
        <v>2558</v>
      </c>
      <c r="W88" s="426">
        <v>2236</v>
      </c>
      <c r="X88" s="427">
        <v>0.87409999999999999</v>
      </c>
      <c r="Y88" s="206"/>
      <c r="Z88" s="194">
        <v>3603</v>
      </c>
      <c r="AA88" s="195">
        <v>3539</v>
      </c>
      <c r="AB88" s="196">
        <v>0.98219999999999996</v>
      </c>
      <c r="AC88" s="194">
        <v>4437</v>
      </c>
      <c r="AD88" s="195">
        <v>4129</v>
      </c>
      <c r="AE88" s="196">
        <v>0.93059999999999998</v>
      </c>
      <c r="AF88" s="197">
        <v>5799476.5899999999</v>
      </c>
      <c r="AG88" s="198">
        <v>3422009.58</v>
      </c>
      <c r="AH88" s="196">
        <v>0.59009999999999996</v>
      </c>
      <c r="AI88" s="194">
        <v>3767</v>
      </c>
      <c r="AJ88" s="195">
        <v>2136</v>
      </c>
      <c r="AK88" s="196">
        <v>0.56699999999999995</v>
      </c>
      <c r="AL88" s="12" t="s">
        <v>334</v>
      </c>
    </row>
    <row r="89" spans="1:38" s="3" customFormat="1">
      <c r="A89" s="232" t="s">
        <v>162</v>
      </c>
      <c r="B89" s="232" t="s">
        <v>102</v>
      </c>
      <c r="C89" s="425">
        <v>1852586.78</v>
      </c>
      <c r="D89" s="425">
        <v>3914523.74</v>
      </c>
      <c r="E89" s="420">
        <v>0.473259814743134</v>
      </c>
      <c r="F89" s="426">
        <v>1889</v>
      </c>
      <c r="G89" s="426">
        <v>1816</v>
      </c>
      <c r="H89" s="427">
        <v>0.96140000000000003</v>
      </c>
      <c r="I89" s="418">
        <v>1</v>
      </c>
      <c r="J89" s="428">
        <v>2463</v>
      </c>
      <c r="K89" s="428">
        <v>2124</v>
      </c>
      <c r="L89" s="429">
        <v>0.86240000000000006</v>
      </c>
      <c r="M89" s="420">
        <v>0.85550000000000004</v>
      </c>
      <c r="N89" s="430">
        <v>2035807.87</v>
      </c>
      <c r="O89" s="430">
        <v>1438196.96</v>
      </c>
      <c r="P89" s="427">
        <v>0.70650000000000002</v>
      </c>
      <c r="Q89" s="427">
        <v>0.7</v>
      </c>
      <c r="R89" s="431">
        <v>1655</v>
      </c>
      <c r="S89" s="431">
        <v>1019</v>
      </c>
      <c r="T89" s="432">
        <v>0.61570000000000003</v>
      </c>
      <c r="U89" s="432">
        <v>0.7</v>
      </c>
      <c r="V89" s="426">
        <v>1473</v>
      </c>
      <c r="W89" s="426">
        <v>1214</v>
      </c>
      <c r="X89" s="427">
        <v>0.82420000000000004</v>
      </c>
      <c r="Y89" s="206"/>
      <c r="Z89" s="194">
        <v>1896</v>
      </c>
      <c r="AA89" s="195">
        <v>1973</v>
      </c>
      <c r="AB89" s="196">
        <v>1.0406</v>
      </c>
      <c r="AC89" s="194">
        <v>2506</v>
      </c>
      <c r="AD89" s="195">
        <v>2206</v>
      </c>
      <c r="AE89" s="196">
        <v>0.88029999999999997</v>
      </c>
      <c r="AF89" s="197">
        <v>4300406.38</v>
      </c>
      <c r="AG89" s="198">
        <v>3039801.79</v>
      </c>
      <c r="AH89" s="196">
        <v>0.70689999999999997</v>
      </c>
      <c r="AI89" s="194">
        <v>1861</v>
      </c>
      <c r="AJ89" s="195">
        <v>1340</v>
      </c>
      <c r="AK89" s="196">
        <v>0.72</v>
      </c>
      <c r="AL89" s="12" t="s">
        <v>334</v>
      </c>
    </row>
    <row r="90" spans="1:38" s="3" customFormat="1">
      <c r="A90" s="232" t="s">
        <v>161</v>
      </c>
      <c r="B90" s="232" t="s">
        <v>103</v>
      </c>
      <c r="C90" s="425">
        <v>1178952.23</v>
      </c>
      <c r="D90" s="425">
        <v>2522565.5499999998</v>
      </c>
      <c r="E90" s="420">
        <v>0.46736237637115102</v>
      </c>
      <c r="F90" s="426">
        <v>795</v>
      </c>
      <c r="G90" s="426">
        <v>775</v>
      </c>
      <c r="H90" s="427">
        <v>0.9748</v>
      </c>
      <c r="I90" s="418">
        <v>1</v>
      </c>
      <c r="J90" s="428">
        <v>1364</v>
      </c>
      <c r="K90" s="428">
        <v>1222</v>
      </c>
      <c r="L90" s="429">
        <v>0.89590000000000003</v>
      </c>
      <c r="M90" s="420">
        <v>0.88039999999999996</v>
      </c>
      <c r="N90" s="430">
        <v>1390172</v>
      </c>
      <c r="O90" s="430">
        <v>923986.08</v>
      </c>
      <c r="P90" s="427">
        <v>0.66469999999999996</v>
      </c>
      <c r="Q90" s="427">
        <v>0.68530000000000002</v>
      </c>
      <c r="R90" s="431">
        <v>1114</v>
      </c>
      <c r="S90" s="431">
        <v>546</v>
      </c>
      <c r="T90" s="432">
        <v>0.49009999999999998</v>
      </c>
      <c r="U90" s="432">
        <v>0.61219999999999997</v>
      </c>
      <c r="V90" s="426">
        <v>710</v>
      </c>
      <c r="W90" s="426">
        <v>598</v>
      </c>
      <c r="X90" s="427">
        <v>0.84230000000000005</v>
      </c>
      <c r="Y90" s="206"/>
      <c r="Z90" s="194">
        <v>780</v>
      </c>
      <c r="AA90" s="195">
        <v>822</v>
      </c>
      <c r="AB90" s="196">
        <v>1.0538000000000001</v>
      </c>
      <c r="AC90" s="194">
        <v>1408</v>
      </c>
      <c r="AD90" s="195">
        <v>1245</v>
      </c>
      <c r="AE90" s="196">
        <v>0.88419999999999999</v>
      </c>
      <c r="AF90" s="197">
        <v>2957498.62</v>
      </c>
      <c r="AG90" s="198">
        <v>2010495.66</v>
      </c>
      <c r="AH90" s="196">
        <v>0.67979999999999996</v>
      </c>
      <c r="AI90" s="194">
        <v>1206</v>
      </c>
      <c r="AJ90" s="195">
        <v>732</v>
      </c>
      <c r="AK90" s="196">
        <v>0.60699999999999998</v>
      </c>
      <c r="AL90" s="12" t="s">
        <v>334</v>
      </c>
    </row>
    <row r="91" spans="1:38" s="3" customFormat="1">
      <c r="A91" s="232" t="s">
        <v>161</v>
      </c>
      <c r="B91" s="232" t="s">
        <v>104</v>
      </c>
      <c r="C91" s="425">
        <v>1717644.25</v>
      </c>
      <c r="D91" s="425">
        <v>3495161.04</v>
      </c>
      <c r="E91" s="420">
        <v>0.49143493828828</v>
      </c>
      <c r="F91" s="426">
        <v>1447</v>
      </c>
      <c r="G91" s="426">
        <v>1553</v>
      </c>
      <c r="H91" s="427">
        <v>1.0732999999999999</v>
      </c>
      <c r="I91" s="418">
        <v>1</v>
      </c>
      <c r="J91" s="428">
        <v>2212</v>
      </c>
      <c r="K91" s="428">
        <v>1906</v>
      </c>
      <c r="L91" s="429">
        <v>0.86170000000000002</v>
      </c>
      <c r="M91" s="420">
        <v>0.86429999999999996</v>
      </c>
      <c r="N91" s="430">
        <v>1953664.84</v>
      </c>
      <c r="O91" s="430">
        <v>1347488.22</v>
      </c>
      <c r="P91" s="427">
        <v>0.68969999999999998</v>
      </c>
      <c r="Q91" s="427">
        <v>0.67410000000000003</v>
      </c>
      <c r="R91" s="431">
        <v>1482</v>
      </c>
      <c r="S91" s="431">
        <v>816</v>
      </c>
      <c r="T91" s="432">
        <v>0.55059999999999998</v>
      </c>
      <c r="U91" s="432">
        <v>0.63219999999999998</v>
      </c>
      <c r="V91" s="426">
        <v>1464</v>
      </c>
      <c r="W91" s="426">
        <v>1270</v>
      </c>
      <c r="X91" s="427">
        <v>0.86750000000000005</v>
      </c>
      <c r="Y91" s="206"/>
      <c r="Z91" s="194">
        <v>1446</v>
      </c>
      <c r="AA91" s="195">
        <v>1649</v>
      </c>
      <c r="AB91" s="196">
        <v>1.1404000000000001</v>
      </c>
      <c r="AC91" s="194">
        <v>2131</v>
      </c>
      <c r="AD91" s="195">
        <v>1881</v>
      </c>
      <c r="AE91" s="196">
        <v>0.88270000000000004</v>
      </c>
      <c r="AF91" s="197">
        <v>4012549.23</v>
      </c>
      <c r="AG91" s="198">
        <v>2652167.35</v>
      </c>
      <c r="AH91" s="196">
        <v>0.66100000000000003</v>
      </c>
      <c r="AI91" s="194">
        <v>1620</v>
      </c>
      <c r="AJ91" s="195">
        <v>1013</v>
      </c>
      <c r="AK91" s="196">
        <v>0.62529999999999997</v>
      </c>
      <c r="AL91" s="12" t="s">
        <v>334</v>
      </c>
    </row>
    <row r="92" spans="1:38" s="3" customFormat="1">
      <c r="A92" s="232" t="s">
        <v>167</v>
      </c>
      <c r="B92" s="232" t="s">
        <v>105</v>
      </c>
      <c r="C92" s="425">
        <v>319230.65999999997</v>
      </c>
      <c r="D92" s="425">
        <v>741129.99</v>
      </c>
      <c r="E92" s="420">
        <v>0.43073504554848702</v>
      </c>
      <c r="F92" s="426">
        <v>254</v>
      </c>
      <c r="G92" s="426">
        <v>244</v>
      </c>
      <c r="H92" s="427">
        <v>0.96060000000000001</v>
      </c>
      <c r="I92" s="418">
        <v>1</v>
      </c>
      <c r="J92" s="428">
        <v>454</v>
      </c>
      <c r="K92" s="428">
        <v>373</v>
      </c>
      <c r="L92" s="429">
        <v>0.8216</v>
      </c>
      <c r="M92" s="420">
        <v>0.81379999999999997</v>
      </c>
      <c r="N92" s="430">
        <v>405714.43</v>
      </c>
      <c r="O92" s="430">
        <v>259489.8</v>
      </c>
      <c r="P92" s="427">
        <v>0.63959999999999995</v>
      </c>
      <c r="Q92" s="427">
        <v>0.66790000000000005</v>
      </c>
      <c r="R92" s="431">
        <v>338</v>
      </c>
      <c r="S92" s="431">
        <v>171</v>
      </c>
      <c r="T92" s="432">
        <v>0.50590000000000002</v>
      </c>
      <c r="U92" s="432">
        <v>0.64559999999999995</v>
      </c>
      <c r="V92" s="426">
        <v>247</v>
      </c>
      <c r="W92" s="426">
        <v>183</v>
      </c>
      <c r="X92" s="427">
        <v>0.7409</v>
      </c>
      <c r="Y92" s="206"/>
      <c r="Z92" s="194">
        <v>245</v>
      </c>
      <c r="AA92" s="195">
        <v>266</v>
      </c>
      <c r="AB92" s="196">
        <v>1.0857000000000001</v>
      </c>
      <c r="AC92" s="194">
        <v>522</v>
      </c>
      <c r="AD92" s="195">
        <v>421</v>
      </c>
      <c r="AE92" s="196">
        <v>0.80649999999999999</v>
      </c>
      <c r="AF92" s="197">
        <v>837812.99</v>
      </c>
      <c r="AG92" s="198">
        <v>541939.56999999995</v>
      </c>
      <c r="AH92" s="196">
        <v>0.64690000000000003</v>
      </c>
      <c r="AI92" s="194">
        <v>408</v>
      </c>
      <c r="AJ92" s="195">
        <v>262</v>
      </c>
      <c r="AK92" s="196">
        <v>0.64219999999999999</v>
      </c>
      <c r="AL92" s="12" t="s">
        <v>334</v>
      </c>
    </row>
    <row r="93" spans="1:38" s="3" customFormat="1">
      <c r="A93" s="232" t="s">
        <v>167</v>
      </c>
      <c r="B93" s="232" t="s">
        <v>106</v>
      </c>
      <c r="C93" s="425">
        <v>709497.82</v>
      </c>
      <c r="D93" s="425">
        <v>1599472.63</v>
      </c>
      <c r="E93" s="420">
        <v>0.44358234501330601</v>
      </c>
      <c r="F93" s="426">
        <v>578</v>
      </c>
      <c r="G93" s="426">
        <v>591</v>
      </c>
      <c r="H93" s="427">
        <v>1.0225</v>
      </c>
      <c r="I93" s="418">
        <v>1</v>
      </c>
      <c r="J93" s="428">
        <v>836</v>
      </c>
      <c r="K93" s="428">
        <v>748</v>
      </c>
      <c r="L93" s="429">
        <v>0.89470000000000005</v>
      </c>
      <c r="M93" s="420">
        <v>0.9</v>
      </c>
      <c r="N93" s="430">
        <v>831743.06</v>
      </c>
      <c r="O93" s="430">
        <v>543603.69999999995</v>
      </c>
      <c r="P93" s="427">
        <v>0.65359999999999996</v>
      </c>
      <c r="Q93" s="427">
        <v>0.68369999999999997</v>
      </c>
      <c r="R93" s="431">
        <v>662</v>
      </c>
      <c r="S93" s="431">
        <v>379</v>
      </c>
      <c r="T93" s="432">
        <v>0.57250000000000001</v>
      </c>
      <c r="U93" s="432">
        <v>0.69510000000000005</v>
      </c>
      <c r="V93" s="426">
        <v>553</v>
      </c>
      <c r="W93" s="426">
        <v>450</v>
      </c>
      <c r="X93" s="427">
        <v>0.81369999999999998</v>
      </c>
      <c r="Y93" s="206"/>
      <c r="Z93" s="194">
        <v>604</v>
      </c>
      <c r="AA93" s="195">
        <v>674</v>
      </c>
      <c r="AB93" s="196">
        <v>1.1158999999999999</v>
      </c>
      <c r="AC93" s="194">
        <v>871</v>
      </c>
      <c r="AD93" s="195">
        <v>773</v>
      </c>
      <c r="AE93" s="196">
        <v>0.88749999999999996</v>
      </c>
      <c r="AF93" s="197">
        <v>1698273.85</v>
      </c>
      <c r="AG93" s="198">
        <v>1181751.96</v>
      </c>
      <c r="AH93" s="196">
        <v>0.69589999999999996</v>
      </c>
      <c r="AI93" s="194">
        <v>752</v>
      </c>
      <c r="AJ93" s="195">
        <v>531</v>
      </c>
      <c r="AK93" s="196">
        <v>0.70609999999999995</v>
      </c>
      <c r="AL93" s="12" t="s">
        <v>334</v>
      </c>
    </row>
    <row r="94" spans="1:38" s="3" customFormat="1">
      <c r="A94" s="232" t="s">
        <v>170</v>
      </c>
      <c r="B94" s="232" t="s">
        <v>293</v>
      </c>
      <c r="C94" s="425"/>
      <c r="D94" s="425"/>
      <c r="E94" s="420"/>
      <c r="F94" s="426"/>
      <c r="G94" s="426"/>
      <c r="H94" s="427"/>
      <c r="I94" s="418"/>
      <c r="J94" s="428"/>
      <c r="K94" s="428"/>
      <c r="L94" s="429"/>
      <c r="M94" s="420"/>
      <c r="N94" s="430"/>
      <c r="O94" s="430"/>
      <c r="P94" s="427"/>
      <c r="Q94" s="427"/>
      <c r="R94" s="431"/>
      <c r="S94" s="431"/>
      <c r="T94" s="432"/>
      <c r="U94" s="432"/>
      <c r="V94" s="426"/>
      <c r="W94" s="426"/>
      <c r="X94" s="427"/>
      <c r="Y94" s="206"/>
      <c r="Z94" s="194"/>
      <c r="AA94" s="195"/>
      <c r="AB94" s="196"/>
      <c r="AC94" s="194"/>
      <c r="AD94" s="195"/>
      <c r="AE94" s="196"/>
      <c r="AF94" s="197"/>
      <c r="AG94" s="198"/>
      <c r="AH94" s="196"/>
      <c r="AI94" s="194"/>
      <c r="AJ94" s="195"/>
      <c r="AK94" s="196"/>
      <c r="AL94" s="12"/>
    </row>
    <row r="95" spans="1:38">
      <c r="A95" s="435" t="s">
        <v>164</v>
      </c>
      <c r="B95" s="435" t="s">
        <v>107</v>
      </c>
      <c r="C95" s="425">
        <v>212475.1</v>
      </c>
      <c r="D95" s="425">
        <v>422980.44</v>
      </c>
      <c r="E95" s="420">
        <v>0.50232842918220999</v>
      </c>
      <c r="F95" s="436">
        <v>188</v>
      </c>
      <c r="G95" s="436">
        <v>174</v>
      </c>
      <c r="H95" s="437">
        <v>0.92549999999999999</v>
      </c>
      <c r="I95" s="418">
        <v>0.95879999999999999</v>
      </c>
      <c r="J95" s="428">
        <v>228</v>
      </c>
      <c r="K95" s="428">
        <v>206</v>
      </c>
      <c r="L95" s="429">
        <v>0.90349999999999997</v>
      </c>
      <c r="M95" s="420">
        <v>0.9</v>
      </c>
      <c r="N95" s="438">
        <v>231263.2</v>
      </c>
      <c r="O95" s="438">
        <v>165481.99</v>
      </c>
      <c r="P95" s="437">
        <v>0.71560000000000001</v>
      </c>
      <c r="Q95" s="437">
        <v>0.66839999999999999</v>
      </c>
      <c r="R95" s="428">
        <v>179</v>
      </c>
      <c r="S95" s="428">
        <v>123</v>
      </c>
      <c r="T95" s="429">
        <v>0.68720000000000003</v>
      </c>
      <c r="U95" s="429">
        <v>0.7</v>
      </c>
      <c r="V95" s="436">
        <v>134</v>
      </c>
      <c r="W95" s="436">
        <v>110</v>
      </c>
      <c r="X95" s="437">
        <v>0.82089999999999996</v>
      </c>
      <c r="Y95" s="255"/>
      <c r="Z95" s="256">
        <v>197</v>
      </c>
      <c r="AA95" s="257">
        <v>202</v>
      </c>
      <c r="AB95" s="258">
        <v>1.0254000000000001</v>
      </c>
      <c r="AC95" s="256">
        <v>243</v>
      </c>
      <c r="AD95" s="257">
        <v>227</v>
      </c>
      <c r="AE95" s="258">
        <v>0.93420000000000003</v>
      </c>
      <c r="AF95" s="259">
        <v>480451.5</v>
      </c>
      <c r="AG95" s="260">
        <v>302637.44</v>
      </c>
      <c r="AH95" s="258">
        <v>0.62990000000000002</v>
      </c>
      <c r="AI95" s="256">
        <v>207</v>
      </c>
      <c r="AJ95" s="257">
        <v>152</v>
      </c>
      <c r="AK95" s="258">
        <v>0.73429999999999995</v>
      </c>
      <c r="AL95" s="27" t="s">
        <v>334</v>
      </c>
    </row>
    <row r="96" spans="1:38" s="3" customFormat="1">
      <c r="A96" s="232" t="s">
        <v>162</v>
      </c>
      <c r="B96" s="232" t="s">
        <v>108</v>
      </c>
      <c r="C96" s="425">
        <v>5039928.9000000004</v>
      </c>
      <c r="D96" s="425">
        <v>10033811.16</v>
      </c>
      <c r="E96" s="420">
        <v>0.50229457377987996</v>
      </c>
      <c r="F96" s="426">
        <v>3560</v>
      </c>
      <c r="G96" s="426">
        <v>3338</v>
      </c>
      <c r="H96" s="427">
        <v>0.93759999999999999</v>
      </c>
      <c r="I96" s="418">
        <v>0.98839999999999995</v>
      </c>
      <c r="J96" s="428">
        <v>5343</v>
      </c>
      <c r="K96" s="428">
        <v>4651</v>
      </c>
      <c r="L96" s="429">
        <v>0.87050000000000005</v>
      </c>
      <c r="M96" s="420">
        <v>0.87980000000000003</v>
      </c>
      <c r="N96" s="430">
        <v>6102107.9400000004</v>
      </c>
      <c r="O96" s="430">
        <v>3816562.81</v>
      </c>
      <c r="P96" s="427">
        <v>0.62539999999999996</v>
      </c>
      <c r="Q96" s="427">
        <v>0.62519999999999998</v>
      </c>
      <c r="R96" s="431">
        <v>3877</v>
      </c>
      <c r="S96" s="431">
        <v>2062</v>
      </c>
      <c r="T96" s="432">
        <v>0.53190000000000004</v>
      </c>
      <c r="U96" s="432">
        <v>0.64070000000000005</v>
      </c>
      <c r="V96" s="426">
        <v>2958</v>
      </c>
      <c r="W96" s="426">
        <v>2107</v>
      </c>
      <c r="X96" s="427">
        <v>0.71230000000000004</v>
      </c>
      <c r="Y96" s="206"/>
      <c r="Z96" s="194">
        <v>3644</v>
      </c>
      <c r="AA96" s="195">
        <v>3612</v>
      </c>
      <c r="AB96" s="196">
        <v>0.99119999999999997</v>
      </c>
      <c r="AC96" s="194">
        <v>5313</v>
      </c>
      <c r="AD96" s="195">
        <v>4710</v>
      </c>
      <c r="AE96" s="196">
        <v>0.88649999999999995</v>
      </c>
      <c r="AF96" s="197">
        <v>12087555.23</v>
      </c>
      <c r="AG96" s="198">
        <v>7604912.2199999997</v>
      </c>
      <c r="AH96" s="196">
        <v>0.62919999999999998</v>
      </c>
      <c r="AI96" s="194">
        <v>4104</v>
      </c>
      <c r="AJ96" s="195">
        <v>2664</v>
      </c>
      <c r="AK96" s="196">
        <v>0.64910000000000001</v>
      </c>
      <c r="AL96" s="12" t="s">
        <v>334</v>
      </c>
    </row>
    <row r="97" spans="1:38" s="3" customFormat="1">
      <c r="A97" s="232" t="s">
        <v>168</v>
      </c>
      <c r="B97" s="232" t="s">
        <v>109</v>
      </c>
      <c r="C97" s="425">
        <v>2290008.83</v>
      </c>
      <c r="D97" s="425">
        <v>4850129.8</v>
      </c>
      <c r="E97" s="420">
        <v>0.47215413286465002</v>
      </c>
      <c r="F97" s="426">
        <v>2444</v>
      </c>
      <c r="G97" s="426">
        <v>2467</v>
      </c>
      <c r="H97" s="427">
        <v>1.0094000000000001</v>
      </c>
      <c r="I97" s="418">
        <v>1</v>
      </c>
      <c r="J97" s="428">
        <v>3266</v>
      </c>
      <c r="K97" s="428">
        <v>2758</v>
      </c>
      <c r="L97" s="429">
        <v>0.84450000000000003</v>
      </c>
      <c r="M97" s="420">
        <v>0.88770000000000004</v>
      </c>
      <c r="N97" s="430">
        <v>2513776.2999999998</v>
      </c>
      <c r="O97" s="430">
        <v>1749850.02</v>
      </c>
      <c r="P97" s="427">
        <v>0.69610000000000005</v>
      </c>
      <c r="Q97" s="427">
        <v>0.68989999999999996</v>
      </c>
      <c r="R97" s="431">
        <v>2351</v>
      </c>
      <c r="S97" s="431">
        <v>1452</v>
      </c>
      <c r="T97" s="432">
        <v>0.61760000000000004</v>
      </c>
      <c r="U97" s="432">
        <v>0.7</v>
      </c>
      <c r="V97" s="426">
        <v>1982</v>
      </c>
      <c r="W97" s="426">
        <v>1672</v>
      </c>
      <c r="X97" s="427">
        <v>0.84360000000000002</v>
      </c>
      <c r="Y97" s="206"/>
      <c r="Z97" s="194">
        <v>2553</v>
      </c>
      <c r="AA97" s="195">
        <v>2517</v>
      </c>
      <c r="AB97" s="196">
        <v>0.9859</v>
      </c>
      <c r="AC97" s="194">
        <v>3158</v>
      </c>
      <c r="AD97" s="195">
        <v>2878</v>
      </c>
      <c r="AE97" s="196">
        <v>0.9113</v>
      </c>
      <c r="AF97" s="197">
        <v>5112097.92</v>
      </c>
      <c r="AG97" s="198">
        <v>3527423.08</v>
      </c>
      <c r="AH97" s="196">
        <v>0.69</v>
      </c>
      <c r="AI97" s="194">
        <v>2595</v>
      </c>
      <c r="AJ97" s="195">
        <v>1832</v>
      </c>
      <c r="AK97" s="196">
        <v>0.70599999999999996</v>
      </c>
      <c r="AL97" s="12" t="s">
        <v>334</v>
      </c>
    </row>
    <row r="98" spans="1:38" s="3" customFormat="1">
      <c r="A98" s="232" t="s">
        <v>160</v>
      </c>
      <c r="B98" s="232" t="s">
        <v>110</v>
      </c>
      <c r="C98" s="425">
        <v>24332206.390000001</v>
      </c>
      <c r="D98" s="425">
        <v>48920924.640000001</v>
      </c>
      <c r="E98" s="420">
        <v>0.49737830118821702</v>
      </c>
      <c r="F98" s="426">
        <v>15749</v>
      </c>
      <c r="G98" s="426">
        <v>14983</v>
      </c>
      <c r="H98" s="427">
        <v>0.95140000000000002</v>
      </c>
      <c r="I98" s="418">
        <v>1</v>
      </c>
      <c r="J98" s="428">
        <v>21430</v>
      </c>
      <c r="K98" s="428">
        <v>18441</v>
      </c>
      <c r="L98" s="429">
        <v>0.86050000000000004</v>
      </c>
      <c r="M98" s="420">
        <v>0.87180000000000002</v>
      </c>
      <c r="N98" s="430">
        <v>27186759.890000001</v>
      </c>
      <c r="O98" s="430">
        <v>18947277.379999999</v>
      </c>
      <c r="P98" s="427">
        <v>0.69689999999999996</v>
      </c>
      <c r="Q98" s="427">
        <v>0.69369999999999998</v>
      </c>
      <c r="R98" s="431">
        <v>15460</v>
      </c>
      <c r="S98" s="431">
        <v>9321</v>
      </c>
      <c r="T98" s="432">
        <v>0.60289999999999999</v>
      </c>
      <c r="U98" s="432">
        <v>0.69189999999999996</v>
      </c>
      <c r="V98" s="426">
        <v>8555</v>
      </c>
      <c r="W98" s="426">
        <v>6392</v>
      </c>
      <c r="X98" s="427">
        <v>0.74719999999999998</v>
      </c>
      <c r="Y98" s="206"/>
      <c r="Z98" s="194">
        <v>15596</v>
      </c>
      <c r="AA98" s="195">
        <v>16276</v>
      </c>
      <c r="AB98" s="196">
        <v>1.0436000000000001</v>
      </c>
      <c r="AC98" s="194">
        <v>21036</v>
      </c>
      <c r="AD98" s="195">
        <v>18594</v>
      </c>
      <c r="AE98" s="196">
        <v>0.88390000000000002</v>
      </c>
      <c r="AF98" s="197">
        <v>55047179.939999998</v>
      </c>
      <c r="AG98" s="198">
        <v>38138672.049999997</v>
      </c>
      <c r="AH98" s="196">
        <v>0.69279999999999997</v>
      </c>
      <c r="AI98" s="194">
        <v>16974</v>
      </c>
      <c r="AJ98" s="195">
        <v>11691</v>
      </c>
      <c r="AK98" s="196">
        <v>0.68879999999999997</v>
      </c>
      <c r="AL98" s="12" t="s">
        <v>334</v>
      </c>
    </row>
    <row r="99" spans="1:38" s="3" customFormat="1">
      <c r="A99" s="232" t="s">
        <v>168</v>
      </c>
      <c r="B99" s="232" t="s">
        <v>111</v>
      </c>
      <c r="C99" s="425">
        <v>1001966.46</v>
      </c>
      <c r="D99" s="425">
        <v>2085891.9720000001</v>
      </c>
      <c r="E99" s="420">
        <v>0.480353955741673</v>
      </c>
      <c r="F99" s="426">
        <v>940</v>
      </c>
      <c r="G99" s="426">
        <v>917</v>
      </c>
      <c r="H99" s="427">
        <v>0.97550000000000003</v>
      </c>
      <c r="I99" s="418">
        <v>1</v>
      </c>
      <c r="J99" s="428">
        <v>1111</v>
      </c>
      <c r="K99" s="428">
        <v>1063</v>
      </c>
      <c r="L99" s="429">
        <v>0.95679999999999998</v>
      </c>
      <c r="M99" s="420">
        <v>0.9</v>
      </c>
      <c r="N99" s="430">
        <v>1066439.42</v>
      </c>
      <c r="O99" s="430">
        <v>761531.46</v>
      </c>
      <c r="P99" s="427">
        <v>0.71409999999999996</v>
      </c>
      <c r="Q99" s="427">
        <v>0.69889999999999997</v>
      </c>
      <c r="R99" s="431">
        <v>905</v>
      </c>
      <c r="S99" s="431">
        <v>604</v>
      </c>
      <c r="T99" s="432">
        <v>0.66739999999999999</v>
      </c>
      <c r="U99" s="432">
        <v>0.7</v>
      </c>
      <c r="V99" s="426">
        <v>780</v>
      </c>
      <c r="W99" s="426">
        <v>642</v>
      </c>
      <c r="X99" s="427">
        <v>0.82310000000000005</v>
      </c>
      <c r="Y99" s="206"/>
      <c r="Z99" s="194">
        <v>946</v>
      </c>
      <c r="AA99" s="195">
        <v>998</v>
      </c>
      <c r="AB99" s="196">
        <v>1.0549999999999999</v>
      </c>
      <c r="AC99" s="194">
        <v>1186</v>
      </c>
      <c r="AD99" s="195">
        <v>1115</v>
      </c>
      <c r="AE99" s="196">
        <v>0.94010000000000005</v>
      </c>
      <c r="AF99" s="197">
        <v>2237496.81</v>
      </c>
      <c r="AG99" s="198">
        <v>1567576.78</v>
      </c>
      <c r="AH99" s="196">
        <v>0.7006</v>
      </c>
      <c r="AI99" s="194">
        <v>1013</v>
      </c>
      <c r="AJ99" s="195">
        <v>762</v>
      </c>
      <c r="AK99" s="196">
        <v>0.75219999999999998</v>
      </c>
      <c r="AL99" s="12" t="s">
        <v>334</v>
      </c>
    </row>
    <row r="100" spans="1:38" s="3" customFormat="1">
      <c r="A100" s="232" t="s">
        <v>164</v>
      </c>
      <c r="B100" s="232" t="s">
        <v>112</v>
      </c>
      <c r="C100" s="425">
        <v>744607.01</v>
      </c>
      <c r="D100" s="425">
        <v>1457791.03</v>
      </c>
      <c r="E100" s="420">
        <v>0.51077760438682396</v>
      </c>
      <c r="F100" s="426">
        <v>1036</v>
      </c>
      <c r="G100" s="426">
        <v>975</v>
      </c>
      <c r="H100" s="427">
        <v>0.94110000000000005</v>
      </c>
      <c r="I100" s="418">
        <v>0.98860000000000003</v>
      </c>
      <c r="J100" s="428">
        <v>1218</v>
      </c>
      <c r="K100" s="428">
        <v>1141</v>
      </c>
      <c r="L100" s="429">
        <v>0.93679999999999997</v>
      </c>
      <c r="M100" s="420">
        <v>0.9</v>
      </c>
      <c r="N100" s="430">
        <v>810930.5</v>
      </c>
      <c r="O100" s="430">
        <v>559494.12</v>
      </c>
      <c r="P100" s="427">
        <v>0.68989999999999996</v>
      </c>
      <c r="Q100" s="427">
        <v>0.67149999999999999</v>
      </c>
      <c r="R100" s="431">
        <v>914</v>
      </c>
      <c r="S100" s="431">
        <v>546</v>
      </c>
      <c r="T100" s="432">
        <v>0.59740000000000004</v>
      </c>
      <c r="U100" s="432">
        <v>0.67010000000000003</v>
      </c>
      <c r="V100" s="426">
        <v>778</v>
      </c>
      <c r="W100" s="426">
        <v>669</v>
      </c>
      <c r="X100" s="427">
        <v>0.8599</v>
      </c>
      <c r="Y100" s="206"/>
      <c r="Z100" s="194">
        <v>1093</v>
      </c>
      <c r="AA100" s="195">
        <v>1097</v>
      </c>
      <c r="AB100" s="196">
        <v>1.0037</v>
      </c>
      <c r="AC100" s="194">
        <v>1300</v>
      </c>
      <c r="AD100" s="195">
        <v>1199</v>
      </c>
      <c r="AE100" s="196">
        <v>0.92230000000000001</v>
      </c>
      <c r="AF100" s="197">
        <v>1630868</v>
      </c>
      <c r="AG100" s="198">
        <v>1091809.29</v>
      </c>
      <c r="AH100" s="196">
        <v>0.66949999999999998</v>
      </c>
      <c r="AI100" s="194">
        <v>977</v>
      </c>
      <c r="AJ100" s="195">
        <v>637</v>
      </c>
      <c r="AK100" s="196">
        <v>0.65200000000000002</v>
      </c>
      <c r="AL100" s="12" t="s">
        <v>334</v>
      </c>
    </row>
    <row r="101" spans="1:38" s="3" customFormat="1">
      <c r="A101" s="232" t="s">
        <v>161</v>
      </c>
      <c r="B101" s="232" t="s">
        <v>113</v>
      </c>
      <c r="C101" s="425">
        <v>906745.27</v>
      </c>
      <c r="D101" s="425">
        <v>1817460.46</v>
      </c>
      <c r="E101" s="420">
        <v>0.49890783868827598</v>
      </c>
      <c r="F101" s="426">
        <v>426</v>
      </c>
      <c r="G101" s="426">
        <v>430</v>
      </c>
      <c r="H101" s="427">
        <v>1.0094000000000001</v>
      </c>
      <c r="I101" s="418">
        <v>1</v>
      </c>
      <c r="J101" s="428">
        <v>730</v>
      </c>
      <c r="K101" s="428">
        <v>650</v>
      </c>
      <c r="L101" s="429">
        <v>0.89039999999999997</v>
      </c>
      <c r="M101" s="420">
        <v>0.89610000000000001</v>
      </c>
      <c r="N101" s="430">
        <v>951697.15</v>
      </c>
      <c r="O101" s="430">
        <v>717980.81</v>
      </c>
      <c r="P101" s="427">
        <v>0.75439999999999996</v>
      </c>
      <c r="Q101" s="427">
        <v>0.7</v>
      </c>
      <c r="R101" s="431">
        <v>570</v>
      </c>
      <c r="S101" s="431">
        <v>366</v>
      </c>
      <c r="T101" s="432">
        <v>0.6421</v>
      </c>
      <c r="U101" s="432">
        <v>0.7</v>
      </c>
      <c r="V101" s="426">
        <v>439</v>
      </c>
      <c r="W101" s="426">
        <v>299</v>
      </c>
      <c r="X101" s="427">
        <v>0.68110000000000004</v>
      </c>
      <c r="Y101" s="206"/>
      <c r="Z101" s="194">
        <v>393</v>
      </c>
      <c r="AA101" s="195">
        <v>431</v>
      </c>
      <c r="AB101" s="196">
        <v>1.0967</v>
      </c>
      <c r="AC101" s="194">
        <v>662</v>
      </c>
      <c r="AD101" s="195">
        <v>609</v>
      </c>
      <c r="AE101" s="196">
        <v>0.91990000000000005</v>
      </c>
      <c r="AF101" s="197">
        <v>1809985.46</v>
      </c>
      <c r="AG101" s="198">
        <v>1358520.61</v>
      </c>
      <c r="AH101" s="196">
        <v>0.75060000000000004</v>
      </c>
      <c r="AI101" s="194">
        <v>621</v>
      </c>
      <c r="AJ101" s="195">
        <v>415</v>
      </c>
      <c r="AK101" s="196">
        <v>0.66830000000000001</v>
      </c>
      <c r="AL101" s="12" t="s">
        <v>334</v>
      </c>
    </row>
    <row r="102" spans="1:38" s="3" customFormat="1">
      <c r="A102" s="232" t="s">
        <v>160</v>
      </c>
      <c r="B102" s="232" t="s">
        <v>114</v>
      </c>
      <c r="C102" s="425">
        <v>6215214.8899999997</v>
      </c>
      <c r="D102" s="425">
        <v>12883026.189999999</v>
      </c>
      <c r="E102" s="420">
        <v>0.48243439067323701</v>
      </c>
      <c r="F102" s="426">
        <v>6152</v>
      </c>
      <c r="G102" s="426">
        <v>5588</v>
      </c>
      <c r="H102" s="427">
        <v>0.9083</v>
      </c>
      <c r="I102" s="418">
        <v>0.98509999999999998</v>
      </c>
      <c r="J102" s="428">
        <v>8679</v>
      </c>
      <c r="K102" s="428">
        <v>7172</v>
      </c>
      <c r="L102" s="429">
        <v>0.82640000000000002</v>
      </c>
      <c r="M102" s="420">
        <v>0.82679999999999998</v>
      </c>
      <c r="N102" s="430">
        <v>6858373.5</v>
      </c>
      <c r="O102" s="430">
        <v>4599701.43</v>
      </c>
      <c r="P102" s="427">
        <v>0.67069999999999996</v>
      </c>
      <c r="Q102" s="427">
        <v>0.67390000000000005</v>
      </c>
      <c r="R102" s="431">
        <v>5857</v>
      </c>
      <c r="S102" s="431">
        <v>3169</v>
      </c>
      <c r="T102" s="432">
        <v>0.54110000000000003</v>
      </c>
      <c r="U102" s="432">
        <v>0.63080000000000003</v>
      </c>
      <c r="V102" s="426">
        <v>4548</v>
      </c>
      <c r="W102" s="426">
        <v>3870</v>
      </c>
      <c r="X102" s="427">
        <v>0.85089999999999999</v>
      </c>
      <c r="Y102" s="206"/>
      <c r="Z102" s="194">
        <v>6196</v>
      </c>
      <c r="AA102" s="195">
        <v>5858</v>
      </c>
      <c r="AB102" s="196">
        <v>0.94540000000000002</v>
      </c>
      <c r="AC102" s="194">
        <v>9073</v>
      </c>
      <c r="AD102" s="195">
        <v>7317</v>
      </c>
      <c r="AE102" s="196">
        <v>0.80649999999999999</v>
      </c>
      <c r="AF102" s="197">
        <v>13993823.99</v>
      </c>
      <c r="AG102" s="198">
        <v>9104511.4299999997</v>
      </c>
      <c r="AH102" s="196">
        <v>0.65059999999999996</v>
      </c>
      <c r="AI102" s="194">
        <v>6307</v>
      </c>
      <c r="AJ102" s="195">
        <v>3762</v>
      </c>
      <c r="AK102" s="196">
        <v>0.59650000000000003</v>
      </c>
      <c r="AL102" s="12" t="s">
        <v>334</v>
      </c>
    </row>
    <row r="103" spans="1:38" s="3" customFormat="1">
      <c r="A103" s="232" t="s">
        <v>161</v>
      </c>
      <c r="B103" s="232" t="s">
        <v>115</v>
      </c>
      <c r="C103" s="425">
        <v>1731725.14</v>
      </c>
      <c r="D103" s="425">
        <v>3389751.59</v>
      </c>
      <c r="E103" s="420">
        <v>0.51087080985778099</v>
      </c>
      <c r="F103" s="426">
        <v>1691</v>
      </c>
      <c r="G103" s="426">
        <v>1536</v>
      </c>
      <c r="H103" s="427">
        <v>0.9083</v>
      </c>
      <c r="I103" s="418">
        <v>0.96050000000000002</v>
      </c>
      <c r="J103" s="428">
        <v>3092</v>
      </c>
      <c r="K103" s="428">
        <v>2584</v>
      </c>
      <c r="L103" s="429">
        <v>0.8357</v>
      </c>
      <c r="M103" s="420">
        <v>0.83450000000000002</v>
      </c>
      <c r="N103" s="430">
        <v>2157364.21</v>
      </c>
      <c r="O103" s="430">
        <v>1268492.6100000001</v>
      </c>
      <c r="P103" s="427">
        <v>0.58799999999999997</v>
      </c>
      <c r="Q103" s="427">
        <v>0.57850000000000001</v>
      </c>
      <c r="R103" s="431">
        <v>2233</v>
      </c>
      <c r="S103" s="431">
        <v>1035</v>
      </c>
      <c r="T103" s="432">
        <v>0.46350000000000002</v>
      </c>
      <c r="U103" s="432">
        <v>0.54530000000000001</v>
      </c>
      <c r="V103" s="426">
        <v>1536</v>
      </c>
      <c r="W103" s="426">
        <v>1234</v>
      </c>
      <c r="X103" s="427">
        <v>0.8034</v>
      </c>
      <c r="Y103" s="206"/>
      <c r="Z103" s="194">
        <v>1793</v>
      </c>
      <c r="AA103" s="195">
        <v>1641</v>
      </c>
      <c r="AB103" s="196">
        <v>0.91520000000000001</v>
      </c>
      <c r="AC103" s="194">
        <v>3243</v>
      </c>
      <c r="AD103" s="195">
        <v>2517</v>
      </c>
      <c r="AE103" s="196">
        <v>0.77610000000000001</v>
      </c>
      <c r="AF103" s="197">
        <v>4484412.3</v>
      </c>
      <c r="AG103" s="198">
        <v>2501626.66</v>
      </c>
      <c r="AH103" s="196">
        <v>0.55779999999999996</v>
      </c>
      <c r="AI103" s="194">
        <v>2273</v>
      </c>
      <c r="AJ103" s="195">
        <v>1201</v>
      </c>
      <c r="AK103" s="196">
        <v>0.52839999999999998</v>
      </c>
      <c r="AL103" s="12" t="s">
        <v>334</v>
      </c>
    </row>
    <row r="104" spans="1:38" s="3" customFormat="1">
      <c r="A104" s="232" t="s">
        <v>168</v>
      </c>
      <c r="B104" s="232" t="s">
        <v>116</v>
      </c>
      <c r="C104" s="425">
        <v>4277575.79</v>
      </c>
      <c r="D104" s="425">
        <v>8776125.75</v>
      </c>
      <c r="E104" s="420">
        <v>0.487410494317495</v>
      </c>
      <c r="F104" s="426">
        <v>4051</v>
      </c>
      <c r="G104" s="426">
        <v>3903</v>
      </c>
      <c r="H104" s="427">
        <v>0.96350000000000002</v>
      </c>
      <c r="I104" s="418">
        <v>1</v>
      </c>
      <c r="J104" s="428">
        <v>5195</v>
      </c>
      <c r="K104" s="428">
        <v>4772</v>
      </c>
      <c r="L104" s="429">
        <v>0.91859999999999997</v>
      </c>
      <c r="M104" s="420">
        <v>0.9</v>
      </c>
      <c r="N104" s="430">
        <v>4899267.5</v>
      </c>
      <c r="O104" s="430">
        <v>3310742.86</v>
      </c>
      <c r="P104" s="427">
        <v>0.67579999999999996</v>
      </c>
      <c r="Q104" s="427">
        <v>0.67500000000000004</v>
      </c>
      <c r="R104" s="431">
        <v>4205</v>
      </c>
      <c r="S104" s="431">
        <v>2486</v>
      </c>
      <c r="T104" s="432">
        <v>0.59119999999999995</v>
      </c>
      <c r="U104" s="432">
        <v>0.65920000000000001</v>
      </c>
      <c r="V104" s="426">
        <v>3128</v>
      </c>
      <c r="W104" s="426">
        <v>2543</v>
      </c>
      <c r="X104" s="427">
        <v>0.81299999999999994</v>
      </c>
      <c r="Y104" s="206"/>
      <c r="Z104" s="194">
        <v>4059</v>
      </c>
      <c r="AA104" s="195">
        <v>4309</v>
      </c>
      <c r="AB104" s="196">
        <v>1.0616000000000001</v>
      </c>
      <c r="AC104" s="194">
        <v>5292</v>
      </c>
      <c r="AD104" s="195">
        <v>4854</v>
      </c>
      <c r="AE104" s="196">
        <v>0.91720000000000002</v>
      </c>
      <c r="AF104" s="197">
        <v>9370185.0899999999</v>
      </c>
      <c r="AG104" s="198">
        <v>6326053.4100000001</v>
      </c>
      <c r="AH104" s="196">
        <v>0.67510000000000003</v>
      </c>
      <c r="AI104" s="194">
        <v>4610</v>
      </c>
      <c r="AJ104" s="195">
        <v>3043</v>
      </c>
      <c r="AK104" s="196">
        <v>0.66010000000000002</v>
      </c>
      <c r="AL104" s="12" t="s">
        <v>334</v>
      </c>
    </row>
    <row r="105" spans="1:38" s="3" customFormat="1">
      <c r="A105" s="232" t="s">
        <v>161</v>
      </c>
      <c r="B105" s="232" t="s">
        <v>117</v>
      </c>
      <c r="C105" s="425">
        <v>1078701.69</v>
      </c>
      <c r="D105" s="425">
        <v>2223088.04</v>
      </c>
      <c r="E105" s="420">
        <v>0.48522670744070001</v>
      </c>
      <c r="F105" s="426">
        <v>803</v>
      </c>
      <c r="G105" s="426">
        <v>809</v>
      </c>
      <c r="H105" s="427">
        <v>1.0075000000000001</v>
      </c>
      <c r="I105" s="418">
        <v>1</v>
      </c>
      <c r="J105" s="428">
        <v>1294</v>
      </c>
      <c r="K105" s="428">
        <v>1148</v>
      </c>
      <c r="L105" s="429">
        <v>0.88719999999999999</v>
      </c>
      <c r="M105" s="420">
        <v>0.9</v>
      </c>
      <c r="N105" s="430">
        <v>1295782.8899999999</v>
      </c>
      <c r="O105" s="430">
        <v>826419.23</v>
      </c>
      <c r="P105" s="427">
        <v>0.63780000000000003</v>
      </c>
      <c r="Q105" s="427">
        <v>0.63109999999999999</v>
      </c>
      <c r="R105" s="431">
        <v>1060</v>
      </c>
      <c r="S105" s="431">
        <v>573</v>
      </c>
      <c r="T105" s="432">
        <v>0.54059999999999997</v>
      </c>
      <c r="U105" s="432">
        <v>0.61809999999999998</v>
      </c>
      <c r="V105" s="426">
        <v>762</v>
      </c>
      <c r="W105" s="426">
        <v>606</v>
      </c>
      <c r="X105" s="427">
        <v>0.79530000000000001</v>
      </c>
      <c r="Y105" s="206"/>
      <c r="Z105" s="194">
        <v>820</v>
      </c>
      <c r="AA105" s="195">
        <v>867</v>
      </c>
      <c r="AB105" s="196">
        <v>1.0572999999999999</v>
      </c>
      <c r="AC105" s="194">
        <v>1319</v>
      </c>
      <c r="AD105" s="195">
        <v>1190</v>
      </c>
      <c r="AE105" s="196">
        <v>0.9022</v>
      </c>
      <c r="AF105" s="197">
        <v>2666569.13</v>
      </c>
      <c r="AG105" s="198">
        <v>1633172.15</v>
      </c>
      <c r="AH105" s="196">
        <v>0.61250000000000004</v>
      </c>
      <c r="AI105" s="194">
        <v>1169</v>
      </c>
      <c r="AJ105" s="195">
        <v>747</v>
      </c>
      <c r="AK105" s="196">
        <v>0.63900000000000001</v>
      </c>
      <c r="AL105" s="12" t="s">
        <v>334</v>
      </c>
    </row>
    <row r="106" spans="1:38" s="3" customFormat="1">
      <c r="A106" s="232" t="s">
        <v>163</v>
      </c>
      <c r="B106" s="232" t="s">
        <v>118</v>
      </c>
      <c r="C106" s="425">
        <v>327612.64</v>
      </c>
      <c r="D106" s="425">
        <v>664051.73</v>
      </c>
      <c r="E106" s="420">
        <v>0.493354094567301</v>
      </c>
      <c r="F106" s="426">
        <v>191</v>
      </c>
      <c r="G106" s="426">
        <v>189</v>
      </c>
      <c r="H106" s="427">
        <v>0.98950000000000005</v>
      </c>
      <c r="I106" s="418">
        <v>1</v>
      </c>
      <c r="J106" s="428">
        <v>372</v>
      </c>
      <c r="K106" s="428">
        <v>305</v>
      </c>
      <c r="L106" s="429">
        <v>0.81989999999999996</v>
      </c>
      <c r="M106" s="420">
        <v>0.84430000000000005</v>
      </c>
      <c r="N106" s="430">
        <v>357086.69</v>
      </c>
      <c r="O106" s="430">
        <v>269813.55</v>
      </c>
      <c r="P106" s="427">
        <v>0.75560000000000005</v>
      </c>
      <c r="Q106" s="427">
        <v>0.7</v>
      </c>
      <c r="R106" s="431">
        <v>231</v>
      </c>
      <c r="S106" s="431">
        <v>141</v>
      </c>
      <c r="T106" s="432">
        <v>0.61040000000000005</v>
      </c>
      <c r="U106" s="432">
        <v>0.6492</v>
      </c>
      <c r="V106" s="426">
        <v>203</v>
      </c>
      <c r="W106" s="426">
        <v>151</v>
      </c>
      <c r="X106" s="427">
        <v>0.74380000000000002</v>
      </c>
      <c r="Y106" s="206"/>
      <c r="Z106" s="194">
        <v>227</v>
      </c>
      <c r="AA106" s="195">
        <v>229</v>
      </c>
      <c r="AB106" s="196">
        <v>1.0087999999999999</v>
      </c>
      <c r="AC106" s="194">
        <v>397</v>
      </c>
      <c r="AD106" s="195">
        <v>305</v>
      </c>
      <c r="AE106" s="196">
        <v>0.76829999999999998</v>
      </c>
      <c r="AF106" s="197">
        <v>695372.28</v>
      </c>
      <c r="AG106" s="198">
        <v>511077.61</v>
      </c>
      <c r="AH106" s="196">
        <v>0.73499999999999999</v>
      </c>
      <c r="AI106" s="194">
        <v>280</v>
      </c>
      <c r="AJ106" s="195">
        <v>174</v>
      </c>
      <c r="AK106" s="196">
        <v>0.62139999999999995</v>
      </c>
      <c r="AL106" s="12" t="s">
        <v>334</v>
      </c>
    </row>
    <row r="107" spans="1:38" s="3" customFormat="1" ht="14.25" customHeight="1" thickBot="1">
      <c r="A107" s="14"/>
      <c r="B107" s="14"/>
      <c r="C107" s="50">
        <v>700435452.26000011</v>
      </c>
      <c r="D107" s="51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50">
        <v>700435452.26000011</v>
      </c>
      <c r="AB107" s="51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3.5" thickBot="1">
      <c r="A108" s="23" t="s">
        <v>145</v>
      </c>
      <c r="B108" s="218" t="s">
        <v>272</v>
      </c>
      <c r="C108" s="439">
        <f>SUBTOTAL(9,C3:C106)</f>
        <v>338830158.67999995</v>
      </c>
      <c r="D108" s="439">
        <f>SUBTOTAL(9,D3:D106)</f>
        <v>695566315.49679995</v>
      </c>
      <c r="E108" s="440">
        <f>C108/D108</f>
        <v>0.48712847521662195</v>
      </c>
      <c r="F108" s="441">
        <f>SUBTOTAL(9,F3:F106)</f>
        <v>292038</v>
      </c>
      <c r="G108" s="441">
        <f>SUBTOTAL(9,G3:G106)</f>
        <v>278672</v>
      </c>
      <c r="H108" s="442">
        <f>G108/F108</f>
        <v>0.95423198350899541</v>
      </c>
      <c r="I108" s="443">
        <v>1</v>
      </c>
      <c r="J108" s="444">
        <f>SUBTOTAL(9,J3:J106)</f>
        <v>394824</v>
      </c>
      <c r="K108" s="444">
        <f>SUBTOTAL(9,K3:K106)</f>
        <v>335544</v>
      </c>
      <c r="L108" s="445">
        <f>K108/J108</f>
        <v>0.84985715154093977</v>
      </c>
      <c r="M108" s="440">
        <v>0.86170000000000002</v>
      </c>
      <c r="N108" s="446">
        <f>SUBTOTAL(9,N3:N106)</f>
        <v>380707575.83999979</v>
      </c>
      <c r="O108" s="446">
        <f>SUBTOTAL(9,O3:O106)</f>
        <v>260801316.16000006</v>
      </c>
      <c r="P108" s="442">
        <f>O108/N108</f>
        <v>0.68504367317767056</v>
      </c>
      <c r="Q108" s="442">
        <v>0.67979999999999996</v>
      </c>
      <c r="R108" s="447">
        <f>SUBTOTAL(9,R3:R106)</f>
        <v>281182</v>
      </c>
      <c r="S108" s="447">
        <f>SUBTOTAL(9,S3:S106)</f>
        <v>163553</v>
      </c>
      <c r="T108" s="448">
        <f>S108/R108</f>
        <v>0.58166241082288339</v>
      </c>
      <c r="U108" s="448">
        <v>0.67390000000000005</v>
      </c>
      <c r="V108" s="441">
        <f>SUBTOTAL(109,V3:V106)</f>
        <v>223448</v>
      </c>
      <c r="W108" s="441">
        <f>SUBTOTAL(109,W3:W106)</f>
        <v>177943</v>
      </c>
      <c r="X108" s="442">
        <f>W108/V108</f>
        <v>0.79635082882818375</v>
      </c>
      <c r="Y108" s="207"/>
      <c r="Z108" s="199">
        <v>296609</v>
      </c>
      <c r="AA108" s="200">
        <v>301754</v>
      </c>
      <c r="AB108" s="201">
        <v>1.0173460683930697</v>
      </c>
      <c r="AC108" s="199">
        <v>401750</v>
      </c>
      <c r="AD108" s="200">
        <v>345391</v>
      </c>
      <c r="AE108" s="201">
        <v>0.85971624144368386</v>
      </c>
      <c r="AF108" s="202">
        <v>777356795.78999996</v>
      </c>
      <c r="AG108" s="203">
        <v>528420817.09000033</v>
      </c>
      <c r="AH108" s="201">
        <v>0.67976612535172487</v>
      </c>
      <c r="AI108" s="199">
        <v>311364</v>
      </c>
      <c r="AJ108" s="200">
        <v>208259</v>
      </c>
      <c r="AK108" s="201">
        <v>0.6688602407471641</v>
      </c>
      <c r="AL108" s="24"/>
    </row>
    <row r="109" spans="1:38" s="3" customFormat="1" ht="15.75" customHeight="1">
      <c r="A109" s="14"/>
      <c r="B109" s="14"/>
      <c r="C109" s="449"/>
      <c r="D109" s="449"/>
      <c r="E109" s="450"/>
      <c r="F109" s="451"/>
      <c r="G109" s="451"/>
      <c r="H109" s="452"/>
      <c r="I109" s="450"/>
      <c r="J109" s="451"/>
      <c r="K109" s="451"/>
      <c r="L109" s="452"/>
      <c r="M109" s="450"/>
      <c r="N109" s="453"/>
      <c r="O109" s="453"/>
      <c r="P109" s="452"/>
      <c r="Q109" s="452"/>
      <c r="R109" s="451"/>
      <c r="S109" s="451"/>
      <c r="T109" s="452"/>
      <c r="U109" s="452"/>
      <c r="V109" s="451"/>
      <c r="W109" s="451"/>
      <c r="X109" s="452"/>
      <c r="Y109" s="206"/>
      <c r="Z109" s="194"/>
      <c r="AA109" s="195"/>
      <c r="AB109" s="196"/>
      <c r="AC109" s="194"/>
      <c r="AD109" s="195"/>
      <c r="AE109" s="196"/>
      <c r="AF109" s="197"/>
      <c r="AG109" s="198"/>
      <c r="AH109" s="196"/>
      <c r="AI109" s="194"/>
      <c r="AJ109" s="195"/>
      <c r="AK109" s="196"/>
      <c r="AL109" s="12"/>
    </row>
    <row r="110" spans="1:38" s="3" customFormat="1">
      <c r="A110" s="232" t="s">
        <v>168</v>
      </c>
      <c r="B110" s="232" t="s">
        <v>339</v>
      </c>
      <c r="C110" s="425">
        <f>C35+C36</f>
        <v>2987756.71</v>
      </c>
      <c r="D110" s="425">
        <v>6074195.2999999998</v>
      </c>
      <c r="E110" s="420">
        <f>C110/D110</f>
        <v>0.49187695858248087</v>
      </c>
      <c r="F110" s="454">
        <f>F35+F36</f>
        <v>3235</v>
      </c>
      <c r="G110" s="454">
        <f>G35+G36</f>
        <v>2779</v>
      </c>
      <c r="H110" s="437">
        <f>G110/F110</f>
        <v>0.85904173106646053</v>
      </c>
      <c r="I110" s="418">
        <v>0.9</v>
      </c>
      <c r="J110" s="455">
        <f>J35+J36</f>
        <v>4613</v>
      </c>
      <c r="K110" s="455">
        <f>K35+K36</f>
        <v>3783</v>
      </c>
      <c r="L110" s="429">
        <f>K110/J110</f>
        <v>0.82007370474745289</v>
      </c>
      <c r="M110" s="420">
        <v>0.84309999999999996</v>
      </c>
      <c r="N110" s="438">
        <f>N35+N36</f>
        <v>3134438.14</v>
      </c>
      <c r="O110" s="438">
        <f>O35+O36</f>
        <v>2053072.21</v>
      </c>
      <c r="P110" s="437">
        <f>O110/N110</f>
        <v>0.65500485838268929</v>
      </c>
      <c r="Q110" s="437">
        <v>0.64970000000000006</v>
      </c>
      <c r="R110" s="456">
        <f>R35+R36</f>
        <v>3382</v>
      </c>
      <c r="S110" s="456">
        <f>S35+S36</f>
        <v>1882</v>
      </c>
      <c r="T110" s="432">
        <f>S110/R110</f>
        <v>0.55647545830869305</v>
      </c>
      <c r="U110" s="432">
        <v>0.64100000000000001</v>
      </c>
      <c r="V110" s="454">
        <f>V35+V36</f>
        <v>2266</v>
      </c>
      <c r="W110" s="454">
        <f>W35+W36</f>
        <v>1770</v>
      </c>
      <c r="X110" s="437">
        <f>W110/V110</f>
        <v>0.78111209179170349</v>
      </c>
      <c r="Y110" s="206" t="s">
        <v>339</v>
      </c>
      <c r="Z110" s="194">
        <v>3732</v>
      </c>
      <c r="AA110" s="195">
        <v>3195</v>
      </c>
      <c r="AB110" s="196">
        <v>0.85610932475884249</v>
      </c>
      <c r="AC110" s="194">
        <v>4680</v>
      </c>
      <c r="AD110" s="195">
        <v>3943</v>
      </c>
      <c r="AE110" s="196">
        <v>0.84252136752136753</v>
      </c>
      <c r="AF110" s="197">
        <v>6585841.3700000001</v>
      </c>
      <c r="AG110" s="198">
        <v>4154756.1399999997</v>
      </c>
      <c r="AH110" s="196">
        <v>0.63086186055525961</v>
      </c>
      <c r="AI110" s="194">
        <v>3663</v>
      </c>
      <c r="AJ110" s="195">
        <v>2246</v>
      </c>
      <c r="AK110" s="196">
        <v>0.6131586131586132</v>
      </c>
      <c r="AL110" s="12"/>
    </row>
    <row r="111" spans="1:38" s="3" customFormat="1" ht="15.75" customHeight="1" thickBot="1">
      <c r="A111" s="25" t="s">
        <v>161</v>
      </c>
      <c r="B111" s="48" t="s">
        <v>340</v>
      </c>
      <c r="C111" s="425">
        <f>C44+C45</f>
        <v>16752316.32</v>
      </c>
      <c r="D111" s="425">
        <v>34049477.280000001</v>
      </c>
      <c r="E111" s="420">
        <f>C111/D111</f>
        <v>0.4919992216691087</v>
      </c>
      <c r="F111" s="454">
        <f>F44+F45</f>
        <v>15868</v>
      </c>
      <c r="G111" s="454">
        <f>G44+G45</f>
        <v>15057</v>
      </c>
      <c r="H111" s="437">
        <f>G111/F111</f>
        <v>0.94889084950844471</v>
      </c>
      <c r="I111" s="418">
        <v>1</v>
      </c>
      <c r="J111" s="455">
        <f>J44+J45</f>
        <v>20181</v>
      </c>
      <c r="K111" s="455">
        <f>K44+K45</f>
        <v>16665</v>
      </c>
      <c r="L111" s="429">
        <f>K111/J111</f>
        <v>0.82577672067786534</v>
      </c>
      <c r="M111" s="420">
        <v>0.8276</v>
      </c>
      <c r="N111" s="438">
        <f>N44+N45</f>
        <v>17613328.77</v>
      </c>
      <c r="O111" s="438">
        <f>O44+O45</f>
        <v>13143295.84</v>
      </c>
      <c r="P111" s="437">
        <f>O111/N111</f>
        <v>0.74621305328646292</v>
      </c>
      <c r="Q111" s="437">
        <v>0.7</v>
      </c>
      <c r="R111" s="456">
        <f>R44+R45</f>
        <v>14230</v>
      </c>
      <c r="S111" s="456">
        <f>S44+S45</f>
        <v>8830</v>
      </c>
      <c r="T111" s="432">
        <f>S111/R111</f>
        <v>0.62052002810962759</v>
      </c>
      <c r="U111" s="432">
        <v>0.69879999999999998</v>
      </c>
      <c r="V111" s="454">
        <f>V44+V45</f>
        <v>11565</v>
      </c>
      <c r="W111" s="454">
        <f>W44+W45</f>
        <v>9494</v>
      </c>
      <c r="X111" s="437">
        <f>W111/V111</f>
        <v>0.820925205361003</v>
      </c>
      <c r="Y111" s="206" t="s">
        <v>340</v>
      </c>
      <c r="Z111" s="194">
        <v>15625</v>
      </c>
      <c r="AA111" s="195">
        <v>16181</v>
      </c>
      <c r="AB111" s="196">
        <v>1.0355840000000001</v>
      </c>
      <c r="AC111" s="194">
        <v>20906</v>
      </c>
      <c r="AD111" s="195">
        <v>17082</v>
      </c>
      <c r="AE111" s="196">
        <v>0.81708600401798526</v>
      </c>
      <c r="AF111" s="197">
        <v>35297471.269999996</v>
      </c>
      <c r="AG111" s="198">
        <v>26424667.350000001</v>
      </c>
      <c r="AH111" s="196">
        <v>0.74862777415046267</v>
      </c>
      <c r="AI111" s="194">
        <v>15717</v>
      </c>
      <c r="AJ111" s="195">
        <v>10952</v>
      </c>
      <c r="AK111" s="196">
        <v>0.6968250938474263</v>
      </c>
      <c r="AL111" s="12"/>
    </row>
    <row r="112" spans="1:38" ht="15.75" customHeight="1" thickBot="1">
      <c r="A112" s="26"/>
      <c r="B112" s="26"/>
      <c r="C112" s="449"/>
      <c r="D112" s="449"/>
      <c r="E112" s="450"/>
      <c r="F112" s="457"/>
      <c r="G112" s="457"/>
      <c r="H112" s="450"/>
      <c r="I112" s="450"/>
      <c r="J112" s="457"/>
      <c r="K112" s="457"/>
      <c r="L112" s="450"/>
      <c r="M112" s="450"/>
      <c r="N112" s="458"/>
      <c r="O112" s="458"/>
      <c r="P112" s="450"/>
      <c r="Q112" s="450"/>
      <c r="R112" s="457"/>
      <c r="S112" s="457"/>
      <c r="T112" s="450"/>
      <c r="U112" s="450"/>
      <c r="V112" s="457"/>
      <c r="W112" s="457"/>
      <c r="X112" s="450"/>
      <c r="Y112" s="14"/>
      <c r="Z112" s="14"/>
      <c r="AA112" s="50">
        <v>700435452.26000011</v>
      </c>
      <c r="AB112" s="51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3.5" thickBot="1">
      <c r="A113" s="28"/>
      <c r="B113" s="49" t="s">
        <v>119</v>
      </c>
      <c r="C113" s="439">
        <v>338830159</v>
      </c>
      <c r="D113" s="439">
        <v>695566315</v>
      </c>
      <c r="E113" s="420">
        <v>0.48712847602460452</v>
      </c>
      <c r="F113" s="459">
        <v>290940</v>
      </c>
      <c r="G113" s="459">
        <v>277265</v>
      </c>
      <c r="H113" s="427">
        <v>0.95299718154946034</v>
      </c>
      <c r="I113" s="418">
        <v>1</v>
      </c>
      <c r="J113" s="444">
        <v>394824</v>
      </c>
      <c r="K113" s="444">
        <v>335544</v>
      </c>
      <c r="L113" s="429">
        <v>0.84985715154093977</v>
      </c>
      <c r="M113" s="420">
        <v>0.86170000000000002</v>
      </c>
      <c r="N113" s="421">
        <v>380707576</v>
      </c>
      <c r="O113" s="421">
        <v>260801316</v>
      </c>
      <c r="P113" s="427">
        <v>0.6850436724694966</v>
      </c>
      <c r="Q113" s="418">
        <v>0.67979999999999996</v>
      </c>
      <c r="R113" s="460">
        <v>281182</v>
      </c>
      <c r="S113" s="460">
        <v>163553</v>
      </c>
      <c r="T113" s="432">
        <v>0.58166241082288339</v>
      </c>
      <c r="U113" s="423">
        <v>0.67390000000000005</v>
      </c>
      <c r="V113" s="459">
        <v>223448</v>
      </c>
      <c r="W113" s="459">
        <v>177943</v>
      </c>
      <c r="X113" s="427">
        <f>W113/V113</f>
        <v>0.79635082882818375</v>
      </c>
      <c r="Y113" s="205"/>
      <c r="Z113" s="194">
        <v>295491</v>
      </c>
      <c r="AA113" s="195">
        <v>299512</v>
      </c>
      <c r="AB113" s="196">
        <v>1.0136078594610327</v>
      </c>
      <c r="AC113" s="194">
        <v>401750</v>
      </c>
      <c r="AD113" s="195">
        <v>345391</v>
      </c>
      <c r="AE113" s="196">
        <v>0.85971624144368386</v>
      </c>
      <c r="AF113" s="197">
        <v>777356796</v>
      </c>
      <c r="AG113" s="198">
        <v>528420817</v>
      </c>
      <c r="AH113" s="196">
        <v>0.67976612505231127</v>
      </c>
      <c r="AI113" s="194">
        <v>311364</v>
      </c>
      <c r="AJ113" s="195">
        <v>208259</v>
      </c>
      <c r="AK113" s="196">
        <v>0.6688602407471641</v>
      </c>
      <c r="AL113" s="27"/>
    </row>
    <row r="114" spans="1:38" ht="24.6" customHeight="1">
      <c r="A114" s="29"/>
      <c r="B114" s="29"/>
      <c r="C114" s="52"/>
      <c r="D114" s="53"/>
      <c r="E114" s="30"/>
      <c r="F114" s="330" t="s">
        <v>341</v>
      </c>
      <c r="G114" s="331"/>
      <c r="H114" s="331"/>
      <c r="I114" s="332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50">
        <v>700435452.26000011</v>
      </c>
      <c r="AB114" s="51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SFY2020 2nd Qtr - CSS Master Report Quarterly (December 2019)</dc:title>
  <dc:subject/>
  <dc:creator>RLeggett</dc:creator>
  <cp:keywords/>
  <dc:description/>
  <cp:lastModifiedBy>Henderson, Debra L</cp:lastModifiedBy>
  <cp:revision/>
  <dcterms:created xsi:type="dcterms:W3CDTF">2008-06-26T17:04:55Z</dcterms:created>
  <dcterms:modified xsi:type="dcterms:W3CDTF">2023-03-08T22:01:09Z</dcterms:modified>
  <cp:category/>
  <cp:contentStatus/>
</cp:coreProperties>
</file>