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D123444E-BF06-4196-BE9C-039A3B4F3E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8" l="1"/>
  <c r="D107" i="32" l="1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C108" i="30"/>
  <c r="Q112" i="38" l="1"/>
  <c r="J108" i="30"/>
  <c r="C110" i="30" l="1"/>
  <c r="S108" i="30" l="1"/>
  <c r="R108" i="30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<sst xmlns="http://schemas.openxmlformats.org/spreadsheetml/2006/main" count="1378" uniqueCount="344">
  <si>
    <t>5 Factor Report SFY2021 Sept 2020</t>
  </si>
  <si>
    <t>Cost Effectiveness as of 09.30.2020</t>
  </si>
  <si>
    <t xml:space="preserve">Tot Collections </t>
  </si>
  <si>
    <t>Collection</t>
  </si>
  <si>
    <t>Cases Under</t>
  </si>
  <si>
    <t>Paternity</t>
  </si>
  <si>
    <t>Payment</t>
  </si>
  <si>
    <t>as of Aug 2020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</si>
  <si>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</si>
  <si>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</si>
  <si>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</si>
  <si>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</si>
  <si>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</si>
  <si>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</si>
  <si>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</si>
  <si>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</si>
  <si>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</si>
  <si>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</si>
  <si>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</si>
  <si>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</si>
  <si>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</si>
  <si>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</si>
  <si>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</si>
  <si>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</si>
  <si>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</si>
  <si>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</si>
  <si>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</si>
  <si>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</si>
  <si>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</si>
  <si>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</si>
  <si>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</si>
  <si>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</si>
  <si>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</si>
  <si>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</si>
  <si>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</si>
  <si>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</si>
  <si>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</si>
  <si>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</si>
  <si>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</si>
  <si>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</si>
  <si>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</si>
  <si>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</si>
  <si>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</si>
  <si>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</si>
  <si>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</si>
  <si>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</si>
  <si>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</si>
  <si>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</si>
  <si>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</si>
  <si>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</si>
  <si>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</si>
  <si>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</si>
  <si>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</si>
  <si>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</si>
  <si>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</si>
  <si>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</si>
  <si>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</si>
  <si>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</si>
  <si>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</si>
  <si>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</si>
  <si>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</si>
  <si>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</si>
  <si>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</si>
  <si>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</si>
  <si>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</si>
  <si>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</si>
  <si>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</si>
  <si>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</si>
  <si>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</si>
  <si>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</si>
  <si>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</si>
  <si>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</si>
  <si>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</si>
  <si>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</si>
  <si>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</si>
  <si>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</si>
  <si>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</si>
  <si>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</si>
  <si>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</si>
  <si>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</si>
  <si>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</si>
  <si>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</si>
  <si>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</si>
  <si>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</si>
  <si>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</si>
  <si>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</si>
  <si>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</si>
  <si>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</si>
  <si>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</si>
  <si>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</si>
  <si>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</si>
  <si>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</si>
  <si>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</si>
  <si>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</si>
  <si>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</si>
  <si>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</si>
  <si>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</si>
  <si>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</si>
  <si>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</si>
  <si>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</si>
  <si>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</si>
  <si>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</si>
  <si>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</si>
  <si>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</si>
  <si>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</si>
  <si>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</si>
  <si>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</si>
  <si>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</si>
  <si>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</si>
  <si>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</si>
  <si>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</si>
  <si>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</si>
  <si>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</si>
  <si>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</si>
  <si>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</si>
  <si>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</si>
  <si>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</si>
  <si>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</si>
  <si>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</si>
  <si>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</si>
  <si>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</si>
  <si>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</si>
  <si>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</si>
  <si>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Sept 2020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</si>
  <si>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</si>
  <si>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</si>
  <si>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</si>
  <si>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</si>
  <si>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</si>
  <si>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</si>
  <si>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</si>
  <si>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</si>
  <si>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</si>
  <si>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</si>
  <si>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</si>
  <si>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</si>
  <si>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</si>
  <si>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</si>
  <si>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</si>
  <si>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</si>
  <si>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</si>
  <si>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</si>
  <si>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</si>
  <si>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</si>
  <si>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</si>
  <si>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</si>
  <si>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</si>
  <si>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</si>
  <si>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</si>
  <si>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</si>
  <si>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</si>
  <si>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</si>
  <si>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</si>
  <si>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</si>
  <si>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</si>
  <si>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</si>
  <si>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</si>
  <si>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</si>
  <si>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</si>
  <si>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</si>
  <si>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</si>
  <si>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</si>
  <si>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</si>
  <si>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</si>
  <si>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Mayfield, Kristi</t>
  </si>
  <si>
    <t>McDonald, Sally</t>
  </si>
  <si>
    <t>Foreman, Cora</t>
  </si>
  <si>
    <t>Craig, Angela</t>
  </si>
  <si>
    <t>EDGE-Rky Mt</t>
  </si>
  <si>
    <t>EDGE-Tarboro</t>
  </si>
  <si>
    <t>GUIL-Gboro</t>
  </si>
  <si>
    <t>GUIL-HP</t>
  </si>
  <si>
    <t>Central Office</t>
  </si>
  <si>
    <t>NORTH CAROLINA</t>
  </si>
  <si>
    <t>NA</t>
  </si>
  <si>
    <t>TRIBAL CSE</t>
  </si>
  <si>
    <t>Filtered total</t>
  </si>
  <si>
    <t>Edgecombe Tot</t>
  </si>
  <si>
    <t>Guilford Tot</t>
  </si>
  <si>
    <t>Tribal has been included in this report to reflect Statewide Totals</t>
  </si>
  <si>
    <t>TOTAL STAFFING as of 09.30.2020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</si>
  <si>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</si>
  <si>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</si>
  <si>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</si>
  <si>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</si>
  <si>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</si>
  <si>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</si>
  <si>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</si>
  <si>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</si>
  <si>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</si>
  <si>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</si>
  <si>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</si>
  <si>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</si>
  <si>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</si>
  <si>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</si>
  <si>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</si>
  <si>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</si>
  <si>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</si>
  <si>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</si>
  <si>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</si>
  <si>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</si>
  <si>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</si>
  <si>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</si>
  <si>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</si>
  <si>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</si>
  <si>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</si>
  <si>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</si>
  <si>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</si>
  <si>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</si>
  <si>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</si>
  <si>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</si>
  <si>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</si>
  <si>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</si>
  <si>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</si>
  <si>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</si>
  <si>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</si>
  <si>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</si>
  <si>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</si>
  <si>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</si>
  <si>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</si>
  <si>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</si>
  <si>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</si>
  <si>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</si>
  <si>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full time deputy;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</si>
  <si>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</si>
  <si>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</si>
  <si>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</si>
  <si>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Total Filled Staff includes 1 County Attorney (Shared DSS)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</si>
  <si>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</si>
  <si>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</si>
  <si>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</si>
  <si>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</si>
  <si>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</si>
  <si>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Total Filled Staff includes 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</si>
  <si>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</si>
  <si>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</si>
  <si>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</si>
  <si>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</si>
  <si>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</si>
  <si>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</si>
  <si>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>1-Administrative Officer</t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</si>
  <si>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</si>
  <si>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</si>
  <si>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</si>
  <si>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</si>
  <si>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</si>
  <si>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</si>
  <si>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</si>
  <si>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</si>
  <si>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</si>
  <si>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</si>
  <si>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</si>
  <si>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</si>
  <si>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</si>
  <si>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</si>
  <si>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</si>
  <si>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6 Contract Deputies</t>
  </si>
  <si>
    <t>1full time attorney 1 part time legal assistant</t>
  </si>
  <si>
    <t>1 attorney</t>
  </si>
  <si>
    <t/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</si>
  <si>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</si>
  <si>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</si>
  <si>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</si>
  <si>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</si>
  <si>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</si>
  <si>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</si>
  <si>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</si>
  <si>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 and 1 IVD attorney - 80% total of 1.30 IVD attorneys, 2.50 ft paralegals, 5 deputies ft IVD</t>
  </si>
  <si>
    <t>.4 attorney and 1 deputy</t>
  </si>
  <si>
    <t xml:space="preserve">5 Deputies, 1 Attorney </t>
  </si>
  <si>
    <t>2 deputies, 1 contract attorney</t>
  </si>
  <si>
    <t>Staff Attorney</t>
  </si>
  <si>
    <t>Total Filled Staff includes 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</si>
  <si>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</si>
  <si>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</si>
  <si>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</si>
  <si>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</si>
  <si>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</si>
  <si>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</si>
  <si>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</si>
  <si>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</si>
  <si>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</si>
  <si>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September 2020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</si>
  <si>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</si>
  <si>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</si>
  <si>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</si>
  <si>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</si>
  <si>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</si>
  <si>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</si>
  <si>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MEDICAL</t>
  </si>
  <si>
    <t>REVIEW AND ADJUSTMENT INCLUSIVE</t>
  </si>
  <si>
    <t>REVIEW AND ADJUSTMENT REVIEW NEEDED</t>
  </si>
  <si>
    <t>Percent Passed AG Sum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</si>
  <si>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</si>
  <si>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</si>
  <si>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</si>
  <si>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</si>
  <si>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</si>
  <si>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</si>
  <si>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</si>
  <si>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Edgecombe-County Total</t>
  </si>
  <si>
    <t>Guilford-County Total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</si>
  <si>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</si>
  <si>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Incentive Goal SFY2021 Sept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</si>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</sst>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71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3" xfId="0" quotePrefix="1" applyNumberFormat="1" applyFont="1" applyBorder="1"/>
    <xf numFmtId="0" fontId="12" fillId="0" borderId="14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6" xfId="10" applyNumberFormat="1" applyFont="1" applyFill="1" applyBorder="1" applyAlignment="1" applyProtection="1">
      <alignment horizontal="center"/>
    </xf>
    <xf numFmtId="1" fontId="22" fillId="5" borderId="16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8" xfId="10" applyNumberFormat="1" applyFont="1" applyFill="1" applyBorder="1" applyAlignment="1" applyProtection="1">
      <alignment horizontal="center" vertic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17" xfId="10" applyNumberFormat="1" applyFont="1" applyFill="1" applyBorder="1" applyAlignment="1" applyProtection="1">
      <alignment horizontal="center"/>
    </xf>
    <xf numFmtId="10" fontId="22" fillId="5" borderId="23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8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8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8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7" xfId="19" applyFont="1" applyFill="1" applyBorder="1" applyAlignment="1" applyProtection="1">
      <alignment horizontal="center" vertical="center"/>
    </xf>
    <xf numFmtId="2" fontId="12" fillId="3" borderId="25" xfId="18" applyNumberFormat="1" applyFont="1" applyFill="1" applyBorder="1" applyAlignment="1" applyProtection="1">
      <alignment horizontal="center" vertical="center" wrapText="1"/>
    </xf>
    <xf numFmtId="2" fontId="12" fillId="3" borderId="27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2" fillId="3" borderId="27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3" fillId="3" borderId="26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1" xfId="18" quotePrefix="1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2" fontId="12" fillId="0" borderId="34" xfId="18" applyNumberFormat="1" applyFont="1" applyFill="1" applyBorder="1" applyAlignment="1" applyProtection="1">
      <alignment horizontal="right"/>
    </xf>
    <xf numFmtId="0" fontId="12" fillId="0" borderId="34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5" xfId="18" applyNumberFormat="1" applyFont="1" applyFill="1" applyBorder="1" applyAlignment="1" applyProtection="1">
      <alignment horizontal="right"/>
    </xf>
    <xf numFmtId="2" fontId="12" fillId="0" borderId="35" xfId="18" quotePrefix="1" applyNumberFormat="1" applyFont="1" applyFill="1" applyBorder="1" applyAlignment="1" applyProtection="1">
      <alignment horizontal="right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5" xfId="18" applyNumberFormat="1" applyFont="1" applyFill="1" applyBorder="1" applyAlignment="1" applyProtection="1">
      <alignment horizontal="right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27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1" xfId="18" applyNumberFormat="1" applyFont="1" applyFill="1" applyBorder="1" applyAlignment="1" applyProtection="1">
      <alignment horizontal="right"/>
    </xf>
    <xf numFmtId="0" fontId="12" fillId="10" borderId="25" xfId="18" applyFont="1" applyFill="1" applyBorder="1" applyAlignment="1" applyProtection="1">
      <alignment horizontal="center" vertical="center" wrapText="1"/>
    </xf>
    <xf numFmtId="0" fontId="12" fillId="10" borderId="27" xfId="18" applyFont="1" applyFill="1" applyBorder="1" applyAlignment="1" applyProtection="1">
      <alignment horizontal="center" vertical="center" wrapText="1"/>
    </xf>
    <xf numFmtId="10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3" xfId="18" quotePrefix="1" applyNumberFormat="1" applyFont="1" applyFill="1" applyBorder="1" applyAlignment="1" applyProtection="1">
      <alignment horizontal="right"/>
    </xf>
    <xf numFmtId="2" fontId="12" fillId="10" borderId="31" xfId="18" quotePrefix="1" applyNumberFormat="1" applyFont="1" applyFill="1" applyBorder="1" applyAlignment="1" applyProtection="1">
      <alignment horizontal="right"/>
    </xf>
    <xf numFmtId="2" fontId="12" fillId="10" borderId="32" xfId="18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2" fillId="0" borderId="36" xfId="0" quotePrefix="1" applyNumberFormat="1" applyFont="1" applyBorder="1"/>
    <xf numFmtId="0" fontId="12" fillId="0" borderId="36" xfId="19" applyFont="1" applyFill="1" applyBorder="1" applyAlignment="1" applyProtection="1">
      <alignment horizontal="center"/>
    </xf>
    <xf numFmtId="2" fontId="12" fillId="10" borderId="36" xfId="18" applyNumberFormat="1" applyFont="1" applyFill="1" applyBorder="1" applyAlignment="1" applyProtection="1">
      <alignment horizontal="right"/>
    </xf>
    <xf numFmtId="2" fontId="12" fillId="0" borderId="36" xfId="18" quotePrefix="1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10" borderId="36" xfId="18" quotePrefix="1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0" fontId="18" fillId="0" borderId="36" xfId="20" applyFont="1" applyFill="1" applyBorder="1" applyAlignment="1" applyProtection="1">
      <alignment wrapText="1"/>
    </xf>
    <xf numFmtId="49" fontId="12" fillId="0" borderId="36" xfId="18" applyNumberFormat="1" applyFont="1" applyFill="1" applyBorder="1" applyAlignment="1" applyProtection="1"/>
    <xf numFmtId="0" fontId="12" fillId="0" borderId="36" xfId="18" applyFont="1" applyFill="1" applyBorder="1" applyAlignment="1" applyProtection="1"/>
    <xf numFmtId="2" fontId="12" fillId="0" borderId="36" xfId="18" applyNumberFormat="1" applyFont="1" applyFill="1" applyBorder="1" applyAlignment="1" applyProtection="1">
      <alignment horizontal="right"/>
    </xf>
    <xf numFmtId="2" fontId="12" fillId="3" borderId="36" xfId="18" applyNumberFormat="1" applyFont="1" applyFill="1" applyBorder="1" applyAlignment="1" applyProtection="1">
      <alignment horizontal="right"/>
    </xf>
    <xf numFmtId="2" fontId="12" fillId="3" borderId="37" xfId="18" applyNumberFormat="1" applyFont="1" applyFill="1" applyBorder="1" applyAlignment="1" applyProtection="1">
      <alignment horizontal="right"/>
    </xf>
    <xf numFmtId="49" fontId="12" fillId="5" borderId="36" xfId="18" applyNumberFormat="1" applyFont="1" applyFill="1" applyBorder="1" applyAlignment="1" applyProtection="1"/>
    <xf numFmtId="0" fontId="12" fillId="5" borderId="36" xfId="18" applyFont="1" applyFill="1" applyBorder="1" applyAlignment="1" applyProtection="1"/>
    <xf numFmtId="2" fontId="12" fillId="5" borderId="36" xfId="18" applyNumberFormat="1" applyFont="1" applyFill="1" applyBorder="1" applyAlignment="1" applyProtection="1">
      <alignment horizontal="right"/>
    </xf>
    <xf numFmtId="2" fontId="12" fillId="5" borderId="37" xfId="18" applyNumberFormat="1" applyFont="1" applyFill="1" applyBorder="1" applyAlignment="1" applyProtection="1">
      <alignment horizontal="right"/>
    </xf>
    <xf numFmtId="49" fontId="22" fillId="5" borderId="36" xfId="18" applyNumberFormat="1" applyFont="1" applyFill="1" applyBorder="1" applyAlignment="1" applyProtection="1">
      <alignment wrapText="1"/>
    </xf>
    <xf numFmtId="0" fontId="22" fillId="5" borderId="36" xfId="18" applyFont="1" applyFill="1" applyBorder="1" applyAlignment="1" applyProtection="1">
      <alignment wrapText="1"/>
    </xf>
    <xf numFmtId="2" fontId="22" fillId="5" borderId="36" xfId="18" applyNumberFormat="1" applyFont="1" applyFill="1" applyBorder="1" applyAlignment="1" applyProtection="1">
      <alignment horizontal="right"/>
    </xf>
    <xf numFmtId="2" fontId="22" fillId="5" borderId="37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8" fillId="0" borderId="31" xfId="20" applyFont="1" applyFill="1" applyBorder="1" applyAlignment="1" applyProtection="1">
      <alignment wrapText="1"/>
    </xf>
    <xf numFmtId="2" fontId="12" fillId="12" borderId="36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6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4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2" fontId="12" fillId="0" borderId="12" xfId="11" applyNumberFormat="1" applyFont="1" applyFill="1" applyBorder="1"/>
    <xf numFmtId="2" fontId="12" fillId="0" borderId="12" xfId="12" applyNumberFormat="1" applyFont="1" applyFill="1" applyBorder="1"/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2" fillId="5" borderId="6" xfId="1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2" fontId="12" fillId="0" borderId="11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vertical="center"/>
    </xf>
    <xf numFmtId="2" fontId="12" fillId="4" borderId="11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/>
    <xf numFmtId="2" fontId="12" fillId="4" borderId="12" xfId="11" applyNumberFormat="1" applyFont="1" applyFill="1" applyBorder="1"/>
    <xf numFmtId="2" fontId="12" fillId="4" borderId="6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1" xfId="11" applyNumberFormat="1" applyFont="1" applyFill="1" applyBorder="1" applyAlignment="1">
      <alignment horizontal="right" vertical="center"/>
    </xf>
    <xf numFmtId="0" fontId="12" fillId="0" borderId="31" xfId="19" applyFont="1" applyFill="1" applyBorder="1" applyAlignment="1" applyProtection="1">
      <alignment horizontal="center"/>
    </xf>
    <xf numFmtId="0" fontId="1" fillId="3" borderId="0" xfId="0" applyFont="1" applyFill="1"/>
    <xf numFmtId="0" fontId="12" fillId="0" borderId="40" xfId="18" applyFont="1" applyFill="1" applyBorder="1" applyAlignment="1">
      <alignment horizontal="left" wrapText="1"/>
    </xf>
    <xf numFmtId="0" fontId="12" fillId="0" borderId="40" xfId="18" applyFont="1" applyBorder="1" applyAlignment="1">
      <alignment horizontal="right" wrapText="1"/>
    </xf>
    <xf numFmtId="0" fontId="12" fillId="0" borderId="40" xfId="18" applyFont="1" applyFill="1" applyBorder="1" applyAlignment="1">
      <alignment horizontal="right" wrapText="1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5" xfId="17" applyFont="1" applyFill="1" applyBorder="1" applyAlignment="1" applyProtection="1">
      <alignment horizontal="center" vertical="center"/>
    </xf>
    <xf numFmtId="165" fontId="12" fillId="0" borderId="27" xfId="10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5" xfId="17" applyFont="1" applyFill="1" applyBorder="1" applyAlignment="1" applyProtection="1">
      <alignment horizontal="center" vertical="center"/>
    </xf>
    <xf numFmtId="165" fontId="11" fillId="0" borderId="26" xfId="10" applyFont="1" applyFill="1" applyBorder="1" applyAlignment="1" applyProtection="1">
      <alignment horizontal="center" vertical="center"/>
    </xf>
    <xf numFmtId="164" fontId="18" fillId="0" borderId="25" xfId="17" applyNumberFormat="1" applyFont="1" applyFill="1" applyBorder="1" applyAlignment="1" applyProtection="1">
      <alignment horizontal="center" vertical="center"/>
    </xf>
    <xf numFmtId="165" fontId="12" fillId="0" borderId="27" xfId="10" applyFont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12" fillId="3" borderId="30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39" xfId="1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6" xfId="10" applyFont="1" applyFill="1" applyBorder="1" applyAlignment="1" applyProtection="1">
      <alignment horizontal="center" vertical="center"/>
    </xf>
    <xf numFmtId="1" fontId="12" fillId="0" borderId="36" xfId="10" applyNumberFormat="1" applyFont="1" applyFill="1" applyBorder="1" applyAlignment="1" applyProtection="1">
      <alignment horizontal="center"/>
    </xf>
    <xf numFmtId="164" fontId="12" fillId="11" borderId="36" xfId="10" applyNumberFormat="1" applyFont="1" applyFill="1" applyBorder="1" applyAlignment="1" applyProtection="1">
      <alignment horizontal="center" vertical="center"/>
    </xf>
    <xf numFmtId="10" fontId="12" fillId="11" borderId="36" xfId="10" applyNumberFormat="1" applyFont="1" applyFill="1" applyBorder="1" applyAlignment="1" applyProtection="1">
      <alignment horizontal="center" vertical="center"/>
    </xf>
    <xf numFmtId="44" fontId="12" fillId="4" borderId="36" xfId="14" applyFont="1" applyFill="1" applyBorder="1" applyAlignment="1" applyProtection="1">
      <alignment horizontal="center" vertical="center"/>
    </xf>
    <xf numFmtId="164" fontId="12" fillId="11" borderId="36" xfId="10" applyNumberFormat="1" applyFont="1" applyFill="1" applyBorder="1" applyAlignment="1" applyProtection="1">
      <alignment horizontal="center"/>
    </xf>
    <xf numFmtId="44" fontId="12" fillId="4" borderId="36" xfId="14" applyFont="1" applyFill="1" applyBorder="1" applyAlignment="1" applyProtection="1">
      <alignment horizontal="center"/>
    </xf>
    <xf numFmtId="49" fontId="22" fillId="5" borderId="36" xfId="10" applyNumberFormat="1" applyFont="1" applyFill="1" applyBorder="1" applyAlignment="1" applyProtection="1">
      <alignment horizontal="center"/>
    </xf>
    <xf numFmtId="1" fontId="22" fillId="5" borderId="36" xfId="10" applyNumberFormat="1" applyFont="1" applyFill="1" applyBorder="1" applyAlignment="1" applyProtection="1">
      <alignment horizontal="center"/>
    </xf>
    <xf numFmtId="10" fontId="22" fillId="5" borderId="36" xfId="10" applyNumberFormat="1" applyFont="1" applyFill="1" applyBorder="1" applyAlignment="1" applyProtection="1">
      <alignment horizontal="center"/>
    </xf>
    <xf numFmtId="164" fontId="22" fillId="5" borderId="36" xfId="10" applyNumberFormat="1" applyFont="1" applyFill="1" applyBorder="1" applyAlignment="1" applyProtection="1">
      <alignment horizontal="center" vertical="center"/>
    </xf>
    <xf numFmtId="10" fontId="22" fillId="5" borderId="36" xfId="10" applyNumberFormat="1" applyFont="1" applyFill="1" applyBorder="1" applyAlignment="1" applyProtection="1">
      <alignment horizontal="center" vertical="center"/>
    </xf>
    <xf numFmtId="44" fontId="22" fillId="5" borderId="36" xfId="14" applyFont="1" applyFill="1" applyBorder="1" applyAlignment="1" applyProtection="1">
      <alignment horizontal="center" vertical="center"/>
    </xf>
    <xf numFmtId="0" fontId="22" fillId="5" borderId="36" xfId="17" applyFont="1" applyFill="1" applyBorder="1" applyProtection="1"/>
    <xf numFmtId="0" fontId="22" fillId="5" borderId="36" xfId="17" applyFont="1" applyFill="1" applyBorder="1" applyAlignment="1" applyProtection="1">
      <alignment horizontal="center"/>
    </xf>
    <xf numFmtId="2" fontId="22" fillId="5" borderId="36" xfId="17" applyNumberFormat="1" applyFont="1" applyFill="1" applyBorder="1" applyAlignment="1" applyProtection="1">
      <alignment horizontal="center"/>
    </xf>
    <xf numFmtId="0" fontId="18" fillId="8" borderId="36" xfId="17" applyFont="1" applyFill="1" applyBorder="1" applyProtection="1"/>
    <xf numFmtId="0" fontId="18" fillId="8" borderId="36" xfId="17" applyNumberFormat="1" applyFont="1" applyFill="1" applyBorder="1" applyAlignment="1" applyProtection="1">
      <alignment wrapText="1"/>
    </xf>
    <xf numFmtId="2" fontId="18" fillId="0" borderId="36" xfId="17" applyNumberFormat="1" applyFont="1" applyFill="1" applyBorder="1" applyAlignment="1" applyProtection="1">
      <alignment horizontal="right" wrapText="1"/>
    </xf>
    <xf numFmtId="0" fontId="18" fillId="4" borderId="36" xfId="17" applyFont="1" applyFill="1" applyBorder="1" applyAlignment="1" applyProtection="1">
      <alignment horizontal="right" wrapText="1"/>
    </xf>
    <xf numFmtId="2" fontId="18" fillId="4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 wrapText="1"/>
    </xf>
    <xf numFmtId="164" fontId="18" fillId="0" borderId="36" xfId="17" applyNumberFormat="1" applyFont="1" applyFill="1" applyBorder="1" applyAlignment="1" applyProtection="1">
      <alignment horizontal="right" wrapText="1"/>
    </xf>
    <xf numFmtId="0" fontId="18" fillId="0" borderId="36" xfId="17" applyFont="1" applyFill="1" applyBorder="1" applyAlignment="1" applyProtection="1">
      <alignment horizontal="right" wrapText="1"/>
    </xf>
    <xf numFmtId="1" fontId="18" fillId="0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/>
    </xf>
    <xf numFmtId="0" fontId="18" fillId="2" borderId="36" xfId="0" applyFont="1" applyFill="1" applyBorder="1" applyAlignment="1">
      <alignment horizontal="right" vertical="center"/>
    </xf>
    <xf numFmtId="0" fontId="18" fillId="0" borderId="36" xfId="17" applyFont="1" applyFill="1" applyBorder="1" applyAlignment="1" applyProtection="1">
      <alignment horizontal="right" vertical="center"/>
    </xf>
    <xf numFmtId="2" fontId="18" fillId="0" borderId="36" xfId="17" applyNumberFormat="1" applyFont="1" applyFill="1" applyBorder="1" applyAlignment="1" applyProtection="1">
      <alignment horizontal="right"/>
    </xf>
    <xf numFmtId="2" fontId="18" fillId="4" borderId="36" xfId="17" applyNumberFormat="1" applyFont="1" applyFill="1" applyBorder="1" applyAlignment="1" applyProtection="1">
      <alignment horizontal="right"/>
    </xf>
    <xf numFmtId="0" fontId="18" fillId="4" borderId="36" xfId="17" applyFont="1" applyFill="1" applyBorder="1" applyAlignment="1" applyProtection="1">
      <alignment horizontal="right"/>
    </xf>
    <xf numFmtId="164" fontId="18" fillId="6" borderId="36" xfId="17" applyNumberFormat="1" applyFont="1" applyFill="1" applyBorder="1" applyAlignment="1" applyProtection="1">
      <alignment horizontal="right"/>
    </xf>
    <xf numFmtId="0" fontId="18" fillId="6" borderId="36" xfId="17" applyFont="1" applyFill="1" applyBorder="1" applyAlignment="1" applyProtection="1">
      <alignment horizontal="right"/>
    </xf>
    <xf numFmtId="2" fontId="18" fillId="6" borderId="36" xfId="17" applyNumberFormat="1" applyFont="1" applyFill="1" applyBorder="1" applyAlignment="1" applyProtection="1">
      <alignment horizontal="right"/>
    </xf>
    <xf numFmtId="164" fontId="18" fillId="0" borderId="36" xfId="17" applyNumberFormat="1" applyFont="1" applyFill="1" applyBorder="1" applyAlignment="1" applyProtection="1">
      <alignment horizontal="right"/>
    </xf>
    <xf numFmtId="0" fontId="18" fillId="0" borderId="36" xfId="17" applyFont="1" applyFill="1" applyBorder="1" applyAlignment="1" applyProtection="1">
      <alignment horizontal="right"/>
    </xf>
    <xf numFmtId="0" fontId="22" fillId="5" borderId="41" xfId="20" applyFont="1" applyFill="1" applyBorder="1" applyAlignment="1" applyProtection="1">
      <alignment horizontal="center" vertical="center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0" fontId="18" fillId="0" borderId="40" xfId="18" applyFont="1" applyFill="1" applyBorder="1" applyAlignment="1" applyProtection="1">
      <alignment horizontal="right" wrapText="1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12" fillId="0" borderId="36" xfId="9" quotePrefix="1" applyFont="1" applyBorder="1" applyProtection="1"/>
    <xf numFmtId="0" fontId="12" fillId="0" borderId="36" xfId="11" applyFont="1" applyFill="1" applyBorder="1" applyAlignment="1">
      <alignment vertical="center"/>
    </xf>
    <xf numFmtId="2" fontId="12" fillId="4" borderId="36" xfId="11" applyNumberFormat="1" applyFont="1" applyFill="1" applyBorder="1" applyAlignment="1">
      <alignment vertical="center"/>
    </xf>
    <xf numFmtId="2" fontId="12" fillId="0" borderId="36" xfId="11" applyNumberFormat="1" applyFont="1" applyFill="1" applyBorder="1" applyAlignment="1">
      <alignment horizontal="right" vertical="center"/>
    </xf>
    <xf numFmtId="2" fontId="12" fillId="4" borderId="36" xfId="11" applyNumberFormat="1" applyFont="1" applyFill="1" applyBorder="1" applyAlignment="1">
      <alignment horizontal="right" vertical="center"/>
    </xf>
    <xf numFmtId="0" fontId="12" fillId="0" borderId="36" xfId="9" applyFont="1" applyBorder="1" applyProtection="1"/>
    <xf numFmtId="0" fontId="12" fillId="5" borderId="36" xfId="11" applyFont="1" applyFill="1" applyBorder="1"/>
    <xf numFmtId="2" fontId="12" fillId="5" borderId="36" xfId="11" applyNumberFormat="1" applyFont="1" applyFill="1" applyBorder="1" applyAlignment="1"/>
    <xf numFmtId="2" fontId="12" fillId="0" borderId="36" xfId="12" applyNumberFormat="1" applyFont="1" applyFill="1" applyBorder="1"/>
    <xf numFmtId="2" fontId="12" fillId="4" borderId="36" xfId="11" applyNumberFormat="1" applyFont="1" applyFill="1" applyBorder="1"/>
    <xf numFmtId="2" fontId="12" fillId="0" borderId="36" xfId="11" applyNumberFormat="1" applyFont="1" applyFill="1" applyBorder="1"/>
    <xf numFmtId="2" fontId="12" fillId="0" borderId="42" xfId="12" applyNumberFormat="1" applyFont="1" applyFill="1" applyBorder="1"/>
    <xf numFmtId="2" fontId="12" fillId="4" borderId="36" xfId="11" applyNumberFormat="1" applyFont="1" applyFill="1" applyBorder="1" applyAlignment="1"/>
    <xf numFmtId="0" fontId="1" fillId="5" borderId="36" xfId="11" applyFont="1" applyFill="1" applyBorder="1"/>
    <xf numFmtId="2" fontId="1" fillId="5" borderId="36" xfId="11" applyNumberFormat="1" applyFont="1" applyFill="1" applyBorder="1" applyAlignment="1"/>
    <xf numFmtId="0" fontId="1" fillId="13" borderId="36" xfId="11" applyFont="1" applyFill="1" applyBorder="1"/>
    <xf numFmtId="0" fontId="11" fillId="0" borderId="36" xfId="0" applyFont="1" applyFill="1" applyBorder="1" applyAlignment="1" applyProtection="1">
      <alignment horizontal="center" wrapText="1"/>
    </xf>
    <xf numFmtId="0" fontId="12" fillId="0" borderId="36" xfId="0" applyFont="1" applyFill="1" applyBorder="1" applyAlignment="1">
      <alignment horizontal="center" vertical="center"/>
    </xf>
    <xf numFmtId="164" fontId="12" fillId="10" borderId="3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0" borderId="36" xfId="0" applyFont="1" applyBorder="1" applyAlignment="1" applyProtection="1">
      <alignment horizontal="center"/>
    </xf>
    <xf numFmtId="0" fontId="12" fillId="0" borderId="36" xfId="0" applyFont="1" applyFill="1" applyBorder="1" applyAlignment="1">
      <alignment horizontal="center"/>
    </xf>
    <xf numFmtId="1" fontId="12" fillId="10" borderId="36" xfId="0" applyNumberFormat="1" applyFont="1" applyFill="1" applyBorder="1" applyAlignment="1">
      <alignment horizontal="center"/>
    </xf>
    <xf numFmtId="10" fontId="12" fillId="10" borderId="36" xfId="9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0" fontId="12" fillId="1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0" fontId="12" fillId="0" borderId="36" xfId="9" applyFont="1" applyFill="1" applyBorder="1" applyAlignment="1">
      <alignment horizontal="center"/>
    </xf>
    <xf numFmtId="164" fontId="12" fillId="10" borderId="36" xfId="0" applyNumberFormat="1" applyFont="1" applyFill="1" applyBorder="1" applyAlignment="1">
      <alignment horizontal="right"/>
    </xf>
    <xf numFmtId="0" fontId="12" fillId="0" borderId="36" xfId="0" quotePrefix="1" applyNumberFormat="1" applyFont="1" applyBorder="1" applyAlignment="1">
      <alignment horizontal="center"/>
    </xf>
    <xf numFmtId="10" fontId="12" fillId="0" borderId="36" xfId="0" quotePrefix="1" applyNumberFormat="1" applyFont="1" applyBorder="1" applyAlignment="1">
      <alignment horizontal="center"/>
    </xf>
    <xf numFmtId="0" fontId="12" fillId="10" borderId="36" xfId="0" quotePrefix="1" applyNumberFormat="1" applyFont="1" applyFill="1" applyBorder="1" applyAlignment="1">
      <alignment horizontal="center"/>
    </xf>
    <xf numFmtId="10" fontId="12" fillId="1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Border="1" applyAlignment="1">
      <alignment horizontal="center"/>
    </xf>
    <xf numFmtId="0" fontId="12" fillId="0" borderId="36" xfId="0" quotePrefix="1" applyNumberFormat="1" applyFont="1" applyFill="1" applyBorder="1"/>
    <xf numFmtId="0" fontId="12" fillId="0" borderId="36" xfId="0" quotePrefix="1" applyNumberFormat="1" applyFont="1" applyFill="1" applyBorder="1" applyAlignment="1">
      <alignment horizontal="center"/>
    </xf>
    <xf numFmtId="10" fontId="12" fillId="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Fill="1" applyBorder="1" applyAlignment="1">
      <alignment horizontal="center"/>
    </xf>
    <xf numFmtId="0" fontId="12" fillId="0" borderId="36" xfId="0" applyNumberFormat="1" applyFont="1" applyFill="1" applyBorder="1"/>
    <xf numFmtId="0" fontId="12" fillId="0" borderId="36" xfId="0" applyNumberFormat="1" applyFont="1" applyBorder="1"/>
    <xf numFmtId="164" fontId="15" fillId="10" borderId="36" xfId="0" applyNumberFormat="1" applyFont="1" applyFill="1" applyBorder="1" applyAlignment="1">
      <alignment horizontal="right"/>
    </xf>
    <xf numFmtId="10" fontId="15" fillId="10" borderId="36" xfId="0" applyNumberFormat="1" applyFont="1" applyFill="1" applyBorder="1" applyAlignment="1">
      <alignment horizontal="center"/>
    </xf>
    <xf numFmtId="3" fontId="15" fillId="0" borderId="36" xfId="0" quotePrefix="1" applyNumberFormat="1" applyFont="1" applyBorder="1" applyAlignment="1">
      <alignment horizontal="center"/>
    </xf>
    <xf numFmtId="10" fontId="15" fillId="0" borderId="36" xfId="0" quotePrefix="1" applyNumberFormat="1" applyFont="1" applyBorder="1" applyAlignment="1">
      <alignment horizontal="center"/>
    </xf>
    <xf numFmtId="10" fontId="15" fillId="0" borderId="36" xfId="0" applyNumberFormat="1" applyFont="1" applyFill="1" applyBorder="1" applyAlignment="1">
      <alignment horizontal="center"/>
    </xf>
    <xf numFmtId="3" fontId="15" fillId="12" borderId="36" xfId="0" quotePrefix="1" applyNumberFormat="1" applyFont="1" applyFill="1" applyBorder="1" applyAlignment="1">
      <alignment horizontal="center"/>
    </xf>
    <xf numFmtId="10" fontId="15" fillId="12" borderId="36" xfId="0" quotePrefix="1" applyNumberFormat="1" applyFont="1" applyFill="1" applyBorder="1" applyAlignment="1">
      <alignment horizontal="center"/>
    </xf>
    <xf numFmtId="10" fontId="15" fillId="12" borderId="36" xfId="0" applyNumberFormat="1" applyFont="1" applyFill="1" applyBorder="1" applyAlignment="1">
      <alignment horizontal="center"/>
    </xf>
    <xf numFmtId="164" fontId="15" fillId="0" borderId="36" xfId="0" quotePrefix="1" applyNumberFormat="1" applyFont="1" applyBorder="1" applyAlignment="1">
      <alignment horizontal="center"/>
    </xf>
    <xf numFmtId="3" fontId="15" fillId="10" borderId="36" xfId="0" quotePrefix="1" applyNumberFormat="1" applyFont="1" applyFill="1" applyBorder="1" applyAlignment="1">
      <alignment horizontal="center"/>
    </xf>
    <xf numFmtId="10" fontId="15" fillId="10" borderId="36" xfId="0" quotePrefix="1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right"/>
    </xf>
    <xf numFmtId="10" fontId="12" fillId="5" borderId="36" xfId="0" applyNumberFormat="1" applyFont="1" applyFill="1" applyBorder="1" applyAlignment="1">
      <alignment horizontal="center"/>
    </xf>
    <xf numFmtId="3" fontId="12" fillId="5" borderId="36" xfId="0" quotePrefix="1" applyNumberFormat="1" applyFont="1" applyFill="1" applyBorder="1" applyAlignment="1">
      <alignment horizontal="center"/>
    </xf>
    <xf numFmtId="10" fontId="12" fillId="5" borderId="36" xfId="0" quotePrefix="1" applyNumberFormat="1" applyFont="1" applyFill="1" applyBorder="1" applyAlignment="1">
      <alignment horizontal="center"/>
    </xf>
    <xf numFmtId="164" fontId="12" fillId="5" borderId="36" xfId="0" quotePrefix="1" applyNumberFormat="1" applyFont="1" applyFill="1" applyBorder="1" applyAlignment="1">
      <alignment horizontal="center"/>
    </xf>
    <xf numFmtId="3" fontId="12" fillId="0" borderId="36" xfId="0" quotePrefix="1" applyNumberFormat="1" applyFont="1" applyFill="1" applyBorder="1" applyAlignment="1">
      <alignment horizontal="center"/>
    </xf>
    <xf numFmtId="3" fontId="12" fillId="12" borderId="36" xfId="0" quotePrefix="1" applyNumberFormat="1" applyFont="1" applyFill="1" applyBorder="1" applyAlignment="1">
      <alignment horizontal="center"/>
    </xf>
    <xf numFmtId="10" fontId="12" fillId="12" borderId="36" xfId="0" quotePrefix="1" applyNumberFormat="1" applyFont="1" applyFill="1" applyBorder="1" applyAlignment="1">
      <alignment horizontal="center"/>
    </xf>
    <xf numFmtId="10" fontId="12" fillId="12" borderId="36" xfId="0" applyNumberFormat="1" applyFont="1" applyFill="1" applyBorder="1" applyAlignment="1">
      <alignment horizontal="center"/>
    </xf>
    <xf numFmtId="3" fontId="12" fillId="10" borderId="36" xfId="0" quotePrefix="1" applyNumberFormat="1" applyFont="1" applyFill="1" applyBorder="1" applyAlignment="1">
      <alignment horizontal="center"/>
    </xf>
    <xf numFmtId="3" fontId="12" fillId="5" borderId="36" xfId="0" applyNumberFormat="1" applyFont="1" applyFill="1" applyBorder="1" applyAlignment="1">
      <alignment horizontal="center"/>
    </xf>
    <xf numFmtId="164" fontId="12" fillId="5" borderId="36" xfId="0" applyNumberFormat="1" applyFont="1" applyFill="1" applyBorder="1" applyAlignment="1">
      <alignment horizontal="center"/>
    </xf>
    <xf numFmtId="3" fontId="12" fillId="0" borderId="36" xfId="0" applyNumberFormat="1" applyFont="1" applyFill="1" applyBorder="1" applyAlignment="1">
      <alignment horizontal="center"/>
    </xf>
    <xf numFmtId="3" fontId="12" fillId="10" borderId="3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85" activePane="bottomRight" state="frozen"/>
      <selection pane="bottomRight" activeCell="L93" sqref="L93"/>
      <selection pane="bottomLeft" activeCell="D7" sqref="D7"/>
      <selection pane="topRight" activeCell="D7" sqref="D7"/>
    </sheetView>
  </sheetViews>
  <sheetFormatPr defaultColWidth="10.28515625" defaultRowHeight="10.15"/>
  <cols>
    <col min="1" max="1" width="22.5703125" style="189" customWidth="1"/>
    <col min="2" max="2" width="12.140625" style="183" customWidth="1"/>
    <col min="3" max="3" width="13" style="183" customWidth="1"/>
    <col min="4" max="4" width="16.5703125" style="184" customWidth="1"/>
    <col min="5" max="5" width="13.28515625" style="190" bestFit="1" customWidth="1"/>
    <col min="6" max="6" width="8.85546875" style="187" bestFit="1" customWidth="1"/>
    <col min="7" max="7" width="11.140625" style="187" bestFit="1" customWidth="1"/>
    <col min="8" max="8" width="16.28515625" style="187" bestFit="1" customWidth="1"/>
    <col min="9" max="9" width="9.140625" style="188" bestFit="1" customWidth="1"/>
    <col min="10" max="10" width="12.140625" style="163" customWidth="1"/>
    <col min="11" max="16384" width="10.28515625" style="160"/>
  </cols>
  <sheetData>
    <row r="1" spans="1:10" s="157" customFormat="1" ht="14.45" thickBot="1">
      <c r="A1" s="302" t="s">
        <v>0</v>
      </c>
      <c r="B1" s="302"/>
      <c r="C1" s="302"/>
      <c r="D1" s="302"/>
      <c r="E1" s="54"/>
      <c r="F1" s="54"/>
      <c r="G1" s="54"/>
      <c r="H1" s="54"/>
      <c r="I1" s="54"/>
      <c r="J1" s="303" t="s">
        <v>1</v>
      </c>
    </row>
    <row r="2" spans="1:10" s="158" customFormat="1" ht="13.5" customHeight="1" thickTop="1">
      <c r="A2" s="302"/>
      <c r="B2" s="302"/>
      <c r="C2" s="302"/>
      <c r="D2" s="302"/>
      <c r="E2" s="55" t="s">
        <v>2</v>
      </c>
      <c r="F2" s="56" t="s">
        <v>3</v>
      </c>
      <c r="G2" s="56" t="s">
        <v>4</v>
      </c>
      <c r="H2" s="57" t="s">
        <v>5</v>
      </c>
      <c r="I2" s="58" t="s">
        <v>6</v>
      </c>
      <c r="J2" s="303"/>
    </row>
    <row r="3" spans="1:10" s="158" customFormat="1" ht="12.75" customHeight="1" thickBot="1">
      <c r="A3" s="159"/>
      <c r="B3" s="59"/>
      <c r="C3" s="60"/>
      <c r="D3" s="265" t="s">
        <v>7</v>
      </c>
      <c r="E3" s="61" t="s">
        <v>8</v>
      </c>
      <c r="F3" s="62" t="s">
        <v>9</v>
      </c>
      <c r="G3" s="62" t="s">
        <v>10</v>
      </c>
      <c r="H3" s="63" t="s">
        <v>11</v>
      </c>
      <c r="I3" s="64" t="s">
        <v>12</v>
      </c>
      <c r="J3" s="303"/>
    </row>
    <row r="4" spans="1:10" ht="14.25" customHeight="1">
      <c r="A4" s="65" t="s">
        <v>13</v>
      </c>
      <c r="B4" s="66" t="s">
        <v>14</v>
      </c>
      <c r="C4" s="66" t="s">
        <v>15</v>
      </c>
      <c r="D4" s="67" t="s">
        <v>16</v>
      </c>
      <c r="E4" s="68" t="s">
        <v>17</v>
      </c>
      <c r="F4" s="69" t="s">
        <v>18</v>
      </c>
      <c r="G4" s="70" t="s">
        <v>18</v>
      </c>
      <c r="H4" s="70" t="s">
        <v>18</v>
      </c>
      <c r="I4" s="71" t="s">
        <v>18</v>
      </c>
      <c r="J4" s="304"/>
    </row>
    <row r="5" spans="1:10" ht="13.9">
      <c r="A5" s="358" t="s">
        <v>19</v>
      </c>
      <c r="B5" s="359">
        <v>6688</v>
      </c>
      <c r="C5" s="359">
        <v>557.33333333333337</v>
      </c>
      <c r="D5" s="264">
        <v>6.7000000000000004E-2</v>
      </c>
      <c r="E5" s="360">
        <v>160713.12162162163</v>
      </c>
      <c r="F5" s="361">
        <v>0.61960000000000004</v>
      </c>
      <c r="G5" s="361">
        <v>0.78769999999999996</v>
      </c>
      <c r="H5" s="361">
        <v>0.82379999999999998</v>
      </c>
      <c r="I5" s="361">
        <v>0.47060000000000002</v>
      </c>
      <c r="J5" s="362">
        <v>5.8853924024290665</v>
      </c>
    </row>
    <row r="6" spans="1:10" ht="13.9">
      <c r="A6" s="358" t="s">
        <v>20</v>
      </c>
      <c r="B6" s="359">
        <v>1304</v>
      </c>
      <c r="C6" s="359">
        <v>434.66666666666669</v>
      </c>
      <c r="D6" s="264">
        <v>6.4000000000000001E-2</v>
      </c>
      <c r="E6" s="360">
        <v>131354.82750000001</v>
      </c>
      <c r="F6" s="361">
        <v>0.64710000000000001</v>
      </c>
      <c r="G6" s="361">
        <v>0.88649999999999995</v>
      </c>
      <c r="H6" s="361">
        <v>0.95850000000000002</v>
      </c>
      <c r="I6" s="361">
        <v>0.4194</v>
      </c>
      <c r="J6" s="362">
        <v>5.3554332465243046</v>
      </c>
    </row>
    <row r="7" spans="1:10" ht="13.9">
      <c r="A7" s="358" t="s">
        <v>21</v>
      </c>
      <c r="B7" s="359">
        <v>362</v>
      </c>
      <c r="C7" s="359">
        <v>482.66666666666669</v>
      </c>
      <c r="D7" s="264">
        <v>0.06</v>
      </c>
      <c r="E7" s="360">
        <v>89158.804999999993</v>
      </c>
      <c r="F7" s="361">
        <v>0.67789999999999995</v>
      </c>
      <c r="G7" s="361">
        <v>0.89229999999999998</v>
      </c>
      <c r="H7" s="361">
        <v>0.96430000000000005</v>
      </c>
      <c r="I7" s="361">
        <v>0.47460000000000002</v>
      </c>
      <c r="J7" s="362">
        <v>3.5066385435319352</v>
      </c>
    </row>
    <row r="8" spans="1:10" ht="13.9">
      <c r="A8" s="358" t="s">
        <v>22</v>
      </c>
      <c r="B8" s="359">
        <v>2065</v>
      </c>
      <c r="C8" s="359">
        <v>434.73684210526318</v>
      </c>
      <c r="D8" s="264">
        <v>0.08</v>
      </c>
      <c r="E8" s="360">
        <v>128137.11285714286</v>
      </c>
      <c r="F8" s="361">
        <v>0.64270000000000005</v>
      </c>
      <c r="G8" s="361">
        <v>0.89980000000000004</v>
      </c>
      <c r="H8" s="361">
        <v>0.96330000000000005</v>
      </c>
      <c r="I8" s="361">
        <v>0.53769999999999996</v>
      </c>
      <c r="J8" s="362">
        <v>5.6715992069343422</v>
      </c>
    </row>
    <row r="9" spans="1:10" ht="13.9">
      <c r="A9" s="358" t="s">
        <v>23</v>
      </c>
      <c r="B9" s="359">
        <v>1016</v>
      </c>
      <c r="C9" s="359">
        <v>254</v>
      </c>
      <c r="D9" s="264">
        <v>5.0999999999999997E-2</v>
      </c>
      <c r="E9" s="360">
        <v>75225.377999999997</v>
      </c>
      <c r="F9" s="361">
        <v>0.69259999999999999</v>
      </c>
      <c r="G9" s="361">
        <v>0.85729999999999995</v>
      </c>
      <c r="H9" s="361">
        <v>0.88800000000000001</v>
      </c>
      <c r="I9" s="361">
        <v>0.5</v>
      </c>
      <c r="J9" s="362">
        <v>2.147467363776816</v>
      </c>
    </row>
    <row r="10" spans="1:10" ht="13.9">
      <c r="A10" s="358" t="s">
        <v>24</v>
      </c>
      <c r="B10" s="359">
        <v>326</v>
      </c>
      <c r="C10" s="359">
        <v>326</v>
      </c>
      <c r="D10" s="264">
        <v>0.05</v>
      </c>
      <c r="E10" s="360">
        <v>137162.64000000001</v>
      </c>
      <c r="F10" s="361">
        <v>0.70620000000000005</v>
      </c>
      <c r="G10" s="361">
        <v>0.80059999999999998</v>
      </c>
      <c r="H10" s="361">
        <v>0.97799999999999998</v>
      </c>
      <c r="I10" s="361">
        <v>0.45739999999999997</v>
      </c>
      <c r="J10" s="362">
        <v>4.1408803422002318</v>
      </c>
    </row>
    <row r="11" spans="1:10" ht="12.75" customHeight="1">
      <c r="A11" s="358" t="s">
        <v>25</v>
      </c>
      <c r="B11" s="359">
        <v>2813</v>
      </c>
      <c r="C11" s="359">
        <v>375.06666666666666</v>
      </c>
      <c r="D11" s="264">
        <v>5.8999999999999997E-2</v>
      </c>
      <c r="E11" s="360">
        <v>125627.827</v>
      </c>
      <c r="F11" s="361">
        <v>0.6542</v>
      </c>
      <c r="G11" s="361">
        <v>0.86739999999999995</v>
      </c>
      <c r="H11" s="361">
        <v>0.88100000000000001</v>
      </c>
      <c r="I11" s="361">
        <v>0.4521</v>
      </c>
      <c r="J11" s="362">
        <v>4.4762121154371508</v>
      </c>
    </row>
    <row r="12" spans="1:10" ht="13.9">
      <c r="A12" s="358" t="s">
        <v>26</v>
      </c>
      <c r="B12" s="359">
        <v>1505</v>
      </c>
      <c r="C12" s="359">
        <v>430</v>
      </c>
      <c r="D12" s="264">
        <v>5.8999999999999997E-2</v>
      </c>
      <c r="E12" s="360">
        <v>164435.04</v>
      </c>
      <c r="F12" s="361">
        <v>0.68359999999999999</v>
      </c>
      <c r="G12" s="361">
        <v>0.94420000000000004</v>
      </c>
      <c r="H12" s="361">
        <v>0.9304</v>
      </c>
      <c r="I12" s="361">
        <v>0.52990000000000004</v>
      </c>
      <c r="J12" s="362">
        <v>3.0669853041088793</v>
      </c>
    </row>
    <row r="13" spans="1:10" ht="13.9">
      <c r="A13" s="358" t="s">
        <v>27</v>
      </c>
      <c r="B13" s="359">
        <v>2018</v>
      </c>
      <c r="C13" s="359">
        <v>336.33333333333331</v>
      </c>
      <c r="D13" s="264">
        <v>6.5000000000000002E-2</v>
      </c>
      <c r="E13" s="360">
        <v>131899.40125</v>
      </c>
      <c r="F13" s="361">
        <v>0.69779999999999998</v>
      </c>
      <c r="G13" s="361">
        <v>0.89890000000000003</v>
      </c>
      <c r="H13" s="361">
        <v>0.92910000000000004</v>
      </c>
      <c r="I13" s="361">
        <v>0.55059999999999998</v>
      </c>
      <c r="J13" s="362">
        <v>4.1416137944261004</v>
      </c>
    </row>
    <row r="14" spans="1:10" ht="13.9">
      <c r="A14" s="358" t="s">
        <v>28</v>
      </c>
      <c r="B14" s="359">
        <v>3536</v>
      </c>
      <c r="C14" s="359">
        <v>328.93023255813955</v>
      </c>
      <c r="D14" s="264">
        <v>7.4999999999999997E-2</v>
      </c>
      <c r="E14" s="360">
        <v>131412.41615384613</v>
      </c>
      <c r="F14" s="361">
        <v>0.69569999999999999</v>
      </c>
      <c r="G14" s="361">
        <v>0.82010000000000005</v>
      </c>
      <c r="H14" s="361">
        <v>0.92090000000000005</v>
      </c>
      <c r="I14" s="361">
        <v>0.51280000000000003</v>
      </c>
      <c r="J14" s="362">
        <v>4.6953009545653144</v>
      </c>
    </row>
    <row r="15" spans="1:10" ht="13.9">
      <c r="A15" s="358" t="s">
        <v>29</v>
      </c>
      <c r="B15" s="359">
        <v>6435</v>
      </c>
      <c r="C15" s="359">
        <v>598.60465116279067</v>
      </c>
      <c r="D15" s="264">
        <v>7.4999999999999997E-2</v>
      </c>
      <c r="E15" s="360">
        <v>193162.07465940053</v>
      </c>
      <c r="F15" s="361">
        <v>0.68600000000000005</v>
      </c>
      <c r="G15" s="361">
        <v>0.92459999999999998</v>
      </c>
      <c r="H15" s="361">
        <v>0.9335</v>
      </c>
      <c r="I15" s="361">
        <v>0.5504</v>
      </c>
      <c r="J15" s="362">
        <v>7.8329931147191587</v>
      </c>
    </row>
    <row r="16" spans="1:10" ht="13.9">
      <c r="A16" s="358" t="s">
        <v>30</v>
      </c>
      <c r="B16" s="359">
        <v>3086</v>
      </c>
      <c r="C16" s="359">
        <v>514.33333333333337</v>
      </c>
      <c r="D16" s="264">
        <v>6.3E-2</v>
      </c>
      <c r="E16" s="360">
        <v>115905.15</v>
      </c>
      <c r="F16" s="361">
        <v>0.61199999999999999</v>
      </c>
      <c r="G16" s="361">
        <v>0.7712</v>
      </c>
      <c r="H16" s="361">
        <v>0.86240000000000006</v>
      </c>
      <c r="I16" s="361">
        <v>0.432</v>
      </c>
      <c r="J16" s="362">
        <v>5.3636061783590225</v>
      </c>
    </row>
    <row r="17" spans="1:10" ht="13.9">
      <c r="A17" s="358" t="s">
        <v>31</v>
      </c>
      <c r="B17" s="359">
        <v>5169</v>
      </c>
      <c r="C17" s="359">
        <v>308.59701492537312</v>
      </c>
      <c r="D17" s="264">
        <v>6.6000000000000003E-2</v>
      </c>
      <c r="E17" s="360">
        <v>144968.71695652176</v>
      </c>
      <c r="F17" s="361">
        <v>0.73919999999999997</v>
      </c>
      <c r="G17" s="361">
        <v>0.87929999999999997</v>
      </c>
      <c r="H17" s="361">
        <v>0.94779999999999998</v>
      </c>
      <c r="I17" s="361">
        <v>0.56330000000000002</v>
      </c>
      <c r="J17" s="362">
        <v>4.7848510723251998</v>
      </c>
    </row>
    <row r="18" spans="1:10" ht="13.9">
      <c r="A18" s="358" t="s">
        <v>32</v>
      </c>
      <c r="B18" s="359">
        <v>3254</v>
      </c>
      <c r="C18" s="359">
        <v>419.87096774193549</v>
      </c>
      <c r="D18" s="264">
        <v>7.2999999999999995E-2</v>
      </c>
      <c r="E18" s="360">
        <v>152848.209</v>
      </c>
      <c r="F18" s="361">
        <v>0.6643</v>
      </c>
      <c r="G18" s="361">
        <v>0.84789999999999999</v>
      </c>
      <c r="H18" s="361">
        <v>0.9073</v>
      </c>
      <c r="I18" s="361">
        <v>0.52029999999999998</v>
      </c>
      <c r="J18" s="362">
        <v>6.2542757691128132</v>
      </c>
    </row>
    <row r="19" spans="1:10" ht="13.9">
      <c r="A19" s="358" t="s">
        <v>33</v>
      </c>
      <c r="B19" s="359">
        <v>290</v>
      </c>
      <c r="C19" s="359">
        <v>290</v>
      </c>
      <c r="D19" s="264">
        <v>4.5999999999999999E-2</v>
      </c>
      <c r="E19" s="360">
        <v>137788.06285714285</v>
      </c>
      <c r="F19" s="361">
        <v>0.75890000000000002</v>
      </c>
      <c r="G19" s="361">
        <v>0.91379999999999995</v>
      </c>
      <c r="H19" s="361">
        <v>0.96409999999999996</v>
      </c>
      <c r="I19" s="361">
        <v>0.53080000000000005</v>
      </c>
      <c r="J19" s="362">
        <v>12.253072582703247</v>
      </c>
    </row>
    <row r="20" spans="1:10" ht="13.9">
      <c r="A20" s="358" t="s">
        <v>34</v>
      </c>
      <c r="B20" s="359">
        <v>2130</v>
      </c>
      <c r="C20" s="359">
        <v>532.5</v>
      </c>
      <c r="D20" s="264">
        <v>4.9000000000000002E-2</v>
      </c>
      <c r="E20" s="360">
        <v>248186.08952380953</v>
      </c>
      <c r="F20" s="361">
        <v>0.70599999999999996</v>
      </c>
      <c r="G20" s="361">
        <v>0.89339999999999997</v>
      </c>
      <c r="H20" s="361">
        <v>0.94950000000000001</v>
      </c>
      <c r="I20" s="361">
        <v>0.50119999999999998</v>
      </c>
      <c r="J20" s="362">
        <v>5.4752571714742588</v>
      </c>
    </row>
    <row r="21" spans="1:10" ht="13.9">
      <c r="A21" s="358" t="s">
        <v>35</v>
      </c>
      <c r="B21" s="359">
        <v>1043</v>
      </c>
      <c r="C21" s="359">
        <v>347.66666666666669</v>
      </c>
      <c r="D21" s="264">
        <v>6.9000000000000006E-2</v>
      </c>
      <c r="E21" s="360">
        <v>100123.03695150116</v>
      </c>
      <c r="F21" s="361">
        <v>0.6996</v>
      </c>
      <c r="G21" s="361">
        <v>0.89170000000000005</v>
      </c>
      <c r="H21" s="361">
        <v>0.93020000000000003</v>
      </c>
      <c r="I21" s="361">
        <v>0.55900000000000005</v>
      </c>
      <c r="J21" s="362">
        <v>3.0311014828360343</v>
      </c>
    </row>
    <row r="22" spans="1:10" ht="13.9">
      <c r="A22" s="358" t="s">
        <v>36</v>
      </c>
      <c r="B22" s="359">
        <v>6070</v>
      </c>
      <c r="C22" s="359">
        <v>367.87878787878788</v>
      </c>
      <c r="D22" s="264">
        <v>7.0000000000000007E-2</v>
      </c>
      <c r="E22" s="360">
        <v>150782.82428571428</v>
      </c>
      <c r="F22" s="361">
        <v>0.68579999999999997</v>
      </c>
      <c r="G22" s="361">
        <v>0.89229999999999998</v>
      </c>
      <c r="H22" s="361">
        <v>0.92930000000000001</v>
      </c>
      <c r="I22" s="361">
        <v>0.51329999999999998</v>
      </c>
      <c r="J22" s="362">
        <v>6.2332167834720993</v>
      </c>
    </row>
    <row r="23" spans="1:10" ht="13.9">
      <c r="A23" s="358" t="s">
        <v>37</v>
      </c>
      <c r="B23" s="359">
        <v>1550</v>
      </c>
      <c r="C23" s="359">
        <v>387.5</v>
      </c>
      <c r="D23" s="264">
        <v>5.0999999999999997E-2</v>
      </c>
      <c r="E23" s="360">
        <v>146186.234</v>
      </c>
      <c r="F23" s="361">
        <v>0.68389999999999995</v>
      </c>
      <c r="G23" s="361">
        <v>0.83740000000000003</v>
      </c>
      <c r="H23" s="361">
        <v>0.88149999999999995</v>
      </c>
      <c r="I23" s="361">
        <v>0.50349999999999995</v>
      </c>
      <c r="J23" s="362">
        <v>5.281641431202857</v>
      </c>
    </row>
    <row r="24" spans="1:10" ht="13.9">
      <c r="A24" s="358" t="s">
        <v>38</v>
      </c>
      <c r="B24" s="359">
        <v>730</v>
      </c>
      <c r="C24" s="359">
        <v>365</v>
      </c>
      <c r="D24" s="264">
        <v>6.6000000000000003E-2</v>
      </c>
      <c r="E24" s="360">
        <v>84843.865000000005</v>
      </c>
      <c r="F24" s="361">
        <v>0.61980000000000002</v>
      </c>
      <c r="G24" s="361">
        <v>0.89039999999999997</v>
      </c>
      <c r="H24" s="361">
        <v>0.91549999999999998</v>
      </c>
      <c r="I24" s="361">
        <v>0.47299999999999998</v>
      </c>
      <c r="J24" s="362">
        <v>3.5635381675173927</v>
      </c>
    </row>
    <row r="25" spans="1:10" s="161" customFormat="1" ht="13.9">
      <c r="A25" s="358" t="s">
        <v>39</v>
      </c>
      <c r="B25" s="359">
        <v>1014</v>
      </c>
      <c r="C25" s="359">
        <v>507</v>
      </c>
      <c r="D25" s="264">
        <v>5.7000000000000002E-2</v>
      </c>
      <c r="E25" s="360">
        <v>108481.9075</v>
      </c>
      <c r="F25" s="361">
        <v>0.61429999999999996</v>
      </c>
      <c r="G25" s="361">
        <v>0.94769999999999999</v>
      </c>
      <c r="H25" s="361">
        <v>0.93769999999999998</v>
      </c>
      <c r="I25" s="361">
        <v>0.48709999999999998</v>
      </c>
      <c r="J25" s="362">
        <v>4.7895695340647153</v>
      </c>
    </row>
    <row r="26" spans="1:10" s="161" customFormat="1" ht="13.9">
      <c r="A26" s="358" t="s">
        <v>40</v>
      </c>
      <c r="B26" s="359">
        <v>280</v>
      </c>
      <c r="C26" s="359">
        <v>140</v>
      </c>
      <c r="D26" s="264">
        <v>6.5000000000000002E-2</v>
      </c>
      <c r="E26" s="360">
        <v>76612.157142857133</v>
      </c>
      <c r="F26" s="361">
        <v>0.67579999999999996</v>
      </c>
      <c r="G26" s="361">
        <v>0.90710000000000002</v>
      </c>
      <c r="H26" s="361">
        <v>0.91720000000000002</v>
      </c>
      <c r="I26" s="361">
        <v>0.57350000000000001</v>
      </c>
      <c r="J26" s="362">
        <v>1.8528112588002488</v>
      </c>
    </row>
    <row r="27" spans="1:10" ht="13.9">
      <c r="A27" s="358" t="s">
        <v>41</v>
      </c>
      <c r="B27" s="359">
        <v>7541</v>
      </c>
      <c r="C27" s="359">
        <v>443.58823529411762</v>
      </c>
      <c r="D27" s="264">
        <v>7.0000000000000007E-2</v>
      </c>
      <c r="E27" s="360">
        <v>110572.45375</v>
      </c>
      <c r="F27" s="361">
        <v>0.59650000000000003</v>
      </c>
      <c r="G27" s="361">
        <v>0.83489999999999998</v>
      </c>
      <c r="H27" s="361">
        <v>0.87629999999999997</v>
      </c>
      <c r="I27" s="361">
        <v>0.45050000000000001</v>
      </c>
      <c r="J27" s="362">
        <v>4.9419554469376612</v>
      </c>
    </row>
    <row r="28" spans="1:10" ht="13.9">
      <c r="A28" s="358" t="s">
        <v>42</v>
      </c>
      <c r="B28" s="359">
        <v>3640</v>
      </c>
      <c r="C28" s="359">
        <v>330.90909090909093</v>
      </c>
      <c r="D28" s="264">
        <v>7.3999999999999996E-2</v>
      </c>
      <c r="E28" s="360">
        <v>94873.088124999995</v>
      </c>
      <c r="F28" s="361">
        <v>0.6492</v>
      </c>
      <c r="G28" s="361">
        <v>0.89480000000000004</v>
      </c>
      <c r="H28" s="361">
        <v>0.9264</v>
      </c>
      <c r="I28" s="361">
        <v>0.48110000000000003</v>
      </c>
      <c r="J28" s="362">
        <v>5.3338614823142843</v>
      </c>
    </row>
    <row r="29" spans="1:10" ht="13.9">
      <c r="A29" s="358" t="s">
        <v>43</v>
      </c>
      <c r="B29" s="359">
        <v>4510</v>
      </c>
      <c r="C29" s="359">
        <v>644.28571428571433</v>
      </c>
      <c r="D29" s="264">
        <v>0.06</v>
      </c>
      <c r="E29" s="360">
        <v>257769.88799999998</v>
      </c>
      <c r="F29" s="361">
        <v>0.72660000000000002</v>
      </c>
      <c r="G29" s="361">
        <v>0.84040000000000004</v>
      </c>
      <c r="H29" s="361">
        <v>0.89339999999999997</v>
      </c>
      <c r="I29" s="361">
        <v>0.53469999999999995</v>
      </c>
      <c r="J29" s="362">
        <v>8.7616191437033617</v>
      </c>
    </row>
    <row r="30" spans="1:10" ht="13.9">
      <c r="A30" s="358" t="s">
        <v>44</v>
      </c>
      <c r="B30" s="359">
        <v>19939</v>
      </c>
      <c r="C30" s="359">
        <v>433.45652173913044</v>
      </c>
      <c r="D30" s="264">
        <v>9.1999999999999998E-2</v>
      </c>
      <c r="E30" s="360">
        <v>157350.62299999999</v>
      </c>
      <c r="F30" s="361">
        <v>0.65790000000000004</v>
      </c>
      <c r="G30" s="361">
        <v>0.80100000000000005</v>
      </c>
      <c r="H30" s="361">
        <v>0.90690000000000004</v>
      </c>
      <c r="I30" s="361">
        <v>0.47970000000000002</v>
      </c>
      <c r="J30" s="362">
        <v>7.9106033280747026</v>
      </c>
    </row>
    <row r="31" spans="1:10" ht="13.9">
      <c r="A31" s="358" t="s">
        <v>45</v>
      </c>
      <c r="B31" s="359">
        <v>815</v>
      </c>
      <c r="C31" s="359">
        <v>407.5</v>
      </c>
      <c r="D31" s="264">
        <v>4.9000000000000002E-2</v>
      </c>
      <c r="E31" s="360">
        <v>251164.84399999998</v>
      </c>
      <c r="F31" s="361">
        <v>0.70820000000000005</v>
      </c>
      <c r="G31" s="361">
        <v>0.93010000000000004</v>
      </c>
      <c r="H31" s="361">
        <v>0.92930000000000001</v>
      </c>
      <c r="I31" s="361">
        <v>0.56630000000000003</v>
      </c>
      <c r="J31" s="362">
        <v>9.0033573877125388</v>
      </c>
    </row>
    <row r="32" spans="1:10" ht="13.9">
      <c r="A32" s="358" t="s">
        <v>46</v>
      </c>
      <c r="B32" s="359">
        <v>957</v>
      </c>
      <c r="C32" s="359">
        <v>478.5</v>
      </c>
      <c r="D32" s="264">
        <v>6.2E-2</v>
      </c>
      <c r="E32" s="360">
        <v>281348.52799999999</v>
      </c>
      <c r="F32" s="361">
        <v>0.71360000000000001</v>
      </c>
      <c r="G32" s="361">
        <v>0.90490000000000004</v>
      </c>
      <c r="H32" s="361">
        <v>0.96309999999999996</v>
      </c>
      <c r="I32" s="361">
        <v>0.56999999999999995</v>
      </c>
      <c r="J32" s="362">
        <v>10.804759115009505</v>
      </c>
    </row>
    <row r="33" spans="1:10" ht="13.9">
      <c r="A33" s="358" t="s">
        <v>47</v>
      </c>
      <c r="B33" s="359">
        <v>5510</v>
      </c>
      <c r="C33" s="359">
        <v>367.33333333333331</v>
      </c>
      <c r="D33" s="264">
        <v>6.3E-2</v>
      </c>
      <c r="E33" s="360">
        <v>187094.24842105265</v>
      </c>
      <c r="F33" s="361">
        <v>0.71930000000000005</v>
      </c>
      <c r="G33" s="361">
        <v>0.87949999999999995</v>
      </c>
      <c r="H33" s="361">
        <v>0.94210000000000005</v>
      </c>
      <c r="I33" s="361">
        <v>0.5383</v>
      </c>
      <c r="J33" s="362">
        <v>8.9708743470371051</v>
      </c>
    </row>
    <row r="34" spans="1:10" ht="13.9">
      <c r="A34" s="358" t="s">
        <v>48</v>
      </c>
      <c r="B34" s="359">
        <v>1245</v>
      </c>
      <c r="C34" s="359">
        <v>332</v>
      </c>
      <c r="D34" s="264">
        <v>6.0999999999999999E-2</v>
      </c>
      <c r="E34" s="360">
        <v>120181.13600000001</v>
      </c>
      <c r="F34" s="361">
        <v>0.66249999999999998</v>
      </c>
      <c r="G34" s="361">
        <v>0.81530000000000002</v>
      </c>
      <c r="H34" s="361">
        <v>0.90310000000000001</v>
      </c>
      <c r="I34" s="361">
        <v>0.51100000000000001</v>
      </c>
      <c r="J34" s="362">
        <v>7.5611955053800113</v>
      </c>
    </row>
    <row r="35" spans="1:10" ht="13.9">
      <c r="A35" s="358" t="s">
        <v>49</v>
      </c>
      <c r="B35" s="359">
        <v>2681</v>
      </c>
      <c r="C35" s="359">
        <v>297.88888888888891</v>
      </c>
      <c r="D35" s="264">
        <v>4.9000000000000002E-2</v>
      </c>
      <c r="E35" s="360">
        <v>140084.04272727272</v>
      </c>
      <c r="F35" s="361">
        <v>0.62949999999999995</v>
      </c>
      <c r="G35" s="361">
        <v>0.91379999999999995</v>
      </c>
      <c r="H35" s="361">
        <v>0.91459999999999997</v>
      </c>
      <c r="I35" s="361">
        <v>0.50319999999999998</v>
      </c>
      <c r="J35" s="362">
        <v>7.3052563782230182</v>
      </c>
    </row>
    <row r="36" spans="1:10" ht="13.9">
      <c r="A36" s="358" t="s">
        <v>50</v>
      </c>
      <c r="B36" s="359">
        <v>9357</v>
      </c>
      <c r="C36" s="359">
        <v>346.55555555555554</v>
      </c>
      <c r="D36" s="264">
        <v>6.5000000000000002E-2</v>
      </c>
      <c r="E36" s="360">
        <v>131163.73735294119</v>
      </c>
      <c r="F36" s="361">
        <v>0.67849999999999999</v>
      </c>
      <c r="G36" s="361">
        <v>0.874</v>
      </c>
      <c r="H36" s="361">
        <v>0.91020000000000001</v>
      </c>
      <c r="I36" s="361">
        <v>0.51990000000000003</v>
      </c>
      <c r="J36" s="362">
        <v>3.1468043443759131</v>
      </c>
    </row>
    <row r="37" spans="1:10" ht="13.9">
      <c r="A37" s="358" t="s">
        <v>51</v>
      </c>
      <c r="B37" s="359">
        <v>4480</v>
      </c>
      <c r="C37" s="359">
        <v>298.66666666666669</v>
      </c>
      <c r="D37" s="264">
        <v>0.107</v>
      </c>
      <c r="E37" s="360">
        <v>94025.097368421062</v>
      </c>
      <c r="F37" s="361">
        <v>0.6160297973422959</v>
      </c>
      <c r="G37" s="361">
        <v>0.81629464285714282</v>
      </c>
      <c r="H37" s="361">
        <v>0.81136789506558404</v>
      </c>
      <c r="I37" s="361">
        <v>0.49109980928162744</v>
      </c>
      <c r="J37" s="362">
        <v>3.6327832527185624</v>
      </c>
    </row>
    <row r="38" spans="1:10" ht="13.9">
      <c r="A38" s="358" t="s">
        <v>52</v>
      </c>
      <c r="B38" s="359">
        <v>13278</v>
      </c>
      <c r="C38" s="359">
        <v>450.10169491525426</v>
      </c>
      <c r="D38" s="264">
        <v>7.0999999999999994E-2</v>
      </c>
      <c r="E38" s="360">
        <v>142477.34254143646</v>
      </c>
      <c r="F38" s="361">
        <v>0.65139999999999998</v>
      </c>
      <c r="G38" s="361">
        <v>0.8952</v>
      </c>
      <c r="H38" s="361">
        <v>0.92369999999999997</v>
      </c>
      <c r="I38" s="361">
        <v>0.49680000000000002</v>
      </c>
      <c r="J38" s="362">
        <v>5.4050975400762127</v>
      </c>
    </row>
    <row r="39" spans="1:10" ht="13.9">
      <c r="A39" s="358" t="s">
        <v>53</v>
      </c>
      <c r="B39" s="359">
        <v>2844</v>
      </c>
      <c r="C39" s="359">
        <v>355.5</v>
      </c>
      <c r="D39" s="264">
        <v>6.5000000000000002E-2</v>
      </c>
      <c r="E39" s="360">
        <v>166649.36555555556</v>
      </c>
      <c r="F39" s="361">
        <v>0.67320000000000002</v>
      </c>
      <c r="G39" s="361">
        <v>0.90790000000000004</v>
      </c>
      <c r="H39" s="361">
        <v>0.93179999999999996</v>
      </c>
      <c r="I39" s="361">
        <v>0.4788</v>
      </c>
      <c r="J39" s="362">
        <v>6.2069385496808831</v>
      </c>
    </row>
    <row r="40" spans="1:10" ht="13.9">
      <c r="A40" s="358" t="s">
        <v>54</v>
      </c>
      <c r="B40" s="359">
        <v>8734</v>
      </c>
      <c r="C40" s="359">
        <v>367.74736842105261</v>
      </c>
      <c r="D40" s="264">
        <v>7.4999999999999997E-2</v>
      </c>
      <c r="E40" s="360">
        <v>129203.2603030303</v>
      </c>
      <c r="F40" s="361">
        <v>0.69279999999999997</v>
      </c>
      <c r="G40" s="361">
        <v>0.84630000000000005</v>
      </c>
      <c r="H40" s="361">
        <v>0.92069999999999996</v>
      </c>
      <c r="I40" s="361">
        <v>0.50319999999999998</v>
      </c>
      <c r="J40" s="362">
        <v>4.7766306494952477</v>
      </c>
    </row>
    <row r="41" spans="1:10" ht="13.9">
      <c r="A41" s="358" t="s">
        <v>55</v>
      </c>
      <c r="B41" s="359">
        <v>519</v>
      </c>
      <c r="C41" s="359">
        <v>519</v>
      </c>
      <c r="D41" s="264">
        <v>5.1999999999999998E-2</v>
      </c>
      <c r="E41" s="360">
        <v>173408.48</v>
      </c>
      <c r="F41" s="361">
        <v>0.70289999999999997</v>
      </c>
      <c r="G41" s="361">
        <v>0.89600000000000002</v>
      </c>
      <c r="H41" s="361">
        <v>0.92249999999999999</v>
      </c>
      <c r="I41" s="361">
        <v>0.52759999999999996</v>
      </c>
      <c r="J41" s="362">
        <v>5.3151594185395972</v>
      </c>
    </row>
    <row r="42" spans="1:10" ht="13.9">
      <c r="A42" s="358" t="s">
        <v>56</v>
      </c>
      <c r="B42" s="359">
        <v>258</v>
      </c>
      <c r="C42" s="359">
        <v>344</v>
      </c>
      <c r="D42" s="264">
        <v>7.1999999999999995E-2</v>
      </c>
      <c r="E42" s="360">
        <v>136111.43</v>
      </c>
      <c r="F42" s="361">
        <v>0.63470000000000004</v>
      </c>
      <c r="G42" s="361">
        <v>0.90700000000000003</v>
      </c>
      <c r="H42" s="361">
        <v>0.99350000000000005</v>
      </c>
      <c r="I42" s="361">
        <v>0.42859999999999998</v>
      </c>
      <c r="J42" s="362">
        <v>5.0646413694136525</v>
      </c>
    </row>
    <row r="43" spans="1:10" ht="13.9">
      <c r="A43" s="358" t="s">
        <v>57</v>
      </c>
      <c r="B43" s="359">
        <v>2402</v>
      </c>
      <c r="C43" s="359">
        <v>252.84210526315789</v>
      </c>
      <c r="D43" s="264">
        <v>5.5E-2</v>
      </c>
      <c r="E43" s="360">
        <v>109225.42818181818</v>
      </c>
      <c r="F43" s="361">
        <v>0.7147</v>
      </c>
      <c r="G43" s="361">
        <v>0.89219999999999999</v>
      </c>
      <c r="H43" s="361">
        <v>0.8891</v>
      </c>
      <c r="I43" s="361">
        <v>0.49109999999999998</v>
      </c>
      <c r="J43" s="362">
        <v>4.9080747364213506</v>
      </c>
    </row>
    <row r="44" spans="1:10" ht="13.9">
      <c r="A44" s="358" t="s">
        <v>58</v>
      </c>
      <c r="B44" s="359">
        <v>1201</v>
      </c>
      <c r="C44" s="359">
        <v>400.33333333333331</v>
      </c>
      <c r="D44" s="264">
        <v>5.3999999999999999E-2</v>
      </c>
      <c r="E44" s="360">
        <v>120705.38222222222</v>
      </c>
      <c r="F44" s="361">
        <v>0.63439999999999996</v>
      </c>
      <c r="G44" s="361">
        <v>0.96340000000000003</v>
      </c>
      <c r="H44" s="361">
        <v>0.94159999999999999</v>
      </c>
      <c r="I44" s="361">
        <v>0.47870000000000001</v>
      </c>
      <c r="J44" s="362">
        <v>6.0678790891969907</v>
      </c>
    </row>
    <row r="45" spans="1:10" ht="13.9">
      <c r="A45" s="358" t="s">
        <v>59</v>
      </c>
      <c r="B45" s="359">
        <v>19951</v>
      </c>
      <c r="C45" s="359">
        <v>399.02</v>
      </c>
      <c r="D45" s="264">
        <v>8.2000000000000003E-2</v>
      </c>
      <c r="E45" s="360">
        <v>96852.649583333332</v>
      </c>
      <c r="F45" s="361">
        <v>0.6160297973422959</v>
      </c>
      <c r="G45" s="361">
        <v>0.81629464285714282</v>
      </c>
      <c r="H45" s="361">
        <v>0.81136789506558404</v>
      </c>
      <c r="I45" s="361">
        <v>0.49109980928162744</v>
      </c>
      <c r="J45" s="362">
        <v>3.8873857670816605</v>
      </c>
    </row>
    <row r="46" spans="1:10" ht="13.9">
      <c r="A46" s="358" t="s">
        <v>60</v>
      </c>
      <c r="B46" s="359">
        <v>4041</v>
      </c>
      <c r="C46" s="359">
        <v>336.75</v>
      </c>
      <c r="D46" s="264">
        <v>8.8999999999999996E-2</v>
      </c>
      <c r="E46" s="360">
        <v>100690.09722222222</v>
      </c>
      <c r="F46" s="361">
        <v>0.70079999999999998</v>
      </c>
      <c r="G46" s="361">
        <v>0.85470000000000002</v>
      </c>
      <c r="H46" s="361">
        <v>0.92530000000000001</v>
      </c>
      <c r="I46" s="361">
        <v>0.53049999999999997</v>
      </c>
      <c r="J46" s="362">
        <v>4.0411252769991677</v>
      </c>
    </row>
    <row r="47" spans="1:10" ht="13.9">
      <c r="A47" s="358" t="s">
        <v>61</v>
      </c>
      <c r="B47" s="359">
        <v>4498</v>
      </c>
      <c r="C47" s="359">
        <v>359.84</v>
      </c>
      <c r="D47" s="264">
        <v>6.9000000000000006E-2</v>
      </c>
      <c r="E47" s="360">
        <v>144570.78756756755</v>
      </c>
      <c r="F47" s="361">
        <v>0.70109999999999995</v>
      </c>
      <c r="G47" s="361">
        <v>0.86970000000000003</v>
      </c>
      <c r="H47" s="361">
        <v>0.91930000000000001</v>
      </c>
      <c r="I47" s="361">
        <v>0.50880000000000003</v>
      </c>
      <c r="J47" s="362">
        <v>5.6355734710468148</v>
      </c>
    </row>
    <row r="48" spans="1:10" ht="13.9">
      <c r="A48" s="358" t="s">
        <v>62</v>
      </c>
      <c r="B48" s="359">
        <v>1530</v>
      </c>
      <c r="C48" s="359">
        <v>382.5</v>
      </c>
      <c r="D48" s="264">
        <v>6.7000000000000004E-2</v>
      </c>
      <c r="E48" s="360">
        <v>148482.25666666668</v>
      </c>
      <c r="F48" s="361">
        <v>0.70509999999999995</v>
      </c>
      <c r="G48" s="361">
        <v>0.93530000000000002</v>
      </c>
      <c r="H48" s="361">
        <v>0.93700000000000006</v>
      </c>
      <c r="I48" s="361">
        <v>0.45900000000000002</v>
      </c>
      <c r="J48" s="362">
        <v>3.282954506535305</v>
      </c>
    </row>
    <row r="49" spans="1:10" ht="13.9">
      <c r="A49" s="358" t="s">
        <v>63</v>
      </c>
      <c r="B49" s="359">
        <v>2376</v>
      </c>
      <c r="C49" s="359">
        <v>475.2</v>
      </c>
      <c r="D49" s="264">
        <v>0.06</v>
      </c>
      <c r="E49" s="360">
        <v>156819.13142857142</v>
      </c>
      <c r="F49" s="361">
        <v>0.74750000000000005</v>
      </c>
      <c r="G49" s="361">
        <v>0.86070000000000002</v>
      </c>
      <c r="H49" s="361">
        <v>0.93769999999999998</v>
      </c>
      <c r="I49" s="361">
        <v>0.51039999999999996</v>
      </c>
      <c r="J49" s="362">
        <v>8.0433118208693646</v>
      </c>
    </row>
    <row r="50" spans="1:10" ht="13.9">
      <c r="A50" s="358" t="s">
        <v>64</v>
      </c>
      <c r="B50" s="359">
        <v>1753</v>
      </c>
      <c r="C50" s="359">
        <v>500.85714285714283</v>
      </c>
      <c r="D50" s="264">
        <v>6.5000000000000002E-2</v>
      </c>
      <c r="E50" s="360">
        <v>195071.7225</v>
      </c>
      <c r="F50" s="361">
        <v>0.69850000000000001</v>
      </c>
      <c r="G50" s="361">
        <v>0.91269999999999996</v>
      </c>
      <c r="H50" s="361">
        <v>0.94259999999999999</v>
      </c>
      <c r="I50" s="361">
        <v>0.52259999999999995</v>
      </c>
      <c r="J50" s="362">
        <v>6.0637398541287144</v>
      </c>
    </row>
    <row r="51" spans="1:10" ht="13.9">
      <c r="A51" s="358" t="s">
        <v>65</v>
      </c>
      <c r="B51" s="359">
        <v>2571</v>
      </c>
      <c r="C51" s="359">
        <v>428.5</v>
      </c>
      <c r="D51" s="264">
        <v>8.3000000000000004E-2</v>
      </c>
      <c r="E51" s="360">
        <v>150721.68222222221</v>
      </c>
      <c r="F51" s="361">
        <v>0.66379999999999995</v>
      </c>
      <c r="G51" s="361">
        <v>0.83779999999999999</v>
      </c>
      <c r="H51" s="361">
        <v>0.89470000000000005</v>
      </c>
      <c r="I51" s="361">
        <v>0.50339999999999996</v>
      </c>
      <c r="J51" s="362">
        <v>6.3763440016354025</v>
      </c>
    </row>
    <row r="52" spans="1:10" ht="13.9">
      <c r="A52" s="358" t="s">
        <v>66</v>
      </c>
      <c r="B52" s="359">
        <v>195</v>
      </c>
      <c r="C52" s="359">
        <v>390</v>
      </c>
      <c r="D52" s="264">
        <v>7.3999999999999996E-2</v>
      </c>
      <c r="E52" s="360">
        <v>86264.45</v>
      </c>
      <c r="F52" s="361">
        <v>0.61850000000000005</v>
      </c>
      <c r="G52" s="361">
        <v>0.80510000000000004</v>
      </c>
      <c r="H52" s="361">
        <v>1</v>
      </c>
      <c r="I52" s="361">
        <v>0.42959999999999998</v>
      </c>
      <c r="J52" s="362">
        <v>1.9118091595294717</v>
      </c>
    </row>
    <row r="53" spans="1:10" ht="13.9">
      <c r="A53" s="358" t="s">
        <v>67</v>
      </c>
      <c r="B53" s="359">
        <v>5816</v>
      </c>
      <c r="C53" s="359">
        <v>447.38461538461536</v>
      </c>
      <c r="D53" s="264">
        <v>6.6000000000000003E-2</v>
      </c>
      <c r="E53" s="360">
        <v>171667.09117647057</v>
      </c>
      <c r="F53" s="361">
        <v>0.63049999999999995</v>
      </c>
      <c r="G53" s="361">
        <v>0.8841</v>
      </c>
      <c r="H53" s="361">
        <v>0.93820000000000003</v>
      </c>
      <c r="I53" s="361">
        <v>0.48320000000000002</v>
      </c>
      <c r="J53" s="362">
        <v>5.7576381107274326</v>
      </c>
    </row>
    <row r="54" spans="1:10" s="161" customFormat="1" ht="13.9">
      <c r="A54" s="358" t="s">
        <v>68</v>
      </c>
      <c r="B54" s="359">
        <v>776</v>
      </c>
      <c r="C54" s="359">
        <v>388</v>
      </c>
      <c r="D54" s="264">
        <v>6.0999999999999999E-2</v>
      </c>
      <c r="E54" s="360">
        <v>140586.0275</v>
      </c>
      <c r="F54" s="361">
        <v>0.71489999999999998</v>
      </c>
      <c r="G54" s="361">
        <v>0.93169999999999997</v>
      </c>
      <c r="H54" s="361">
        <v>0.94899999999999995</v>
      </c>
      <c r="I54" s="361">
        <v>0.51290000000000002</v>
      </c>
      <c r="J54" s="362">
        <v>4.7365304066813678</v>
      </c>
    </row>
    <row r="55" spans="1:10" ht="13.9">
      <c r="A55" s="358" t="s">
        <v>69</v>
      </c>
      <c r="B55" s="359">
        <v>6297</v>
      </c>
      <c r="C55" s="359">
        <v>393.5625</v>
      </c>
      <c r="D55" s="264">
        <v>6.0999999999999999E-2</v>
      </c>
      <c r="E55" s="360">
        <v>178792.25565217392</v>
      </c>
      <c r="F55" s="361">
        <v>0.73650000000000004</v>
      </c>
      <c r="G55" s="361">
        <v>0.84950000000000003</v>
      </c>
      <c r="H55" s="361">
        <v>0.93300000000000005</v>
      </c>
      <c r="I55" s="361">
        <v>0.57110000000000005</v>
      </c>
      <c r="J55" s="362">
        <v>6.3107725937488341</v>
      </c>
    </row>
    <row r="56" spans="1:10" s="162" customFormat="1" ht="13.9">
      <c r="A56" s="358" t="s">
        <v>70</v>
      </c>
      <c r="B56" s="359">
        <v>453</v>
      </c>
      <c r="C56" s="359">
        <v>453</v>
      </c>
      <c r="D56" s="264">
        <v>5.2999999999999999E-2</v>
      </c>
      <c r="E56" s="360">
        <v>243525.94166666668</v>
      </c>
      <c r="F56" s="361">
        <v>0.72299999999999998</v>
      </c>
      <c r="G56" s="361">
        <v>0.91169999999999995</v>
      </c>
      <c r="H56" s="361">
        <v>0.96279999999999999</v>
      </c>
      <c r="I56" s="361">
        <v>0.54339999999999999</v>
      </c>
      <c r="J56" s="362">
        <v>5.4535637538852981</v>
      </c>
    </row>
    <row r="57" spans="1:10" ht="13.9">
      <c r="A57" s="358" t="s">
        <v>71</v>
      </c>
      <c r="B57" s="359">
        <v>2441</v>
      </c>
      <c r="C57" s="359">
        <v>361.62962962962962</v>
      </c>
      <c r="D57" s="264">
        <v>7.1999999999999995E-2</v>
      </c>
      <c r="E57" s="360">
        <v>125339.53405405405</v>
      </c>
      <c r="F57" s="361">
        <v>0.67079999999999995</v>
      </c>
      <c r="G57" s="361">
        <v>0.84760000000000002</v>
      </c>
      <c r="H57" s="361">
        <v>0.90710000000000002</v>
      </c>
      <c r="I57" s="361">
        <v>0.49180000000000001</v>
      </c>
      <c r="J57" s="362">
        <v>5.4842244990545712</v>
      </c>
    </row>
    <row r="58" spans="1:10" ht="13.9">
      <c r="A58" s="358" t="s">
        <v>72</v>
      </c>
      <c r="B58" s="359">
        <v>5204</v>
      </c>
      <c r="C58" s="359">
        <v>400.30769230769232</v>
      </c>
      <c r="D58" s="264">
        <v>5.8999999999999997E-2</v>
      </c>
      <c r="E58" s="360">
        <v>125384.16705882351</v>
      </c>
      <c r="F58" s="361">
        <v>0.62080000000000002</v>
      </c>
      <c r="G58" s="361">
        <v>0.84919999999999995</v>
      </c>
      <c r="H58" s="361">
        <v>0.88119999999999998</v>
      </c>
      <c r="I58" s="361">
        <v>0.44790000000000002</v>
      </c>
      <c r="J58" s="362">
        <v>4.7007100598708274</v>
      </c>
    </row>
    <row r="59" spans="1:10" ht="13.9">
      <c r="A59" s="358" t="s">
        <v>73</v>
      </c>
      <c r="B59" s="359">
        <v>2589</v>
      </c>
      <c r="C59" s="359">
        <v>334.06451612903226</v>
      </c>
      <c r="D59" s="264">
        <v>5.8000000000000003E-2</v>
      </c>
      <c r="E59" s="360">
        <v>141319.747</v>
      </c>
      <c r="F59" s="361">
        <v>0.69110000000000005</v>
      </c>
      <c r="G59" s="361">
        <v>0.82040000000000002</v>
      </c>
      <c r="H59" s="361">
        <v>0.87819999999999998</v>
      </c>
      <c r="I59" s="361">
        <v>0.51770000000000005</v>
      </c>
      <c r="J59" s="362">
        <v>5.4538138866317913</v>
      </c>
    </row>
    <row r="60" spans="1:10" s="161" customFormat="1" ht="13.9">
      <c r="A60" s="358" t="s">
        <v>74</v>
      </c>
      <c r="B60" s="359">
        <v>974</v>
      </c>
      <c r="C60" s="359">
        <v>324.66666666666669</v>
      </c>
      <c r="D60" s="264">
        <v>5.8000000000000003E-2</v>
      </c>
      <c r="E60" s="360">
        <v>161475.93846153846</v>
      </c>
      <c r="F60" s="361">
        <v>0.62519999999999998</v>
      </c>
      <c r="G60" s="361">
        <v>0.90759999999999996</v>
      </c>
      <c r="H60" s="361">
        <v>1.0155000000000001</v>
      </c>
      <c r="I60" s="361">
        <v>0.48499999999999999</v>
      </c>
      <c r="J60" s="362">
        <v>4.6847813825803248</v>
      </c>
    </row>
    <row r="61" spans="1:10" ht="13.9">
      <c r="A61" s="358" t="s">
        <v>75</v>
      </c>
      <c r="B61" s="359">
        <v>607</v>
      </c>
      <c r="C61" s="359">
        <v>809.33333333333337</v>
      </c>
      <c r="D61" s="264">
        <v>6.2E-2</v>
      </c>
      <c r="E61" s="363">
        <v>192901.47200000001</v>
      </c>
      <c r="F61" s="361">
        <v>0.65839999999999999</v>
      </c>
      <c r="G61" s="361">
        <v>0.95550000000000002</v>
      </c>
      <c r="H61" s="361">
        <v>0.94040000000000001</v>
      </c>
      <c r="I61" s="361">
        <v>0.49840000000000001</v>
      </c>
      <c r="J61" s="364">
        <v>8.1453527885293209</v>
      </c>
    </row>
    <row r="62" spans="1:10" ht="13.9">
      <c r="A62" s="358" t="s">
        <v>76</v>
      </c>
      <c r="B62" s="359">
        <v>1919</v>
      </c>
      <c r="C62" s="359">
        <v>319.83333333333331</v>
      </c>
      <c r="D62" s="264">
        <v>6.6000000000000003E-2</v>
      </c>
      <c r="E62" s="360">
        <v>111578.38783783783</v>
      </c>
      <c r="F62" s="361">
        <v>0.66579999999999995</v>
      </c>
      <c r="G62" s="361">
        <v>0.94059999999999999</v>
      </c>
      <c r="H62" s="361">
        <v>0.92079999999999995</v>
      </c>
      <c r="I62" s="361">
        <v>0.49130000000000001</v>
      </c>
      <c r="J62" s="362">
        <v>5.7451042155527228</v>
      </c>
    </row>
    <row r="63" spans="1:10" ht="13.9">
      <c r="A63" s="358" t="s">
        <v>77</v>
      </c>
      <c r="B63" s="359">
        <v>1830</v>
      </c>
      <c r="C63" s="359">
        <v>457.5</v>
      </c>
      <c r="D63" s="264">
        <v>5.8999999999999997E-2</v>
      </c>
      <c r="E63" s="360">
        <v>116051.02714285713</v>
      </c>
      <c r="F63" s="361">
        <v>0.61070000000000002</v>
      </c>
      <c r="G63" s="361">
        <v>0.84809999999999997</v>
      </c>
      <c r="H63" s="361">
        <v>0.95499999999999996</v>
      </c>
      <c r="I63" s="361">
        <v>0.47939999999999999</v>
      </c>
      <c r="J63" s="362">
        <v>6.2769265844772049</v>
      </c>
    </row>
    <row r="64" spans="1:10" ht="13.9">
      <c r="A64" s="358" t="s">
        <v>78</v>
      </c>
      <c r="B64" s="359">
        <v>31740</v>
      </c>
      <c r="C64" s="359">
        <v>396.75</v>
      </c>
      <c r="D64" s="264">
        <v>7.5999999999999998E-2</v>
      </c>
      <c r="E64" s="360">
        <v>112596.54825757575</v>
      </c>
      <c r="F64" s="361">
        <v>0.61660000000000004</v>
      </c>
      <c r="G64" s="361">
        <v>0.74039999999999995</v>
      </c>
      <c r="H64" s="361">
        <v>0.87309999999999999</v>
      </c>
      <c r="I64" s="361">
        <v>0.49249999999999999</v>
      </c>
      <c r="J64" s="362">
        <v>5.1620419948694929</v>
      </c>
    </row>
    <row r="65" spans="1:10" ht="13.9">
      <c r="A65" s="358" t="s">
        <v>79</v>
      </c>
      <c r="B65" s="359">
        <v>333</v>
      </c>
      <c r="C65" s="359">
        <v>333</v>
      </c>
      <c r="D65" s="264">
        <v>6.5000000000000002E-2</v>
      </c>
      <c r="E65" s="360">
        <v>212473.42</v>
      </c>
      <c r="F65" s="361">
        <v>0.71550000000000002</v>
      </c>
      <c r="G65" s="361">
        <v>0.95199999999999996</v>
      </c>
      <c r="H65" s="361">
        <v>1.0163</v>
      </c>
      <c r="I65" s="361">
        <v>0.60680000000000001</v>
      </c>
      <c r="J65" s="362">
        <v>5.0116693751902703</v>
      </c>
    </row>
    <row r="66" spans="1:10" ht="13.9">
      <c r="A66" s="358" t="s">
        <v>80</v>
      </c>
      <c r="B66" s="359">
        <v>1452</v>
      </c>
      <c r="C66" s="359">
        <v>363</v>
      </c>
      <c r="D66" s="264">
        <v>6.3E-2</v>
      </c>
      <c r="E66" s="360">
        <v>107822.44666666667</v>
      </c>
      <c r="F66" s="361">
        <v>0.73760000000000003</v>
      </c>
      <c r="G66" s="361">
        <v>0.92910000000000004</v>
      </c>
      <c r="H66" s="361">
        <v>0.95679999999999998</v>
      </c>
      <c r="I66" s="361">
        <v>0.56720000000000004</v>
      </c>
      <c r="J66" s="362">
        <v>4.5810545700713625</v>
      </c>
    </row>
    <row r="67" spans="1:10" ht="13.9">
      <c r="A67" s="358" t="s">
        <v>81</v>
      </c>
      <c r="B67" s="359">
        <v>2544</v>
      </c>
      <c r="C67" s="359">
        <v>363.42857142857144</v>
      </c>
      <c r="D67" s="264">
        <v>6.0999999999999999E-2</v>
      </c>
      <c r="E67" s="360">
        <v>140193.83909090908</v>
      </c>
      <c r="F67" s="361">
        <v>0.69840000000000002</v>
      </c>
      <c r="G67" s="361">
        <v>0.89070000000000005</v>
      </c>
      <c r="H67" s="361">
        <v>0.92269999999999996</v>
      </c>
      <c r="I67" s="361">
        <v>0.52969999999999995</v>
      </c>
      <c r="J67" s="362">
        <v>4.5518680404119731</v>
      </c>
    </row>
    <row r="68" spans="1:10" s="161" customFormat="1" ht="13.9">
      <c r="A68" s="358" t="s">
        <v>82</v>
      </c>
      <c r="B68" s="359">
        <v>4949</v>
      </c>
      <c r="C68" s="359">
        <v>380.69230769230768</v>
      </c>
      <c r="D68" s="264">
        <v>8.2000000000000003E-2</v>
      </c>
      <c r="E68" s="360">
        <v>127301.6494736842</v>
      </c>
      <c r="F68" s="361">
        <v>0.70569999999999999</v>
      </c>
      <c r="G68" s="361">
        <v>0.87290000000000001</v>
      </c>
      <c r="H68" s="361">
        <v>0.89900000000000002</v>
      </c>
      <c r="I68" s="361">
        <v>0.54949999999999999</v>
      </c>
      <c r="J68" s="362">
        <v>5.0672844622953193</v>
      </c>
    </row>
    <row r="69" spans="1:10" ht="13.9">
      <c r="A69" s="358" t="s">
        <v>83</v>
      </c>
      <c r="B69" s="359">
        <v>6311</v>
      </c>
      <c r="C69" s="359">
        <v>631.1</v>
      </c>
      <c r="D69" s="264">
        <v>6.5000000000000002E-2</v>
      </c>
      <c r="E69" s="360">
        <v>198427.34187500001</v>
      </c>
      <c r="F69" s="361">
        <v>0.67010000000000003</v>
      </c>
      <c r="G69" s="361">
        <v>0.85360000000000003</v>
      </c>
      <c r="H69" s="361">
        <v>0.9</v>
      </c>
      <c r="I69" s="361">
        <v>0.48780000000000001</v>
      </c>
      <c r="J69" s="362">
        <v>7.6919152067399965</v>
      </c>
    </row>
    <row r="70" spans="1:10" ht="13.9">
      <c r="A70" s="358" t="s">
        <v>84</v>
      </c>
      <c r="B70" s="359">
        <v>1934</v>
      </c>
      <c r="C70" s="359">
        <v>322.33333333333331</v>
      </c>
      <c r="D70" s="264">
        <v>6.6000000000000003E-2</v>
      </c>
      <c r="E70" s="360">
        <v>91308.692500000005</v>
      </c>
      <c r="F70" s="361">
        <v>0.64219999999999999</v>
      </c>
      <c r="G70" s="361">
        <v>0.86399999999999999</v>
      </c>
      <c r="H70" s="361">
        <v>0.86529999999999996</v>
      </c>
      <c r="I70" s="361">
        <v>0.4486</v>
      </c>
      <c r="J70" s="362">
        <v>3.9853963553044252</v>
      </c>
    </row>
    <row r="71" spans="1:10" ht="13.9">
      <c r="A71" s="358" t="s">
        <v>85</v>
      </c>
      <c r="B71" s="359">
        <v>8269</v>
      </c>
      <c r="C71" s="359">
        <v>751.72727272727275</v>
      </c>
      <c r="D71" s="264">
        <v>6.3E-2</v>
      </c>
      <c r="E71" s="360">
        <v>328691.12944444444</v>
      </c>
      <c r="F71" s="361">
        <v>0.67800000000000005</v>
      </c>
      <c r="G71" s="361">
        <v>0.90759999999999996</v>
      </c>
      <c r="H71" s="361">
        <v>0.91269999999999996</v>
      </c>
      <c r="I71" s="361">
        <v>0.49299999999999999</v>
      </c>
      <c r="J71" s="362">
        <v>20.083466725946359</v>
      </c>
    </row>
    <row r="72" spans="1:10" ht="13.9">
      <c r="A72" s="358" t="s">
        <v>86</v>
      </c>
      <c r="B72" s="359">
        <v>1937</v>
      </c>
      <c r="C72" s="359">
        <v>276.71428571428572</v>
      </c>
      <c r="D72" s="264">
        <v>0.05</v>
      </c>
      <c r="E72" s="360">
        <v>107205.5175</v>
      </c>
      <c r="F72" s="361">
        <v>0.67689999999999995</v>
      </c>
      <c r="G72" s="361">
        <v>0.84460000000000002</v>
      </c>
      <c r="H72" s="361">
        <v>0.93859999999999999</v>
      </c>
      <c r="I72" s="361">
        <v>0.54290000000000005</v>
      </c>
      <c r="J72" s="362">
        <v>2.0370364957964147</v>
      </c>
    </row>
    <row r="73" spans="1:10" s="161" customFormat="1" ht="13.9">
      <c r="A73" s="358" t="s">
        <v>87</v>
      </c>
      <c r="B73" s="359">
        <v>548</v>
      </c>
      <c r="C73" s="359">
        <v>274</v>
      </c>
      <c r="D73" s="264">
        <v>5.1999999999999998E-2</v>
      </c>
      <c r="E73" s="360">
        <v>135284.7253218884</v>
      </c>
      <c r="F73" s="361">
        <v>0.61399999999999999</v>
      </c>
      <c r="G73" s="361">
        <v>0.91610000000000003</v>
      </c>
      <c r="H73" s="361">
        <v>0.91080000000000005</v>
      </c>
      <c r="I73" s="361">
        <v>0.46700000000000003</v>
      </c>
      <c r="J73" s="362">
        <v>4.7878160867778021</v>
      </c>
    </row>
    <row r="74" spans="1:10" s="161" customFormat="1" ht="13.9">
      <c r="A74" s="358" t="s">
        <v>88</v>
      </c>
      <c r="B74" s="359">
        <v>2673</v>
      </c>
      <c r="C74" s="359">
        <v>445.5</v>
      </c>
      <c r="D74" s="264">
        <v>6.3E-2</v>
      </c>
      <c r="E74" s="360">
        <v>197206.74222222224</v>
      </c>
      <c r="F74" s="361">
        <v>0.68379999999999996</v>
      </c>
      <c r="G74" s="361">
        <v>0.86050000000000004</v>
      </c>
      <c r="H74" s="361">
        <v>0.90920000000000001</v>
      </c>
      <c r="I74" s="361">
        <v>0.50170000000000003</v>
      </c>
      <c r="J74" s="362">
        <v>9.0390862651181685</v>
      </c>
    </row>
    <row r="75" spans="1:10" ht="13.9">
      <c r="A75" s="358" t="s">
        <v>89</v>
      </c>
      <c r="B75" s="359">
        <v>1663</v>
      </c>
      <c r="C75" s="359">
        <v>554.33333333333337</v>
      </c>
      <c r="D75" s="264">
        <v>5.8999999999999997E-2</v>
      </c>
      <c r="E75" s="360">
        <v>177658.79428571431</v>
      </c>
      <c r="F75" s="361">
        <v>0.64790000000000003</v>
      </c>
      <c r="G75" s="361">
        <v>0.9002</v>
      </c>
      <c r="H75" s="361">
        <v>0.92700000000000005</v>
      </c>
      <c r="I75" s="361">
        <v>0.48220000000000002</v>
      </c>
      <c r="J75" s="362">
        <v>7.1955607420372845</v>
      </c>
    </row>
    <row r="76" spans="1:10" s="161" customFormat="1" ht="13.9">
      <c r="A76" s="358" t="s">
        <v>90</v>
      </c>
      <c r="B76" s="359">
        <v>581</v>
      </c>
      <c r="C76" s="359">
        <v>290.5</v>
      </c>
      <c r="D76" s="264">
        <v>5.8000000000000003E-2</v>
      </c>
      <c r="E76" s="360">
        <v>112324.46545454547</v>
      </c>
      <c r="F76" s="361">
        <v>0.69920000000000004</v>
      </c>
      <c r="G76" s="361">
        <v>0.9002</v>
      </c>
      <c r="H76" s="361">
        <v>0.9133</v>
      </c>
      <c r="I76" s="361">
        <v>0.53480000000000005</v>
      </c>
      <c r="J76" s="362">
        <v>7.3218874313883164</v>
      </c>
    </row>
    <row r="77" spans="1:10" s="161" customFormat="1" ht="13.9">
      <c r="A77" s="358" t="s">
        <v>91</v>
      </c>
      <c r="B77" s="359">
        <v>1863</v>
      </c>
      <c r="C77" s="359">
        <v>310.5</v>
      </c>
      <c r="D77" s="264">
        <v>6.6000000000000003E-2</v>
      </c>
      <c r="E77" s="360">
        <v>114506.48875</v>
      </c>
      <c r="F77" s="361">
        <v>0.64959999999999996</v>
      </c>
      <c r="G77" s="361">
        <v>0.91300000000000003</v>
      </c>
      <c r="H77" s="361">
        <v>0.90659999999999996</v>
      </c>
      <c r="I77" s="361">
        <v>0.51480000000000004</v>
      </c>
      <c r="J77" s="362">
        <v>5.4037672249556774</v>
      </c>
    </row>
    <row r="78" spans="1:10" s="161" customFormat="1" ht="13.9">
      <c r="A78" s="358" t="s">
        <v>92</v>
      </c>
      <c r="B78" s="359">
        <v>9172</v>
      </c>
      <c r="C78" s="359">
        <v>431.62352941176471</v>
      </c>
      <c r="D78" s="264">
        <v>6.6000000000000003E-2</v>
      </c>
      <c r="E78" s="360">
        <v>158813.03872602244</v>
      </c>
      <c r="F78" s="361">
        <v>0.64119999999999999</v>
      </c>
      <c r="G78" s="361">
        <v>0.91039999999999999</v>
      </c>
      <c r="H78" s="361">
        <v>0.92020000000000002</v>
      </c>
      <c r="I78" s="361">
        <v>0.4824</v>
      </c>
      <c r="J78" s="362">
        <v>5.3041907116169487</v>
      </c>
    </row>
    <row r="79" spans="1:10" ht="13.9">
      <c r="A79" s="358" t="s">
        <v>93</v>
      </c>
      <c r="B79" s="359">
        <v>423</v>
      </c>
      <c r="C79" s="359">
        <v>423</v>
      </c>
      <c r="D79" s="264">
        <v>5.2999999999999999E-2</v>
      </c>
      <c r="E79" s="360">
        <v>230703.21</v>
      </c>
      <c r="F79" s="361">
        <v>0.71089999999999998</v>
      </c>
      <c r="G79" s="361">
        <v>0.89359999999999995</v>
      </c>
      <c r="H79" s="361">
        <v>0.92969999999999997</v>
      </c>
      <c r="I79" s="361">
        <v>0.54469999999999996</v>
      </c>
      <c r="J79" s="362">
        <v>7.3293929422988224</v>
      </c>
    </row>
    <row r="80" spans="1:10" ht="13.9">
      <c r="A80" s="358" t="s">
        <v>94</v>
      </c>
      <c r="B80" s="359">
        <v>5146</v>
      </c>
      <c r="C80" s="359">
        <v>514.6</v>
      </c>
      <c r="D80" s="264">
        <v>6.5000000000000002E-2</v>
      </c>
      <c r="E80" s="360">
        <v>174202.42714285714</v>
      </c>
      <c r="F80" s="361">
        <v>0.63029999999999997</v>
      </c>
      <c r="G80" s="361">
        <v>0.83109999999999995</v>
      </c>
      <c r="H80" s="361">
        <v>0.90180000000000005</v>
      </c>
      <c r="I80" s="361">
        <v>0.46039999999999998</v>
      </c>
      <c r="J80" s="362">
        <v>7.988263063598307</v>
      </c>
    </row>
    <row r="81" spans="1:10" s="161" customFormat="1" ht="13.9">
      <c r="A81" s="358" t="s">
        <v>95</v>
      </c>
      <c r="B81" s="359">
        <v>4055</v>
      </c>
      <c r="C81" s="359">
        <v>405.5</v>
      </c>
      <c r="D81" s="264">
        <v>8.7999999999999995E-2</v>
      </c>
      <c r="E81" s="360">
        <v>159146.42367346937</v>
      </c>
      <c r="F81" s="361">
        <v>0.6653</v>
      </c>
      <c r="G81" s="361">
        <v>0.89470000000000005</v>
      </c>
      <c r="H81" s="361">
        <v>0.92600000000000005</v>
      </c>
      <c r="I81" s="361">
        <v>0.48320000000000002</v>
      </c>
      <c r="J81" s="362">
        <v>6.8418924985581624</v>
      </c>
    </row>
    <row r="82" spans="1:10" ht="13.9">
      <c r="A82" s="358" t="s">
        <v>96</v>
      </c>
      <c r="B82" s="359">
        <v>9049</v>
      </c>
      <c r="C82" s="359">
        <v>361.96</v>
      </c>
      <c r="D82" s="264">
        <v>0.09</v>
      </c>
      <c r="E82" s="360">
        <v>115336.53266666667</v>
      </c>
      <c r="F82" s="361">
        <v>0.66610000000000003</v>
      </c>
      <c r="G82" s="361">
        <v>0.876</v>
      </c>
      <c r="H82" s="361">
        <v>0.89600000000000002</v>
      </c>
      <c r="I82" s="361">
        <v>0.49919999999999998</v>
      </c>
      <c r="J82" s="362">
        <v>3.7215407729527428</v>
      </c>
    </row>
    <row r="83" spans="1:10" s="161" customFormat="1" ht="13.9">
      <c r="A83" s="358" t="s">
        <v>97</v>
      </c>
      <c r="B83" s="359">
        <v>3556</v>
      </c>
      <c r="C83" s="359">
        <v>444.5</v>
      </c>
      <c r="D83" s="264">
        <v>7.4999999999999997E-2</v>
      </c>
      <c r="E83" s="363">
        <v>153685.92727272728</v>
      </c>
      <c r="F83" s="361">
        <v>0.67349999999999999</v>
      </c>
      <c r="G83" s="361">
        <v>0.86360000000000003</v>
      </c>
      <c r="H83" s="361">
        <v>0.91149999999999998</v>
      </c>
      <c r="I83" s="361">
        <v>0.49469999999999997</v>
      </c>
      <c r="J83" s="364">
        <v>5.4496183054152469</v>
      </c>
    </row>
    <row r="84" spans="1:10" s="161" customFormat="1" ht="13.9">
      <c r="A84" s="358" t="s">
        <v>98</v>
      </c>
      <c r="B84" s="359">
        <v>5757</v>
      </c>
      <c r="C84" s="359">
        <v>365.52380952380952</v>
      </c>
      <c r="D84" s="264">
        <v>7.0999999999999994E-2</v>
      </c>
      <c r="E84" s="360">
        <v>122686.11772727272</v>
      </c>
      <c r="F84" s="361">
        <v>0.67630000000000001</v>
      </c>
      <c r="G84" s="361">
        <v>0.83860000000000001</v>
      </c>
      <c r="H84" s="361">
        <v>0.91930000000000001</v>
      </c>
      <c r="I84" s="361">
        <v>0.5202</v>
      </c>
      <c r="J84" s="362">
        <v>5.1053224764128275</v>
      </c>
    </row>
    <row r="85" spans="1:10" ht="13.9">
      <c r="A85" s="358" t="s">
        <v>99</v>
      </c>
      <c r="B85" s="359">
        <v>3666</v>
      </c>
      <c r="C85" s="359">
        <v>407.33333333333331</v>
      </c>
      <c r="D85" s="264">
        <v>0.08</v>
      </c>
      <c r="E85" s="360">
        <v>153577.72500000001</v>
      </c>
      <c r="F85" s="361">
        <v>0.59219999999999995</v>
      </c>
      <c r="G85" s="361">
        <v>0.88729999999999998</v>
      </c>
      <c r="H85" s="361">
        <v>0.93130000000000002</v>
      </c>
      <c r="I85" s="361">
        <v>0.40960000000000002</v>
      </c>
      <c r="J85" s="362">
        <v>7.7928861511166012</v>
      </c>
    </row>
    <row r="86" spans="1:10" s="161" customFormat="1" ht="13.9">
      <c r="A86" s="358" t="s">
        <v>100</v>
      </c>
      <c r="B86" s="359">
        <v>3266</v>
      </c>
      <c r="C86" s="359">
        <v>296.90909090909093</v>
      </c>
      <c r="D86" s="264">
        <v>5.2999999999999999E-2</v>
      </c>
      <c r="E86" s="360">
        <v>125335.33142857142</v>
      </c>
      <c r="F86" s="361">
        <v>0.67859999999999998</v>
      </c>
      <c r="G86" s="361">
        <v>0.91180000000000005</v>
      </c>
      <c r="H86" s="361">
        <v>0.92549999999999999</v>
      </c>
      <c r="I86" s="361">
        <v>0.47620000000000001</v>
      </c>
      <c r="J86" s="362">
        <v>5.3284929534333179</v>
      </c>
    </row>
    <row r="87" spans="1:10" s="161" customFormat="1" ht="13.9">
      <c r="A87" s="358" t="s">
        <v>101</v>
      </c>
      <c r="B87" s="359">
        <v>4090</v>
      </c>
      <c r="C87" s="359">
        <v>371.81818181818181</v>
      </c>
      <c r="D87" s="264">
        <v>0.11600000000000001</v>
      </c>
      <c r="E87" s="360">
        <v>126183.33153846154</v>
      </c>
      <c r="F87" s="361">
        <v>0.6018</v>
      </c>
      <c r="G87" s="361">
        <v>0.9032</v>
      </c>
      <c r="H87" s="361">
        <v>0.90669999999999995</v>
      </c>
      <c r="I87" s="361">
        <v>0.44479999999999997</v>
      </c>
      <c r="J87" s="362">
        <v>5.2967259102137412</v>
      </c>
    </row>
    <row r="88" spans="1:10" s="161" customFormat="1" ht="13.9">
      <c r="A88" s="358" t="s">
        <v>102</v>
      </c>
      <c r="B88" s="359">
        <v>2443</v>
      </c>
      <c r="C88" s="359">
        <v>368.75471698113205</v>
      </c>
      <c r="D88" s="264">
        <v>5.5E-2</v>
      </c>
      <c r="E88" s="360">
        <v>112864.6109090909</v>
      </c>
      <c r="F88" s="361">
        <v>0.68189999999999995</v>
      </c>
      <c r="G88" s="361">
        <v>0.83460000000000001</v>
      </c>
      <c r="H88" s="361">
        <v>0.94159999999999999</v>
      </c>
      <c r="I88" s="361">
        <v>0.52969999999999995</v>
      </c>
      <c r="J88" s="362">
        <v>4.281750278007241</v>
      </c>
    </row>
    <row r="89" spans="1:10" s="161" customFormat="1" ht="13.9">
      <c r="A89" s="358" t="s">
        <v>103</v>
      </c>
      <c r="B89" s="359">
        <v>1273</v>
      </c>
      <c r="C89" s="359">
        <v>318.25</v>
      </c>
      <c r="D89" s="264">
        <v>5.7000000000000002E-2</v>
      </c>
      <c r="E89" s="360">
        <v>154545.01777777777</v>
      </c>
      <c r="F89" s="361">
        <v>0.65680000000000005</v>
      </c>
      <c r="G89" s="361">
        <v>0.90890000000000004</v>
      </c>
      <c r="H89" s="361">
        <v>0.92879999999999996</v>
      </c>
      <c r="I89" s="361">
        <v>0.43580000000000002</v>
      </c>
      <c r="J89" s="362">
        <v>5.9220101877247044</v>
      </c>
    </row>
    <row r="90" spans="1:10" s="161" customFormat="1" ht="13.9">
      <c r="A90" s="358" t="s">
        <v>104</v>
      </c>
      <c r="B90" s="359">
        <v>2124</v>
      </c>
      <c r="C90" s="359">
        <v>303.42857142857144</v>
      </c>
      <c r="D90" s="264">
        <v>5.8000000000000003E-2</v>
      </c>
      <c r="E90" s="360">
        <v>92235.948999999993</v>
      </c>
      <c r="F90" s="361">
        <v>0.66590000000000005</v>
      </c>
      <c r="G90" s="361">
        <v>0.88039999999999996</v>
      </c>
      <c r="H90" s="361">
        <v>0.96560000000000001</v>
      </c>
      <c r="I90" s="361">
        <v>0.46760000000000002</v>
      </c>
      <c r="J90" s="362">
        <v>4.4696982754835215</v>
      </c>
    </row>
    <row r="91" spans="1:10" s="161" customFormat="1" ht="12" customHeight="1">
      <c r="A91" s="358" t="s">
        <v>105</v>
      </c>
      <c r="B91" s="359">
        <v>426</v>
      </c>
      <c r="C91" s="359">
        <v>426</v>
      </c>
      <c r="D91" s="264">
        <v>5.8000000000000003E-2</v>
      </c>
      <c r="E91" s="360">
        <v>176762.33636363636</v>
      </c>
      <c r="F91" s="361">
        <v>0.65710000000000002</v>
      </c>
      <c r="G91" s="361">
        <v>0.8357</v>
      </c>
      <c r="H91" s="361">
        <v>0.91020000000000001</v>
      </c>
      <c r="I91" s="361">
        <v>0.43619999999999998</v>
      </c>
      <c r="J91" s="362">
        <v>2.6475617987166307</v>
      </c>
    </row>
    <row r="92" spans="1:10" ht="13.9">
      <c r="A92" s="358" t="s">
        <v>106</v>
      </c>
      <c r="B92" s="359">
        <v>830</v>
      </c>
      <c r="C92" s="359">
        <v>276.66666666666669</v>
      </c>
      <c r="D92" s="264">
        <v>5.0999999999999997E-2</v>
      </c>
      <c r="E92" s="360">
        <v>101356.4975</v>
      </c>
      <c r="F92" s="361">
        <v>0.62570000000000003</v>
      </c>
      <c r="G92" s="361">
        <v>0.92410000000000003</v>
      </c>
      <c r="H92" s="361">
        <v>0.93969999999999998</v>
      </c>
      <c r="I92" s="361">
        <v>0.5161</v>
      </c>
      <c r="J92" s="362">
        <v>3.8530847332619684</v>
      </c>
    </row>
    <row r="93" spans="1:10" ht="13.9">
      <c r="A93" s="358" t="s">
        <v>107</v>
      </c>
      <c r="B93" s="359">
        <v>210</v>
      </c>
      <c r="C93" s="359">
        <v>420</v>
      </c>
      <c r="D93" s="264">
        <v>6.5000000000000002E-2</v>
      </c>
      <c r="E93" s="360">
        <v>114788.98</v>
      </c>
      <c r="F93" s="361">
        <v>0.66359999999999997</v>
      </c>
      <c r="G93" s="361">
        <v>0.91900000000000004</v>
      </c>
      <c r="H93" s="361">
        <v>0.92400000000000004</v>
      </c>
      <c r="I93" s="361">
        <v>0.50900000000000001</v>
      </c>
      <c r="J93" s="362">
        <v>6.021678444807093</v>
      </c>
    </row>
    <row r="94" spans="1:10" ht="13.9">
      <c r="A94" s="358" t="s">
        <v>108</v>
      </c>
      <c r="B94" s="359">
        <v>5197</v>
      </c>
      <c r="C94" s="359">
        <v>519.70000000000005</v>
      </c>
      <c r="D94" s="264">
        <v>5.5E-2</v>
      </c>
      <c r="E94" s="360">
        <v>211940.12000000002</v>
      </c>
      <c r="F94" s="361">
        <v>0.62070000000000003</v>
      </c>
      <c r="G94" s="361">
        <v>0.86180000000000001</v>
      </c>
      <c r="H94" s="361">
        <v>0.88880000000000003</v>
      </c>
      <c r="I94" s="361">
        <v>0.4904</v>
      </c>
      <c r="J94" s="362">
        <v>6.9586023708168501</v>
      </c>
    </row>
    <row r="95" spans="1:10" ht="13.9">
      <c r="A95" s="358" t="s">
        <v>109</v>
      </c>
      <c r="B95" s="359">
        <v>3120</v>
      </c>
      <c r="C95" s="359">
        <v>297.14285714285717</v>
      </c>
      <c r="D95" s="264">
        <v>9.5000000000000001E-2</v>
      </c>
      <c r="E95" s="360">
        <v>108582.83916666667</v>
      </c>
      <c r="F95" s="361">
        <v>0.65969999999999995</v>
      </c>
      <c r="G95" s="361">
        <v>0.88300000000000001</v>
      </c>
      <c r="H95" s="361">
        <v>0.93240000000000001</v>
      </c>
      <c r="I95" s="361">
        <v>0.50849999999999995</v>
      </c>
      <c r="J95" s="362">
        <v>5.4881161193880601</v>
      </c>
    </row>
    <row r="96" spans="1:10" ht="13.9">
      <c r="A96" s="358" t="s">
        <v>110</v>
      </c>
      <c r="B96" s="359">
        <v>20974</v>
      </c>
      <c r="C96" s="359">
        <v>466.0888888888889</v>
      </c>
      <c r="D96" s="264">
        <v>0.06</v>
      </c>
      <c r="E96" s="360">
        <v>199038.12272727271</v>
      </c>
      <c r="F96" s="361">
        <v>0.68279999999999996</v>
      </c>
      <c r="G96" s="361">
        <v>0.86250000000000004</v>
      </c>
      <c r="H96" s="361">
        <v>0.90600000000000003</v>
      </c>
      <c r="I96" s="361">
        <v>0.52429999999999999</v>
      </c>
      <c r="J96" s="362">
        <v>5.5690893984562404</v>
      </c>
    </row>
    <row r="97" spans="1:10" ht="13.9">
      <c r="A97" s="358" t="s">
        <v>111</v>
      </c>
      <c r="B97" s="359">
        <v>1072</v>
      </c>
      <c r="C97" s="359">
        <v>268</v>
      </c>
      <c r="D97" s="264">
        <v>9.0999999999999998E-2</v>
      </c>
      <c r="E97" s="360">
        <v>88827.483333333337</v>
      </c>
      <c r="F97" s="361">
        <v>0.67830000000000001</v>
      </c>
      <c r="G97" s="361">
        <v>0.94310000000000005</v>
      </c>
      <c r="H97" s="361">
        <v>0.95809999999999995</v>
      </c>
      <c r="I97" s="361">
        <v>0.54749999999999999</v>
      </c>
      <c r="J97" s="362">
        <v>3.8013320709598526</v>
      </c>
    </row>
    <row r="98" spans="1:10" ht="13.9">
      <c r="A98" s="358" t="s">
        <v>112</v>
      </c>
      <c r="B98" s="359">
        <v>1161</v>
      </c>
      <c r="C98" s="359">
        <v>331.71428571428572</v>
      </c>
      <c r="D98" s="264">
        <v>7.6999999999999999E-2</v>
      </c>
      <c r="E98" s="360">
        <v>83795.572</v>
      </c>
      <c r="F98" s="361">
        <v>0.66739999999999999</v>
      </c>
      <c r="G98" s="361">
        <v>0.93369999999999997</v>
      </c>
      <c r="H98" s="361">
        <v>0.92369999999999997</v>
      </c>
      <c r="I98" s="361">
        <v>0.48959999999999998</v>
      </c>
      <c r="J98" s="362">
        <v>4.216998884441721</v>
      </c>
    </row>
    <row r="99" spans="1:10" ht="13.9">
      <c r="A99" s="358" t="s">
        <v>113</v>
      </c>
      <c r="B99" s="359">
        <v>697</v>
      </c>
      <c r="C99" s="359">
        <v>697</v>
      </c>
      <c r="D99" s="264">
        <v>4.5999999999999999E-2</v>
      </c>
      <c r="E99" s="360">
        <v>166843.00666666668</v>
      </c>
      <c r="F99" s="361">
        <v>0.70489999999999997</v>
      </c>
      <c r="G99" s="361">
        <v>0.94979999999999998</v>
      </c>
      <c r="H99" s="361">
        <v>0.96150000000000002</v>
      </c>
      <c r="I99" s="361">
        <v>0.50090000000000001</v>
      </c>
      <c r="J99" s="362">
        <v>5.6211886001684412</v>
      </c>
    </row>
    <row r="100" spans="1:10" ht="13.9">
      <c r="A100" s="358" t="s">
        <v>114</v>
      </c>
      <c r="B100" s="359">
        <v>8297</v>
      </c>
      <c r="C100" s="359">
        <v>414.85</v>
      </c>
      <c r="D100" s="264">
        <v>6.3E-2</v>
      </c>
      <c r="E100" s="360">
        <v>130920.63321428571</v>
      </c>
      <c r="F100" s="361">
        <v>0.64929999999999999</v>
      </c>
      <c r="G100" s="361">
        <v>0.8538</v>
      </c>
      <c r="H100" s="361">
        <v>0.88870000000000005</v>
      </c>
      <c r="I100" s="361">
        <v>0.48259999999999997</v>
      </c>
      <c r="J100" s="362">
        <v>5.9543111897322509</v>
      </c>
    </row>
    <row r="101" spans="1:10" ht="13.9">
      <c r="A101" s="358" t="s">
        <v>115</v>
      </c>
      <c r="B101" s="359">
        <v>3062</v>
      </c>
      <c r="C101" s="359">
        <v>510.33333333333331</v>
      </c>
      <c r="D101" s="264">
        <v>5.7000000000000002E-2</v>
      </c>
      <c r="E101" s="360">
        <v>133859.95125000001</v>
      </c>
      <c r="F101" s="361">
        <v>0.57909999999999995</v>
      </c>
      <c r="G101" s="361">
        <v>0.81710000000000005</v>
      </c>
      <c r="H101" s="361">
        <v>0.81440000000000001</v>
      </c>
      <c r="I101" s="361">
        <v>0.3987</v>
      </c>
      <c r="J101" s="362">
        <v>5.6144365264677605</v>
      </c>
    </row>
    <row r="102" spans="1:10" ht="13.9">
      <c r="A102" s="358" t="s">
        <v>116</v>
      </c>
      <c r="B102" s="359">
        <v>5206</v>
      </c>
      <c r="C102" s="359">
        <v>416.48</v>
      </c>
      <c r="D102" s="264">
        <v>8.4000000000000005E-2</v>
      </c>
      <c r="E102" s="360">
        <v>141287.46444444443</v>
      </c>
      <c r="F102" s="361">
        <v>0.66149999999999998</v>
      </c>
      <c r="G102" s="361">
        <v>0.91469999999999996</v>
      </c>
      <c r="H102" s="361">
        <v>0.90780000000000005</v>
      </c>
      <c r="I102" s="361">
        <v>0.49399999999999999</v>
      </c>
      <c r="J102" s="362">
        <v>4.8400001679692064</v>
      </c>
    </row>
    <row r="103" spans="1:10" ht="13.9">
      <c r="A103" s="358" t="s">
        <v>117</v>
      </c>
      <c r="B103" s="359">
        <v>1228</v>
      </c>
      <c r="C103" s="359">
        <v>323.15789473684214</v>
      </c>
      <c r="D103" s="264">
        <v>5.8999999999999997E-2</v>
      </c>
      <c r="E103" s="360">
        <v>169649.73157894737</v>
      </c>
      <c r="F103" s="361">
        <v>0.63090000000000002</v>
      </c>
      <c r="G103" s="361">
        <v>0.8982</v>
      </c>
      <c r="H103" s="361">
        <v>0.96360000000000001</v>
      </c>
      <c r="I103" s="361">
        <v>0.48959999999999998</v>
      </c>
      <c r="J103" s="362">
        <v>8.3931241119416811</v>
      </c>
    </row>
    <row r="104" spans="1:10" ht="13.9">
      <c r="A104" s="358" t="s">
        <v>118</v>
      </c>
      <c r="B104" s="359">
        <v>359</v>
      </c>
      <c r="C104" s="359">
        <v>478.66666666666669</v>
      </c>
      <c r="D104" s="264">
        <v>5.6000000000000001E-2</v>
      </c>
      <c r="E104" s="360">
        <v>186110.27</v>
      </c>
      <c r="F104" s="361">
        <v>0.74560000000000004</v>
      </c>
      <c r="G104" s="361">
        <v>0.81340000000000001</v>
      </c>
      <c r="H104" s="361">
        <v>0.88109999999999999</v>
      </c>
      <c r="I104" s="361">
        <v>0.53990000000000005</v>
      </c>
      <c r="J104" s="364">
        <v>8.1048192552891631</v>
      </c>
    </row>
    <row r="105" spans="1:10" s="161" customFormat="1" ht="17.25" customHeight="1">
      <c r="A105" s="365" t="s">
        <v>119</v>
      </c>
      <c r="B105" s="366">
        <v>381075</v>
      </c>
      <c r="C105" s="366">
        <v>403.17930541963131</v>
      </c>
      <c r="D105" s="367">
        <v>6.8000000000000005E-2</v>
      </c>
      <c r="E105" s="368">
        <v>140934.10701855828</v>
      </c>
      <c r="F105" s="369">
        <v>0.66788615407980445</v>
      </c>
      <c r="G105" s="369">
        <v>0.85489995407728137</v>
      </c>
      <c r="H105" s="369">
        <v>0.90705860903468294</v>
      </c>
      <c r="I105" s="369">
        <v>0.49921915265468719</v>
      </c>
      <c r="J105" s="370"/>
    </row>
    <row r="106" spans="1:10" ht="13.9">
      <c r="A106" s="72"/>
      <c r="B106" s="73"/>
      <c r="C106" s="73"/>
      <c r="D106" s="74"/>
      <c r="E106" s="75"/>
      <c r="F106" s="76"/>
      <c r="G106" s="76"/>
      <c r="H106" s="76"/>
      <c r="I106" s="77"/>
    </row>
    <row r="107" spans="1:10" s="158" customFormat="1" ht="13.9">
      <c r="A107" s="78">
        <f>SUBTOTAL(103,A5:A104)</f>
        <v>100</v>
      </c>
      <c r="B107" s="79">
        <f>SUBTOTAL(109,B5:B104)</f>
        <v>381072</v>
      </c>
      <c r="C107" s="80">
        <f>SUBTOTAL(101,C5:C104)</f>
        <v>403.2342403207021</v>
      </c>
      <c r="D107" s="81">
        <f>SUBTOTAL(101,D5:D104)</f>
        <v>6.5729999999999983E-2</v>
      </c>
      <c r="E107" s="263"/>
      <c r="F107" s="82"/>
      <c r="G107" s="82"/>
      <c r="H107" s="82"/>
      <c r="I107" s="82"/>
    </row>
    <row r="108" spans="1:10" ht="13.9" hidden="1">
      <c r="A108" s="164" t="s">
        <v>120</v>
      </c>
      <c r="B108" s="165" t="s">
        <v>121</v>
      </c>
      <c r="C108" s="165" t="s">
        <v>122</v>
      </c>
      <c r="D108" s="166" t="s">
        <v>122</v>
      </c>
      <c r="E108" s="167"/>
      <c r="F108" s="76"/>
      <c r="G108" s="76"/>
      <c r="H108" s="76"/>
      <c r="I108" s="76"/>
      <c r="J108" s="160"/>
    </row>
    <row r="109" spans="1:10" ht="13.9" hidden="1">
      <c r="A109" s="164">
        <f>SUBTOTAL(103,A5:A103)</f>
        <v>99</v>
      </c>
      <c r="B109" s="168">
        <f>SUBTOTAL(109,B5:B103)</f>
        <v>380713</v>
      </c>
      <c r="C109" s="164">
        <f>SUBTOTAL(101,C5:C103)</f>
        <v>402.47229662023784</v>
      </c>
      <c r="D109" s="164">
        <f>SUBTOTAL(101,D5:D103)</f>
        <v>6.5828282828282805E-2</v>
      </c>
      <c r="E109" s="167"/>
      <c r="F109" s="76"/>
      <c r="G109" s="76"/>
      <c r="H109" s="76"/>
      <c r="I109" s="76"/>
      <c r="J109" s="160"/>
    </row>
    <row r="110" spans="1:10" ht="13.9">
      <c r="A110" s="164"/>
      <c r="B110" s="165"/>
      <c r="C110" s="165"/>
      <c r="D110" s="74"/>
      <c r="E110" s="167"/>
      <c r="F110" s="76"/>
      <c r="G110" s="76"/>
      <c r="H110" s="76"/>
      <c r="I110" s="76"/>
      <c r="J110" s="160"/>
    </row>
    <row r="111" spans="1:10" s="169" customFormat="1" ht="13.9">
      <c r="A111" s="83"/>
      <c r="B111" s="261"/>
      <c r="C111" s="175"/>
      <c r="D111" s="262"/>
      <c r="E111" s="262"/>
      <c r="F111" s="76"/>
      <c r="G111" s="76"/>
      <c r="H111" s="76"/>
      <c r="I111" s="76"/>
    </row>
    <row r="112" spans="1:10" ht="13.9">
      <c r="A112" s="84"/>
      <c r="B112" s="165"/>
      <c r="C112" s="165"/>
      <c r="D112" s="166"/>
      <c r="E112" s="167"/>
      <c r="F112" s="76"/>
      <c r="G112" s="76"/>
      <c r="H112" s="76"/>
      <c r="I112" s="76"/>
      <c r="J112" s="160"/>
    </row>
    <row r="113" spans="1:10" ht="13.9">
      <c r="A113" s="83"/>
      <c r="B113" s="165"/>
      <c r="C113" s="165"/>
      <c r="D113" s="74"/>
      <c r="E113" s="167"/>
      <c r="F113" s="76"/>
      <c r="G113" s="76"/>
      <c r="H113" s="76"/>
      <c r="I113" s="76"/>
      <c r="J113" s="160"/>
    </row>
    <row r="114" spans="1:10" ht="15" customHeight="1">
      <c r="A114" s="266"/>
      <c r="B114" s="73"/>
      <c r="C114" s="73"/>
      <c r="D114" s="74"/>
      <c r="E114" s="75"/>
      <c r="F114" s="76"/>
      <c r="G114" s="76"/>
      <c r="H114" s="76"/>
      <c r="I114" s="77"/>
      <c r="J114" s="160"/>
    </row>
    <row r="115" spans="1:10" ht="13.9">
      <c r="A115" s="171"/>
      <c r="B115" s="73"/>
      <c r="C115" s="73"/>
      <c r="D115" s="74"/>
      <c r="E115" s="167"/>
      <c r="F115" s="172"/>
      <c r="G115" s="76"/>
      <c r="H115" s="76"/>
      <c r="I115" s="77"/>
      <c r="J115" s="160"/>
    </row>
    <row r="116" spans="1:10" ht="13.9">
      <c r="A116" s="171"/>
      <c r="B116" s="73"/>
      <c r="C116" s="73"/>
      <c r="D116" s="74"/>
      <c r="E116" s="167"/>
      <c r="F116" s="172"/>
      <c r="G116" s="76"/>
      <c r="H116" s="76"/>
      <c r="I116" s="77"/>
      <c r="J116" s="160"/>
    </row>
    <row r="117" spans="1:10" ht="13.9">
      <c r="A117" s="173"/>
      <c r="B117" s="73"/>
      <c r="C117" s="73"/>
      <c r="D117" s="74"/>
      <c r="E117" s="167"/>
      <c r="F117" s="172"/>
      <c r="G117" s="76"/>
      <c r="H117" s="76"/>
      <c r="I117" s="77"/>
      <c r="J117" s="160"/>
    </row>
    <row r="118" spans="1:10" s="157" customFormat="1" ht="13.9">
      <c r="A118" s="174"/>
      <c r="B118" s="73"/>
      <c r="C118" s="73"/>
      <c r="D118" s="74"/>
      <c r="E118" s="167"/>
      <c r="F118" s="76"/>
      <c r="G118" s="76"/>
      <c r="H118" s="76"/>
      <c r="I118" s="76"/>
    </row>
    <row r="119" spans="1:10" s="157" customFormat="1" ht="13.9">
      <c r="A119" s="72"/>
      <c r="B119" s="73"/>
      <c r="C119" s="175"/>
      <c r="D119" s="175"/>
      <c r="E119" s="167"/>
      <c r="F119" s="76"/>
      <c r="G119" s="76"/>
      <c r="H119" s="76"/>
      <c r="I119" s="76"/>
    </row>
    <row r="120" spans="1:10" s="157" customFormat="1" ht="13.9">
      <c r="A120" s="72"/>
      <c r="B120" s="73"/>
      <c r="C120" s="73"/>
      <c r="D120" s="176"/>
      <c r="E120" s="167"/>
      <c r="F120" s="76"/>
      <c r="G120" s="76"/>
      <c r="H120" s="76"/>
      <c r="I120" s="76"/>
    </row>
    <row r="121" spans="1:10" s="157" customFormat="1" ht="13.9">
      <c r="A121" s="72"/>
      <c r="B121" s="73"/>
      <c r="C121" s="73"/>
      <c r="D121" s="74"/>
      <c r="E121" s="167"/>
      <c r="F121" s="76"/>
      <c r="G121" s="76"/>
      <c r="H121" s="76"/>
      <c r="I121" s="76"/>
    </row>
    <row r="122" spans="1:10" s="157" customFormat="1" ht="13.9">
      <c r="A122" s="72"/>
      <c r="B122" s="73"/>
      <c r="C122" s="73"/>
      <c r="D122" s="175"/>
      <c r="E122" s="167"/>
      <c r="F122" s="76"/>
      <c r="G122" s="76"/>
      <c r="H122" s="76"/>
      <c r="I122" s="76"/>
    </row>
    <row r="123" spans="1:10" s="157" customFormat="1" ht="13.9">
      <c r="A123" s="174"/>
      <c r="B123" s="73"/>
      <c r="C123" s="73"/>
      <c r="D123" s="74"/>
      <c r="E123" s="167"/>
      <c r="F123" s="76"/>
      <c r="G123" s="76"/>
      <c r="H123" s="76"/>
      <c r="I123" s="76"/>
    </row>
    <row r="124" spans="1:10" s="157" customFormat="1" ht="13.9">
      <c r="A124" s="72"/>
      <c r="B124" s="73"/>
      <c r="C124" s="73"/>
      <c r="D124" s="74"/>
      <c r="E124" s="167"/>
      <c r="F124" s="76"/>
      <c r="G124" s="76"/>
      <c r="H124" s="76"/>
      <c r="I124" s="76"/>
    </row>
    <row r="125" spans="1:10" s="157" customFormat="1" ht="13.9">
      <c r="A125" s="174"/>
      <c r="B125" s="73"/>
      <c r="C125" s="73"/>
      <c r="D125" s="74"/>
      <c r="E125" s="167"/>
      <c r="F125" s="76"/>
      <c r="G125" s="76"/>
      <c r="H125" s="76"/>
      <c r="I125" s="76"/>
    </row>
    <row r="126" spans="1:10" s="161" customFormat="1" ht="13.9">
      <c r="A126" s="170"/>
      <c r="B126" s="177"/>
      <c r="C126" s="177"/>
      <c r="D126" s="178"/>
      <c r="E126" s="179"/>
      <c r="F126" s="180"/>
      <c r="G126" s="180"/>
      <c r="H126" s="180"/>
      <c r="I126" s="180"/>
    </row>
    <row r="127" spans="1:10" ht="13.9">
      <c r="A127" s="171"/>
      <c r="B127" s="73"/>
      <c r="C127" s="73"/>
      <c r="D127" s="74"/>
      <c r="E127" s="167"/>
      <c r="F127" s="172"/>
      <c r="G127" s="76"/>
      <c r="H127" s="76"/>
      <c r="I127" s="77"/>
      <c r="J127" s="160"/>
    </row>
    <row r="128" spans="1:10" ht="13.9">
      <c r="A128" s="181"/>
      <c r="B128" s="73"/>
      <c r="C128" s="73"/>
      <c r="D128" s="74"/>
      <c r="E128" s="167"/>
      <c r="F128" s="172"/>
      <c r="G128" s="76"/>
      <c r="H128" s="76"/>
      <c r="I128" s="77"/>
      <c r="J128" s="160"/>
    </row>
    <row r="129" spans="1:9" s="163" customFormat="1" ht="13.9">
      <c r="A129" s="171"/>
      <c r="B129" s="73"/>
      <c r="C129" s="73"/>
      <c r="D129" s="74"/>
      <c r="E129" s="167"/>
      <c r="F129" s="172"/>
      <c r="G129" s="76"/>
      <c r="H129" s="76"/>
      <c r="I129" s="77"/>
    </row>
    <row r="130" spans="1:9" s="163" customFormat="1" ht="13.9">
      <c r="A130" s="171"/>
      <c r="B130" s="73"/>
      <c r="C130" s="73"/>
      <c r="D130" s="74"/>
      <c r="E130" s="167"/>
      <c r="F130" s="172"/>
      <c r="G130" s="76"/>
      <c r="H130" s="76"/>
      <c r="I130" s="77"/>
    </row>
    <row r="131" spans="1:9" s="163" customFormat="1" ht="13.9">
      <c r="A131" s="171"/>
      <c r="B131" s="73"/>
      <c r="C131" s="73"/>
      <c r="D131" s="74"/>
      <c r="E131" s="167"/>
      <c r="F131" s="172"/>
      <c r="G131" s="76"/>
      <c r="H131" s="76"/>
      <c r="I131" s="77"/>
    </row>
    <row r="132" spans="1:9" s="163" customFormat="1" ht="13.9">
      <c r="A132" s="171"/>
      <c r="B132" s="73"/>
      <c r="C132" s="73"/>
      <c r="D132" s="74"/>
      <c r="E132" s="167"/>
      <c r="F132" s="172"/>
      <c r="G132" s="76"/>
      <c r="H132" s="76"/>
      <c r="I132" s="77"/>
    </row>
    <row r="133" spans="1:9" s="163" customFormat="1" ht="13.9">
      <c r="A133" s="171"/>
      <c r="B133" s="73"/>
      <c r="C133" s="73"/>
      <c r="D133" s="74"/>
      <c r="E133" s="167"/>
      <c r="F133" s="172"/>
      <c r="G133" s="76"/>
      <c r="H133" s="76"/>
      <c r="I133" s="77"/>
    </row>
    <row r="134" spans="1:9" s="163" customFormat="1" ht="13.9">
      <c r="A134" s="171"/>
      <c r="B134" s="73"/>
      <c r="C134" s="73"/>
      <c r="D134" s="74"/>
      <c r="E134" s="167"/>
      <c r="F134" s="172"/>
      <c r="G134" s="76"/>
      <c r="H134" s="76"/>
      <c r="I134" s="77"/>
    </row>
    <row r="135" spans="1:9" s="163" customFormat="1" ht="13.9">
      <c r="A135" s="171"/>
      <c r="B135" s="73"/>
      <c r="C135" s="73"/>
      <c r="D135" s="74"/>
      <c r="E135" s="167"/>
      <c r="F135" s="172"/>
      <c r="G135" s="76"/>
      <c r="H135" s="76"/>
      <c r="I135" s="77"/>
    </row>
    <row r="136" spans="1:9" s="163" customFormat="1" ht="13.9">
      <c r="A136" s="171"/>
      <c r="B136" s="73"/>
      <c r="C136" s="73"/>
      <c r="D136" s="74"/>
      <c r="E136" s="167"/>
      <c r="F136" s="172"/>
      <c r="G136" s="76"/>
      <c r="H136" s="76"/>
      <c r="I136" s="77"/>
    </row>
    <row r="137" spans="1:9" s="163" customFormat="1" ht="13.9">
      <c r="A137" s="171"/>
      <c r="B137" s="73"/>
      <c r="C137" s="73"/>
      <c r="D137" s="74"/>
      <c r="E137" s="167"/>
      <c r="F137" s="172"/>
      <c r="G137" s="76"/>
      <c r="H137" s="76"/>
      <c r="I137" s="77"/>
    </row>
    <row r="138" spans="1:9" s="163" customFormat="1" ht="13.9">
      <c r="A138" s="171"/>
      <c r="B138" s="73"/>
      <c r="C138" s="73"/>
      <c r="D138" s="74"/>
      <c r="E138" s="167"/>
      <c r="F138" s="172"/>
      <c r="G138" s="76"/>
      <c r="H138" s="76"/>
      <c r="I138" s="77"/>
    </row>
    <row r="139" spans="1:9" s="163" customFormat="1" ht="13.9">
      <c r="A139" s="171"/>
      <c r="B139" s="73"/>
      <c r="C139" s="73"/>
      <c r="D139" s="74"/>
      <c r="E139" s="167"/>
      <c r="F139" s="172"/>
      <c r="G139" s="76"/>
      <c r="H139" s="76"/>
      <c r="I139" s="77"/>
    </row>
    <row r="140" spans="1:9" s="163" customFormat="1" ht="13.9">
      <c r="A140" s="171"/>
      <c r="B140" s="73"/>
      <c r="C140" s="73"/>
      <c r="D140" s="74"/>
      <c r="E140" s="167"/>
      <c r="F140" s="172"/>
      <c r="G140" s="76"/>
      <c r="H140" s="76"/>
      <c r="I140" s="77"/>
    </row>
    <row r="141" spans="1:9" s="163" customFormat="1" ht="13.9">
      <c r="A141" s="171"/>
      <c r="B141" s="73"/>
      <c r="C141" s="73"/>
      <c r="D141" s="74"/>
      <c r="E141" s="167"/>
      <c r="F141" s="172"/>
      <c r="G141" s="76"/>
      <c r="H141" s="76"/>
      <c r="I141" s="77"/>
    </row>
    <row r="142" spans="1:9" s="163" customFormat="1" ht="13.9">
      <c r="A142" s="171"/>
      <c r="B142" s="73"/>
      <c r="C142" s="73"/>
      <c r="D142" s="74"/>
      <c r="E142" s="167"/>
      <c r="F142" s="172"/>
      <c r="G142" s="76"/>
      <c r="H142" s="76"/>
      <c r="I142" s="77"/>
    </row>
    <row r="143" spans="1:9" s="163" customFormat="1">
      <c r="A143" s="182"/>
      <c r="B143" s="183"/>
      <c r="C143" s="183"/>
      <c r="D143" s="184"/>
      <c r="E143" s="185"/>
      <c r="F143" s="186"/>
      <c r="G143" s="187"/>
      <c r="H143" s="187"/>
      <c r="I143" s="188"/>
    </row>
    <row r="144" spans="1:9" s="163" customFormat="1">
      <c r="A144" s="182"/>
      <c r="B144" s="183"/>
      <c r="C144" s="183"/>
      <c r="D144" s="184"/>
      <c r="E144" s="185"/>
      <c r="F144" s="186"/>
      <c r="G144" s="187"/>
      <c r="H144" s="187"/>
      <c r="I144" s="188"/>
    </row>
    <row r="145" spans="1:10" s="187" customFormat="1">
      <c r="A145" s="182"/>
      <c r="B145" s="183"/>
      <c r="C145" s="183"/>
      <c r="D145" s="184"/>
      <c r="E145" s="185"/>
      <c r="F145" s="186"/>
      <c r="I145" s="188"/>
      <c r="J145" s="163"/>
    </row>
    <row r="146" spans="1:10" s="187" customFormat="1">
      <c r="A146" s="182"/>
      <c r="B146" s="183"/>
      <c r="C146" s="183"/>
      <c r="D146" s="184"/>
      <c r="E146" s="185"/>
      <c r="F146" s="186"/>
      <c r="I146" s="188"/>
      <c r="J146" s="163"/>
    </row>
    <row r="147" spans="1:10" s="187" customFormat="1">
      <c r="A147" s="182"/>
      <c r="B147" s="183"/>
      <c r="C147" s="183"/>
      <c r="D147" s="184"/>
      <c r="E147" s="185"/>
      <c r="F147" s="186"/>
      <c r="I147" s="188"/>
      <c r="J147" s="163"/>
    </row>
    <row r="148" spans="1:10" s="187" customFormat="1">
      <c r="A148" s="182"/>
      <c r="B148" s="183"/>
      <c r="C148" s="183"/>
      <c r="D148" s="184"/>
      <c r="E148" s="185"/>
      <c r="F148" s="186"/>
      <c r="I148" s="188"/>
      <c r="J148" s="163"/>
    </row>
    <row r="149" spans="1:10" s="187" customFormat="1">
      <c r="A149" s="182"/>
      <c r="B149" s="183"/>
      <c r="C149" s="183"/>
      <c r="D149" s="184"/>
      <c r="E149" s="185"/>
      <c r="F149" s="186"/>
      <c r="I149" s="188"/>
      <c r="J149" s="163"/>
    </row>
    <row r="150" spans="1:10" s="187" customFormat="1">
      <c r="A150" s="182"/>
      <c r="B150" s="183"/>
      <c r="C150" s="183"/>
      <c r="D150" s="184"/>
      <c r="E150" s="185"/>
      <c r="F150" s="186"/>
      <c r="I150" s="188"/>
      <c r="J150" s="163"/>
    </row>
    <row r="151" spans="1:10" s="187" customFormat="1">
      <c r="A151" s="182"/>
      <c r="B151" s="183"/>
      <c r="C151" s="183"/>
      <c r="D151" s="184"/>
      <c r="E151" s="185"/>
      <c r="F151" s="186"/>
      <c r="I151" s="188"/>
      <c r="J151" s="163"/>
    </row>
    <row r="152" spans="1:10" s="187" customFormat="1">
      <c r="A152" s="182"/>
      <c r="B152" s="183"/>
      <c r="C152" s="183"/>
      <c r="D152" s="184"/>
      <c r="E152" s="185"/>
      <c r="F152" s="186"/>
      <c r="I152" s="188"/>
      <c r="J152" s="163"/>
    </row>
    <row r="153" spans="1:10" s="187" customFormat="1">
      <c r="A153" s="182"/>
      <c r="B153" s="183"/>
      <c r="C153" s="183"/>
      <c r="D153" s="184"/>
      <c r="E153" s="185"/>
      <c r="F153" s="186"/>
      <c r="I153" s="188"/>
      <c r="J153" s="163"/>
    </row>
    <row r="154" spans="1:10" s="187" customFormat="1">
      <c r="A154" s="182"/>
      <c r="B154" s="183"/>
      <c r="C154" s="183"/>
      <c r="D154" s="184"/>
      <c r="E154" s="185"/>
      <c r="F154" s="186"/>
      <c r="I154" s="188"/>
      <c r="J154" s="163"/>
    </row>
    <row r="155" spans="1:10" s="187" customFormat="1">
      <c r="A155" s="182"/>
      <c r="B155" s="183"/>
      <c r="C155" s="183"/>
      <c r="D155" s="184"/>
      <c r="E155" s="185"/>
      <c r="F155" s="186"/>
      <c r="I155" s="188"/>
      <c r="J155" s="163"/>
    </row>
    <row r="156" spans="1:10" s="187" customFormat="1">
      <c r="A156" s="182"/>
      <c r="B156" s="183"/>
      <c r="C156" s="183"/>
      <c r="D156" s="184"/>
      <c r="E156" s="185"/>
      <c r="F156" s="186"/>
      <c r="I156" s="188"/>
      <c r="J156" s="163"/>
    </row>
    <row r="157" spans="1:10" s="187" customFormat="1">
      <c r="A157" s="182"/>
      <c r="B157" s="183"/>
      <c r="C157" s="183"/>
      <c r="D157" s="184"/>
      <c r="E157" s="185"/>
      <c r="F157" s="186"/>
      <c r="I157" s="188"/>
      <c r="J157" s="163"/>
    </row>
    <row r="158" spans="1:10" s="187" customFormat="1">
      <c r="A158" s="182"/>
      <c r="B158" s="183"/>
      <c r="C158" s="183"/>
      <c r="D158" s="184"/>
      <c r="E158" s="185"/>
      <c r="F158" s="186"/>
      <c r="I158" s="188"/>
      <c r="J158" s="163"/>
    </row>
    <row r="159" spans="1:10" s="187" customFormat="1">
      <c r="A159" s="182"/>
      <c r="B159" s="183"/>
      <c r="C159" s="183"/>
      <c r="D159" s="184"/>
      <c r="E159" s="185"/>
      <c r="F159" s="186"/>
      <c r="I159" s="188"/>
      <c r="J159" s="163"/>
    </row>
    <row r="160" spans="1:10" s="187" customFormat="1">
      <c r="A160" s="182"/>
      <c r="B160" s="183"/>
      <c r="C160" s="183"/>
      <c r="D160" s="184"/>
      <c r="E160" s="185"/>
      <c r="F160" s="186"/>
      <c r="I160" s="188"/>
      <c r="J160" s="163"/>
    </row>
    <row r="161" spans="1:10" s="187" customFormat="1">
      <c r="A161" s="182"/>
      <c r="B161" s="183"/>
      <c r="C161" s="183"/>
      <c r="D161" s="184"/>
      <c r="E161" s="185"/>
      <c r="F161" s="186"/>
      <c r="I161" s="188"/>
      <c r="J161" s="163"/>
    </row>
    <row r="162" spans="1:10" s="187" customFormat="1">
      <c r="A162" s="182"/>
      <c r="B162" s="183"/>
      <c r="C162" s="183"/>
      <c r="D162" s="184"/>
      <c r="E162" s="185"/>
      <c r="F162" s="186"/>
      <c r="I162" s="188"/>
      <c r="J162" s="163"/>
    </row>
    <row r="163" spans="1:10" s="187" customFormat="1">
      <c r="A163" s="182"/>
      <c r="B163" s="183"/>
      <c r="C163" s="183"/>
      <c r="D163" s="184"/>
      <c r="E163" s="185"/>
      <c r="F163" s="186"/>
      <c r="I163" s="188"/>
      <c r="J163" s="163"/>
    </row>
    <row r="164" spans="1:10" s="187" customFormat="1">
      <c r="A164" s="182"/>
      <c r="B164" s="183"/>
      <c r="C164" s="183"/>
      <c r="D164" s="184"/>
      <c r="E164" s="185"/>
      <c r="F164" s="186"/>
      <c r="I164" s="188"/>
      <c r="J164" s="163"/>
    </row>
    <row r="165" spans="1:10" s="187" customFormat="1">
      <c r="A165" s="182"/>
      <c r="B165" s="183"/>
      <c r="C165" s="183"/>
      <c r="D165" s="184"/>
      <c r="E165" s="185"/>
      <c r="F165" s="186"/>
      <c r="I165" s="188"/>
      <c r="J165" s="163"/>
    </row>
    <row r="166" spans="1:10" s="187" customFormat="1">
      <c r="A166" s="182"/>
      <c r="B166" s="183"/>
      <c r="C166" s="183"/>
      <c r="D166" s="184"/>
      <c r="E166" s="185"/>
      <c r="F166" s="186"/>
      <c r="I166" s="188"/>
      <c r="J166" s="163"/>
    </row>
    <row r="167" spans="1:10" s="187" customFormat="1">
      <c r="A167" s="182"/>
      <c r="B167" s="183"/>
      <c r="C167" s="183"/>
      <c r="D167" s="184"/>
      <c r="E167" s="185"/>
      <c r="F167" s="186"/>
      <c r="I167" s="188"/>
      <c r="J167" s="163"/>
    </row>
    <row r="168" spans="1:10" s="187" customFormat="1">
      <c r="A168" s="182"/>
      <c r="B168" s="183"/>
      <c r="C168" s="183"/>
      <c r="D168" s="184"/>
      <c r="E168" s="185"/>
      <c r="F168" s="186"/>
      <c r="I168" s="188"/>
      <c r="J168" s="163"/>
    </row>
    <row r="169" spans="1:10" s="187" customFormat="1">
      <c r="A169" s="182"/>
      <c r="B169" s="183"/>
      <c r="C169" s="183"/>
      <c r="D169" s="184"/>
      <c r="E169" s="185"/>
      <c r="F169" s="186"/>
      <c r="I169" s="188"/>
      <c r="J169" s="163"/>
    </row>
    <row r="170" spans="1:10" s="187" customFormat="1">
      <c r="A170" s="182"/>
      <c r="B170" s="183"/>
      <c r="C170" s="183"/>
      <c r="D170" s="184"/>
      <c r="E170" s="185"/>
      <c r="F170" s="186"/>
      <c r="I170" s="188"/>
      <c r="J170" s="163"/>
    </row>
    <row r="171" spans="1:10" s="187" customFormat="1">
      <c r="A171" s="182"/>
      <c r="B171" s="183"/>
      <c r="C171" s="183"/>
      <c r="D171" s="184"/>
      <c r="E171" s="185"/>
      <c r="F171" s="186"/>
      <c r="I171" s="188"/>
      <c r="J171" s="163"/>
    </row>
    <row r="172" spans="1:10" s="187" customFormat="1">
      <c r="A172" s="182"/>
      <c r="B172" s="183"/>
      <c r="C172" s="183"/>
      <c r="D172" s="184"/>
      <c r="E172" s="185"/>
      <c r="F172" s="186"/>
      <c r="I172" s="188"/>
      <c r="J172" s="163"/>
    </row>
    <row r="173" spans="1:10" s="187" customFormat="1">
      <c r="A173" s="182"/>
      <c r="B173" s="183"/>
      <c r="C173" s="183"/>
      <c r="D173" s="184"/>
      <c r="E173" s="185"/>
      <c r="F173" s="186"/>
      <c r="I173" s="188"/>
      <c r="J173" s="163"/>
    </row>
    <row r="174" spans="1:10" s="187" customFormat="1">
      <c r="A174" s="182"/>
      <c r="B174" s="183"/>
      <c r="C174" s="183"/>
      <c r="D174" s="184"/>
      <c r="E174" s="185"/>
      <c r="F174" s="186"/>
      <c r="I174" s="188"/>
      <c r="J174" s="163"/>
    </row>
    <row r="175" spans="1:10" s="187" customFormat="1">
      <c r="A175" s="182"/>
      <c r="B175" s="183"/>
      <c r="C175" s="183"/>
      <c r="D175" s="184"/>
      <c r="E175" s="185"/>
      <c r="F175" s="186"/>
      <c r="I175" s="188"/>
      <c r="J175" s="163"/>
    </row>
    <row r="176" spans="1:10" s="187" customFormat="1">
      <c r="A176" s="182"/>
      <c r="B176" s="183"/>
      <c r="C176" s="183"/>
      <c r="D176" s="184"/>
      <c r="E176" s="185"/>
      <c r="F176" s="186"/>
      <c r="I176" s="188"/>
      <c r="J176" s="163"/>
    </row>
    <row r="177" spans="1:10" s="187" customFormat="1">
      <c r="A177" s="182"/>
      <c r="B177" s="183"/>
      <c r="C177" s="183"/>
      <c r="D177" s="184"/>
      <c r="E177" s="185"/>
      <c r="F177" s="186"/>
      <c r="I177" s="188"/>
      <c r="J177" s="163"/>
    </row>
    <row r="178" spans="1:10" s="187" customFormat="1">
      <c r="A178" s="182"/>
      <c r="B178" s="183"/>
      <c r="C178" s="183"/>
      <c r="D178" s="184"/>
      <c r="E178" s="185"/>
      <c r="F178" s="186"/>
      <c r="I178" s="188"/>
      <c r="J178" s="163"/>
    </row>
    <row r="179" spans="1:10" s="187" customFormat="1">
      <c r="A179" s="182"/>
      <c r="B179" s="183"/>
      <c r="C179" s="183"/>
      <c r="D179" s="184"/>
      <c r="E179" s="185"/>
      <c r="F179" s="186"/>
      <c r="I179" s="188"/>
      <c r="J179" s="163"/>
    </row>
    <row r="180" spans="1:10" s="187" customFormat="1">
      <c r="A180" s="182"/>
      <c r="B180" s="183"/>
      <c r="C180" s="183"/>
      <c r="D180" s="184"/>
      <c r="E180" s="185"/>
      <c r="F180" s="186"/>
      <c r="I180" s="188"/>
      <c r="J180" s="163"/>
    </row>
    <row r="181" spans="1:10" s="187" customFormat="1">
      <c r="A181" s="182"/>
      <c r="B181" s="183"/>
      <c r="C181" s="183"/>
      <c r="D181" s="184"/>
      <c r="E181" s="185"/>
      <c r="F181" s="186"/>
      <c r="I181" s="188"/>
      <c r="J181" s="163"/>
    </row>
    <row r="182" spans="1:10" s="187" customFormat="1">
      <c r="A182" s="182"/>
      <c r="B182" s="183"/>
      <c r="C182" s="183"/>
      <c r="D182" s="184"/>
      <c r="E182" s="185"/>
      <c r="F182" s="186"/>
      <c r="I182" s="188"/>
      <c r="J182" s="163"/>
    </row>
    <row r="183" spans="1:10" s="187" customFormat="1">
      <c r="A183" s="182"/>
      <c r="B183" s="183"/>
      <c r="C183" s="183"/>
      <c r="D183" s="184"/>
      <c r="E183" s="185"/>
      <c r="F183" s="186"/>
      <c r="I183" s="188"/>
      <c r="J183" s="163"/>
    </row>
    <row r="184" spans="1:10" s="187" customFormat="1">
      <c r="A184" s="182"/>
      <c r="B184" s="183"/>
      <c r="C184" s="183"/>
      <c r="D184" s="184"/>
      <c r="E184" s="185"/>
      <c r="F184" s="186"/>
      <c r="I184" s="188"/>
      <c r="J184" s="163"/>
    </row>
    <row r="185" spans="1:10" s="187" customFormat="1">
      <c r="A185" s="182"/>
      <c r="B185" s="183"/>
      <c r="C185" s="183"/>
      <c r="D185" s="184"/>
      <c r="E185" s="185"/>
      <c r="F185" s="186"/>
      <c r="I185" s="188"/>
      <c r="J185" s="163"/>
    </row>
    <row r="186" spans="1:10" s="187" customFormat="1">
      <c r="A186" s="182"/>
      <c r="B186" s="183"/>
      <c r="C186" s="183"/>
      <c r="D186" s="184"/>
      <c r="E186" s="185"/>
      <c r="F186" s="186"/>
      <c r="I186" s="188"/>
      <c r="J186" s="163"/>
    </row>
    <row r="187" spans="1:10" s="187" customFormat="1">
      <c r="A187" s="182"/>
      <c r="B187" s="183"/>
      <c r="C187" s="183"/>
      <c r="D187" s="184"/>
      <c r="E187" s="185"/>
      <c r="F187" s="186"/>
      <c r="I187" s="188"/>
      <c r="J187" s="163"/>
    </row>
    <row r="188" spans="1:10" s="187" customFormat="1">
      <c r="A188" s="182"/>
      <c r="B188" s="183"/>
      <c r="C188" s="183"/>
      <c r="D188" s="184"/>
      <c r="E188" s="185"/>
      <c r="F188" s="186"/>
      <c r="I188" s="188"/>
      <c r="J188" s="163"/>
    </row>
    <row r="189" spans="1:10" s="187" customFormat="1">
      <c r="A189" s="182"/>
      <c r="B189" s="183"/>
      <c r="C189" s="183"/>
      <c r="D189" s="184"/>
      <c r="E189" s="185"/>
      <c r="F189" s="186"/>
      <c r="I189" s="188"/>
      <c r="J189" s="163"/>
    </row>
    <row r="190" spans="1:10" s="187" customFormat="1">
      <c r="A190" s="182"/>
      <c r="B190" s="183"/>
      <c r="C190" s="183"/>
      <c r="D190" s="184"/>
      <c r="E190" s="185"/>
      <c r="F190" s="186"/>
      <c r="I190" s="188"/>
      <c r="J190" s="163"/>
    </row>
    <row r="191" spans="1:10" s="187" customFormat="1">
      <c r="A191" s="182"/>
      <c r="B191" s="183"/>
      <c r="C191" s="183"/>
      <c r="D191" s="184"/>
      <c r="E191" s="185"/>
      <c r="F191" s="186"/>
      <c r="I191" s="188"/>
      <c r="J191" s="163"/>
    </row>
    <row r="192" spans="1:10" s="187" customFormat="1">
      <c r="A192" s="182"/>
      <c r="B192" s="183"/>
      <c r="C192" s="183"/>
      <c r="D192" s="184"/>
      <c r="E192" s="185"/>
      <c r="F192" s="186"/>
      <c r="I192" s="188"/>
      <c r="J192" s="163"/>
    </row>
    <row r="193" spans="1:10" s="187" customFormat="1">
      <c r="A193" s="182"/>
      <c r="B193" s="183"/>
      <c r="C193" s="183"/>
      <c r="D193" s="184"/>
      <c r="E193" s="185"/>
      <c r="F193" s="186"/>
      <c r="I193" s="188"/>
      <c r="J193" s="163"/>
    </row>
    <row r="194" spans="1:10" s="187" customFormat="1">
      <c r="A194" s="182"/>
      <c r="B194" s="183"/>
      <c r="C194" s="183"/>
      <c r="D194" s="184"/>
      <c r="E194" s="185"/>
      <c r="F194" s="186"/>
      <c r="I194" s="188"/>
      <c r="J194" s="163"/>
    </row>
    <row r="195" spans="1:10" s="187" customFormat="1">
      <c r="A195" s="182"/>
      <c r="B195" s="183"/>
      <c r="C195" s="183"/>
      <c r="D195" s="184"/>
      <c r="E195" s="185"/>
      <c r="F195" s="186"/>
      <c r="I195" s="188"/>
      <c r="J195" s="163"/>
    </row>
    <row r="196" spans="1:10" s="187" customFormat="1">
      <c r="A196" s="182"/>
      <c r="B196" s="183"/>
      <c r="C196" s="183"/>
      <c r="D196" s="184"/>
      <c r="E196" s="185"/>
      <c r="F196" s="186"/>
      <c r="I196" s="188"/>
      <c r="J196" s="163"/>
    </row>
    <row r="197" spans="1:10" s="187" customFormat="1">
      <c r="A197" s="182"/>
      <c r="B197" s="183"/>
      <c r="C197" s="183"/>
      <c r="D197" s="184"/>
      <c r="E197" s="185"/>
      <c r="F197" s="186"/>
      <c r="I197" s="188"/>
      <c r="J197" s="163"/>
    </row>
    <row r="198" spans="1:10" s="187" customFormat="1">
      <c r="A198" s="182"/>
      <c r="B198" s="183"/>
      <c r="C198" s="183"/>
      <c r="D198" s="184"/>
      <c r="E198" s="185"/>
      <c r="F198" s="186"/>
      <c r="I198" s="188"/>
      <c r="J198" s="163"/>
    </row>
    <row r="199" spans="1:10" s="187" customFormat="1">
      <c r="A199" s="182"/>
      <c r="B199" s="183"/>
      <c r="C199" s="183"/>
      <c r="D199" s="184"/>
      <c r="E199" s="185"/>
      <c r="F199" s="186"/>
      <c r="I199" s="188"/>
      <c r="J199" s="163"/>
    </row>
    <row r="200" spans="1:10" s="187" customFormat="1">
      <c r="A200" s="182"/>
      <c r="B200" s="183"/>
      <c r="C200" s="183"/>
      <c r="D200" s="184"/>
      <c r="E200" s="185"/>
      <c r="F200" s="186"/>
      <c r="I200" s="188"/>
      <c r="J200" s="163"/>
    </row>
    <row r="201" spans="1:10" s="187" customFormat="1">
      <c r="A201" s="182"/>
      <c r="B201" s="183"/>
      <c r="C201" s="183"/>
      <c r="D201" s="184"/>
      <c r="E201" s="185"/>
      <c r="F201" s="186"/>
      <c r="I201" s="188"/>
      <c r="J201" s="163"/>
    </row>
    <row r="202" spans="1:10" s="187" customFormat="1">
      <c r="A202" s="182"/>
      <c r="B202" s="183"/>
      <c r="C202" s="183"/>
      <c r="D202" s="184"/>
      <c r="E202" s="185"/>
      <c r="F202" s="186"/>
      <c r="I202" s="188"/>
      <c r="J202" s="163"/>
    </row>
    <row r="203" spans="1:10" s="187" customFormat="1">
      <c r="A203" s="182"/>
      <c r="B203" s="183"/>
      <c r="C203" s="183"/>
      <c r="D203" s="184"/>
      <c r="E203" s="185"/>
      <c r="F203" s="186"/>
      <c r="I203" s="188"/>
      <c r="J203" s="163"/>
    </row>
    <row r="204" spans="1:10" s="187" customFormat="1">
      <c r="A204" s="182"/>
      <c r="B204" s="183"/>
      <c r="C204" s="183"/>
      <c r="D204" s="184"/>
      <c r="E204" s="185"/>
      <c r="F204" s="186"/>
      <c r="I204" s="188"/>
      <c r="J204" s="163"/>
    </row>
    <row r="205" spans="1:10" s="187" customFormat="1">
      <c r="A205" s="182"/>
      <c r="B205" s="183"/>
      <c r="C205" s="183"/>
      <c r="D205" s="184"/>
      <c r="E205" s="185"/>
      <c r="F205" s="186"/>
      <c r="I205" s="188"/>
      <c r="J205" s="163"/>
    </row>
  </sheetData>
  <sheetProtection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pane="bottomRight" activeCell="C13" sqref="C13"/>
      <selection pane="bottomLeft" activeCell="D7" sqref="D7"/>
      <selection pane="topRight" activeCell="D7" sqref="D7"/>
    </sheetView>
  </sheetViews>
  <sheetFormatPr defaultColWidth="9.140625" defaultRowHeight="13.15"/>
  <cols>
    <col min="1" max="1" width="15.7109375" style="85" bestFit="1" customWidth="1"/>
    <col min="2" max="2" width="25.85546875" style="85" customWidth="1"/>
    <col min="3" max="3" width="15.140625" style="102" bestFit="1" customWidth="1"/>
    <col min="4" max="4" width="14" style="103" bestFit="1" customWidth="1"/>
    <col min="5" max="5" width="12" style="104" bestFit="1" customWidth="1"/>
    <col min="6" max="6" width="10.5703125" style="105" customWidth="1"/>
    <col min="7" max="7" width="11" style="104" bestFit="1" customWidth="1"/>
    <col min="8" max="8" width="12.85546875" style="106" bestFit="1" customWidth="1"/>
    <col min="9" max="9" width="10.7109375" style="104" bestFit="1" customWidth="1"/>
    <col min="10" max="10" width="13.5703125" style="105" customWidth="1"/>
    <col min="11" max="11" width="16.85546875" style="107" bestFit="1" customWidth="1"/>
    <col min="12" max="12" width="12.140625" style="108" bestFit="1" customWidth="1"/>
    <col min="13" max="13" width="14" style="109" bestFit="1" customWidth="1"/>
    <col min="14" max="14" width="12" style="104" bestFit="1" customWidth="1"/>
    <col min="15" max="15" width="18" style="110" bestFit="1" customWidth="1"/>
    <col min="16" max="16" width="9.85546875" style="106" bestFit="1" customWidth="1"/>
    <col min="17" max="17" width="9.28515625" style="105" bestFit="1" customWidth="1"/>
    <col min="18" max="18" width="10.5703125" style="104" bestFit="1" customWidth="1"/>
    <col min="19" max="19" width="10.5703125" style="110" customWidth="1"/>
    <col min="20" max="20" width="9.85546875" style="106" bestFit="1" customWidth="1"/>
    <col min="21" max="21" width="9.28515625" style="105" bestFit="1" customWidth="1"/>
    <col min="22" max="22" width="7.7109375" style="104" bestFit="1" customWidth="1"/>
    <col min="23" max="23" width="8.42578125" style="110" bestFit="1" customWidth="1"/>
    <col min="24" max="24" width="9.85546875" style="106" bestFit="1" customWidth="1"/>
    <col min="25" max="25" width="9.28515625" style="105" bestFit="1" customWidth="1"/>
    <col min="26" max="26" width="8.5703125" style="104" bestFit="1" customWidth="1"/>
    <col min="27" max="27" width="8.42578125" style="110" bestFit="1" customWidth="1"/>
    <col min="28" max="28" width="9.85546875" style="106" bestFit="1" customWidth="1"/>
    <col min="29" max="29" width="9.28515625" style="105" bestFit="1" customWidth="1"/>
    <col min="30" max="30" width="9.85546875" style="106" bestFit="1" customWidth="1"/>
    <col min="31" max="31" width="14.42578125" style="106" customWidth="1"/>
    <col min="32" max="32" width="10.42578125" style="104" customWidth="1"/>
    <col min="33" max="33" width="16" style="105" customWidth="1"/>
    <col min="34" max="34" width="9.85546875" style="106" bestFit="1" customWidth="1"/>
    <col min="35" max="35" width="19.5703125" style="105" customWidth="1"/>
    <col min="36" max="36" width="9.85546875" style="104" bestFit="1" customWidth="1"/>
    <col min="37" max="37" width="9.28515625" style="105" bestFit="1" customWidth="1"/>
    <col min="38" max="38" width="9.85546875" style="104" bestFit="1" customWidth="1"/>
    <col min="39" max="39" width="14" style="105" customWidth="1"/>
    <col min="40" max="40" width="9.140625" style="104"/>
    <col min="41" max="41" width="8.42578125" style="110" bestFit="1" customWidth="1"/>
    <col min="42" max="42" width="9.85546875" style="106" bestFit="1" customWidth="1"/>
    <col min="43" max="43" width="9.28515625" style="105" bestFit="1" customWidth="1"/>
    <col min="44" max="44" width="9.85546875" style="104" bestFit="1" customWidth="1"/>
    <col min="45" max="45" width="10.5703125" style="105" customWidth="1"/>
    <col min="46" max="16384" width="9.140625" style="85"/>
  </cols>
  <sheetData>
    <row r="1" spans="1:45" ht="24" customHeight="1">
      <c r="A1" s="313" t="s">
        <v>123</v>
      </c>
      <c r="B1" s="314"/>
      <c r="C1" s="329" t="s">
        <v>124</v>
      </c>
      <c r="D1" s="330"/>
      <c r="E1" s="316" t="s">
        <v>125</v>
      </c>
      <c r="F1" s="317"/>
      <c r="G1" s="316" t="s">
        <v>126</v>
      </c>
      <c r="H1" s="317"/>
      <c r="I1" s="316" t="s">
        <v>127</v>
      </c>
      <c r="J1" s="317"/>
      <c r="K1" s="318" t="s">
        <v>128</v>
      </c>
      <c r="L1" s="319"/>
      <c r="M1" s="320"/>
      <c r="N1" s="316" t="s">
        <v>129</v>
      </c>
      <c r="O1" s="327"/>
      <c r="P1" s="327"/>
      <c r="Q1" s="317"/>
      <c r="R1" s="316" t="s">
        <v>130</v>
      </c>
      <c r="S1" s="327"/>
      <c r="T1" s="327"/>
      <c r="U1" s="328"/>
      <c r="V1" s="316" t="s">
        <v>5</v>
      </c>
      <c r="W1" s="327"/>
      <c r="X1" s="327"/>
      <c r="Y1" s="328"/>
      <c r="Z1" s="316" t="s">
        <v>131</v>
      </c>
      <c r="AA1" s="327"/>
      <c r="AB1" s="327"/>
      <c r="AC1" s="328"/>
      <c r="AD1" s="316" t="s">
        <v>132</v>
      </c>
      <c r="AE1" s="328"/>
      <c r="AF1" s="316" t="s">
        <v>133</v>
      </c>
      <c r="AG1" s="317"/>
      <c r="AH1" s="327" t="s">
        <v>134</v>
      </c>
      <c r="AI1" s="335"/>
      <c r="AJ1" s="316" t="s">
        <v>135</v>
      </c>
      <c r="AK1" s="328"/>
      <c r="AL1" s="316" t="s">
        <v>136</v>
      </c>
      <c r="AM1" s="328"/>
      <c r="AN1" s="316" t="s">
        <v>137</v>
      </c>
      <c r="AO1" s="327"/>
      <c r="AP1" s="334"/>
      <c r="AQ1" s="317"/>
      <c r="AR1" s="316" t="s">
        <v>138</v>
      </c>
      <c r="AS1" s="317"/>
    </row>
    <row r="2" spans="1:45" ht="34.5" customHeight="1" thickBot="1">
      <c r="A2" s="315"/>
      <c r="B2" s="314"/>
      <c r="C2" s="321" t="s">
        <v>139</v>
      </c>
      <c r="D2" s="312"/>
      <c r="E2" s="322" t="s">
        <v>140</v>
      </c>
      <c r="F2" s="323"/>
      <c r="G2" s="322" t="s">
        <v>141</v>
      </c>
      <c r="H2" s="323"/>
      <c r="I2" s="322" t="s">
        <v>142</v>
      </c>
      <c r="J2" s="323"/>
      <c r="K2" s="324" t="s">
        <v>143</v>
      </c>
      <c r="L2" s="325"/>
      <c r="M2" s="326"/>
      <c r="N2" s="307" t="s">
        <v>144</v>
      </c>
      <c r="O2" s="308"/>
      <c r="P2" s="308"/>
      <c r="Q2" s="309"/>
      <c r="R2" s="307" t="s">
        <v>144</v>
      </c>
      <c r="S2" s="308"/>
      <c r="T2" s="308"/>
      <c r="U2" s="309"/>
      <c r="V2" s="307" t="s">
        <v>144</v>
      </c>
      <c r="W2" s="308"/>
      <c r="X2" s="308"/>
      <c r="Y2" s="309"/>
      <c r="Z2" s="310" t="s">
        <v>144</v>
      </c>
      <c r="AA2" s="311"/>
      <c r="AB2" s="311"/>
      <c r="AC2" s="312"/>
      <c r="AD2" s="310" t="s">
        <v>144</v>
      </c>
      <c r="AE2" s="333"/>
      <c r="AF2" s="310" t="s">
        <v>144</v>
      </c>
      <c r="AG2" s="312"/>
      <c r="AH2" s="310" t="s">
        <v>144</v>
      </c>
      <c r="AI2" s="312"/>
      <c r="AJ2" s="310" t="s">
        <v>144</v>
      </c>
      <c r="AK2" s="312"/>
      <c r="AL2" s="310" t="s">
        <v>144</v>
      </c>
      <c r="AM2" s="312"/>
      <c r="AN2" s="310" t="s">
        <v>144</v>
      </c>
      <c r="AO2" s="311"/>
      <c r="AP2" s="311"/>
      <c r="AQ2" s="312"/>
      <c r="AR2" s="331" t="s">
        <v>144</v>
      </c>
      <c r="AS2" s="332"/>
    </row>
    <row r="3" spans="1:45" ht="13.5" customHeight="1">
      <c r="A3" s="371" t="s">
        <v>145</v>
      </c>
      <c r="B3" s="372" t="s">
        <v>146</v>
      </c>
      <c r="C3" s="373" t="s">
        <v>147</v>
      </c>
      <c r="D3" s="373" t="s">
        <v>148</v>
      </c>
      <c r="E3" s="86" t="s">
        <v>125</v>
      </c>
      <c r="F3" s="86" t="s">
        <v>15</v>
      </c>
      <c r="G3" s="86" t="s">
        <v>149</v>
      </c>
      <c r="H3" s="86" t="s">
        <v>150</v>
      </c>
      <c r="I3" s="86" t="s">
        <v>151</v>
      </c>
      <c r="J3" s="86" t="s">
        <v>152</v>
      </c>
      <c r="K3" s="87" t="s">
        <v>153</v>
      </c>
      <c r="L3" s="87" t="s">
        <v>154</v>
      </c>
      <c r="M3" s="87" t="s">
        <v>155</v>
      </c>
      <c r="N3" s="86" t="s">
        <v>156</v>
      </c>
      <c r="O3" s="86" t="s">
        <v>157</v>
      </c>
      <c r="P3" s="86" t="s">
        <v>158</v>
      </c>
      <c r="Q3" s="86" t="s">
        <v>159</v>
      </c>
      <c r="R3" s="86" t="s">
        <v>156</v>
      </c>
      <c r="S3" s="86" t="s">
        <v>157</v>
      </c>
      <c r="T3" s="86" t="s">
        <v>158</v>
      </c>
      <c r="U3" s="86" t="s">
        <v>159</v>
      </c>
      <c r="V3" s="86" t="s">
        <v>156</v>
      </c>
      <c r="W3" s="86" t="s">
        <v>157</v>
      </c>
      <c r="X3" s="86" t="s">
        <v>158</v>
      </c>
      <c r="Y3" s="86" t="s">
        <v>159</v>
      </c>
      <c r="Z3" s="372" t="s">
        <v>156</v>
      </c>
      <c r="AA3" s="372" t="s">
        <v>157</v>
      </c>
      <c r="AB3" s="372" t="s">
        <v>158</v>
      </c>
      <c r="AC3" s="372" t="s">
        <v>159</v>
      </c>
      <c r="AD3" s="372" t="s">
        <v>158</v>
      </c>
      <c r="AE3" s="372" t="s">
        <v>159</v>
      </c>
      <c r="AF3" s="372" t="s">
        <v>158</v>
      </c>
      <c r="AG3" s="372" t="s">
        <v>159</v>
      </c>
      <c r="AH3" s="372" t="s">
        <v>158</v>
      </c>
      <c r="AI3" s="372" t="s">
        <v>159</v>
      </c>
      <c r="AJ3" s="372" t="s">
        <v>158</v>
      </c>
      <c r="AK3" s="372" t="s">
        <v>159</v>
      </c>
      <c r="AL3" s="372" t="s">
        <v>158</v>
      </c>
      <c r="AM3" s="372" t="s">
        <v>159</v>
      </c>
      <c r="AN3" s="372" t="s">
        <v>156</v>
      </c>
      <c r="AO3" s="372" t="s">
        <v>157</v>
      </c>
      <c r="AP3" s="372" t="s">
        <v>158</v>
      </c>
      <c r="AQ3" s="372" t="s">
        <v>159</v>
      </c>
      <c r="AR3" s="372" t="s">
        <v>158</v>
      </c>
      <c r="AS3" s="372" t="s">
        <v>159</v>
      </c>
    </row>
    <row r="4" spans="1:45" ht="13.5" customHeight="1">
      <c r="A4" s="374" t="s">
        <v>160</v>
      </c>
      <c r="B4" s="375" t="s">
        <v>19</v>
      </c>
      <c r="C4" s="376">
        <v>12</v>
      </c>
      <c r="D4" s="376">
        <v>18.5</v>
      </c>
      <c r="E4" s="377">
        <v>6688</v>
      </c>
      <c r="F4" s="378">
        <v>557.33333333333337</v>
      </c>
      <c r="G4" s="379">
        <v>59</v>
      </c>
      <c r="H4" s="378">
        <v>4.916666666666667</v>
      </c>
      <c r="I4" s="379">
        <v>117</v>
      </c>
      <c r="J4" s="378">
        <v>9.75</v>
      </c>
      <c r="K4" s="380">
        <v>2973192.75</v>
      </c>
      <c r="L4" s="380">
        <v>247766.0625</v>
      </c>
      <c r="M4" s="380">
        <v>160713.12162162163</v>
      </c>
      <c r="N4" s="381">
        <v>27172</v>
      </c>
      <c r="O4" s="376">
        <v>2264.3333333333335</v>
      </c>
      <c r="P4" s="381">
        <v>148</v>
      </c>
      <c r="Q4" s="376">
        <v>12.333333333333334</v>
      </c>
      <c r="R4" s="381">
        <v>360</v>
      </c>
      <c r="S4" s="376">
        <v>30</v>
      </c>
      <c r="T4" s="381">
        <v>15</v>
      </c>
      <c r="U4" s="376">
        <v>1.25</v>
      </c>
      <c r="V4" s="381">
        <v>90</v>
      </c>
      <c r="W4" s="376">
        <v>7.5</v>
      </c>
      <c r="X4" s="381">
        <v>54</v>
      </c>
      <c r="Y4" s="376">
        <v>4.5</v>
      </c>
      <c r="Z4" s="381">
        <v>234</v>
      </c>
      <c r="AA4" s="376">
        <v>19.5</v>
      </c>
      <c r="AB4" s="381">
        <v>122</v>
      </c>
      <c r="AC4" s="376">
        <v>10.166666666666666</v>
      </c>
      <c r="AD4" s="382">
        <v>164</v>
      </c>
      <c r="AE4" s="376">
        <v>13.666666666666666</v>
      </c>
      <c r="AF4" s="381">
        <v>38</v>
      </c>
      <c r="AG4" s="376">
        <v>3.1666666666666665</v>
      </c>
      <c r="AH4" s="381">
        <v>172</v>
      </c>
      <c r="AI4" s="376">
        <v>14.333333333333334</v>
      </c>
      <c r="AJ4" s="381">
        <v>8</v>
      </c>
      <c r="AK4" s="376">
        <v>0.66666666666666663</v>
      </c>
      <c r="AL4" s="381">
        <v>750</v>
      </c>
      <c r="AM4" s="376">
        <v>62.5</v>
      </c>
      <c r="AN4" s="381">
        <v>578</v>
      </c>
      <c r="AO4" s="376">
        <v>48.166666666666664</v>
      </c>
      <c r="AP4" s="381">
        <v>666</v>
      </c>
      <c r="AQ4" s="376">
        <v>55.5</v>
      </c>
      <c r="AR4" s="381">
        <v>256</v>
      </c>
      <c r="AS4" s="376">
        <v>21.333333333333332</v>
      </c>
    </row>
    <row r="5" spans="1:45" ht="13.5" customHeight="1">
      <c r="A5" s="374" t="s">
        <v>161</v>
      </c>
      <c r="B5" s="375" t="s">
        <v>20</v>
      </c>
      <c r="C5" s="376">
        <v>3</v>
      </c>
      <c r="D5" s="376">
        <v>4</v>
      </c>
      <c r="E5" s="377">
        <v>1304</v>
      </c>
      <c r="F5" s="378">
        <v>434.66666666666669</v>
      </c>
      <c r="G5" s="379">
        <v>14</v>
      </c>
      <c r="H5" s="378">
        <v>4.666666666666667</v>
      </c>
      <c r="I5" s="379">
        <v>12</v>
      </c>
      <c r="J5" s="378">
        <v>4</v>
      </c>
      <c r="K5" s="380">
        <v>525419.31000000006</v>
      </c>
      <c r="L5" s="380">
        <v>175139.77000000002</v>
      </c>
      <c r="M5" s="380">
        <v>131354.82750000001</v>
      </c>
      <c r="N5" s="381">
        <v>6578</v>
      </c>
      <c r="O5" s="376">
        <v>2192.6666666666665</v>
      </c>
      <c r="P5" s="381">
        <v>14</v>
      </c>
      <c r="Q5" s="376">
        <v>4.666666666666667</v>
      </c>
      <c r="R5" s="381">
        <v>118</v>
      </c>
      <c r="S5" s="376">
        <v>39.333333333333336</v>
      </c>
      <c r="T5" s="381">
        <v>9</v>
      </c>
      <c r="U5" s="376">
        <v>3</v>
      </c>
      <c r="V5" s="381">
        <v>4</v>
      </c>
      <c r="W5" s="376">
        <v>1.3333333333333333</v>
      </c>
      <c r="X5" s="381">
        <v>13</v>
      </c>
      <c r="Y5" s="376">
        <v>4.333333333333333</v>
      </c>
      <c r="Z5" s="381">
        <v>27</v>
      </c>
      <c r="AA5" s="376">
        <v>9</v>
      </c>
      <c r="AB5" s="381">
        <v>11</v>
      </c>
      <c r="AC5" s="376">
        <v>3.6666666666666665</v>
      </c>
      <c r="AD5" s="382">
        <v>0</v>
      </c>
      <c r="AE5" s="376">
        <v>0</v>
      </c>
      <c r="AF5" s="381">
        <v>3</v>
      </c>
      <c r="AG5" s="376">
        <v>1</v>
      </c>
      <c r="AH5" s="381">
        <v>31</v>
      </c>
      <c r="AI5" s="376">
        <v>10.333333333333334</v>
      </c>
      <c r="AJ5" s="381">
        <v>4</v>
      </c>
      <c r="AK5" s="376">
        <v>1.3333333333333333</v>
      </c>
      <c r="AL5" s="381">
        <v>120</v>
      </c>
      <c r="AM5" s="376">
        <v>40</v>
      </c>
      <c r="AN5" s="381">
        <v>13</v>
      </c>
      <c r="AO5" s="376">
        <v>4.333333333333333</v>
      </c>
      <c r="AP5" s="381">
        <v>191</v>
      </c>
      <c r="AQ5" s="376">
        <v>63.666666666666664</v>
      </c>
      <c r="AR5" s="381">
        <v>3</v>
      </c>
      <c r="AS5" s="376">
        <v>1</v>
      </c>
    </row>
    <row r="6" spans="1:45" ht="13.5" customHeight="1">
      <c r="A6" s="374" t="s">
        <v>161</v>
      </c>
      <c r="B6" s="375" t="s">
        <v>21</v>
      </c>
      <c r="C6" s="376">
        <v>0.75</v>
      </c>
      <c r="D6" s="376">
        <v>2</v>
      </c>
      <c r="E6" s="377">
        <v>362</v>
      </c>
      <c r="F6" s="378">
        <v>482.66666666666669</v>
      </c>
      <c r="G6" s="379">
        <v>1</v>
      </c>
      <c r="H6" s="378">
        <v>1.3333333333333333</v>
      </c>
      <c r="I6" s="379">
        <v>11</v>
      </c>
      <c r="J6" s="378">
        <v>14.666666666666666</v>
      </c>
      <c r="K6" s="380">
        <v>178317.61</v>
      </c>
      <c r="L6" s="380">
        <v>237756.81333333332</v>
      </c>
      <c r="M6" s="380">
        <v>89158.804999999993</v>
      </c>
      <c r="N6" s="381">
        <v>1736</v>
      </c>
      <c r="O6" s="376">
        <v>2314.6666666666665</v>
      </c>
      <c r="P6" s="381">
        <v>9</v>
      </c>
      <c r="Q6" s="376">
        <v>12</v>
      </c>
      <c r="R6" s="381">
        <v>82</v>
      </c>
      <c r="S6" s="376">
        <v>109.33333333333333</v>
      </c>
      <c r="T6" s="381">
        <v>0</v>
      </c>
      <c r="U6" s="376">
        <v>0</v>
      </c>
      <c r="V6" s="381">
        <v>0</v>
      </c>
      <c r="W6" s="376">
        <v>0</v>
      </c>
      <c r="X6" s="381">
        <v>1</v>
      </c>
      <c r="Y6" s="376">
        <v>1.3333333333333333</v>
      </c>
      <c r="Z6" s="381">
        <v>2</v>
      </c>
      <c r="AA6" s="376">
        <v>2.6666666666666665</v>
      </c>
      <c r="AB6" s="381">
        <v>10</v>
      </c>
      <c r="AC6" s="376">
        <v>13.333333333333334</v>
      </c>
      <c r="AD6" s="382">
        <v>0</v>
      </c>
      <c r="AE6" s="376">
        <v>0</v>
      </c>
      <c r="AF6" s="381">
        <v>0</v>
      </c>
      <c r="AG6" s="376">
        <v>0</v>
      </c>
      <c r="AH6" s="381">
        <v>15</v>
      </c>
      <c r="AI6" s="376">
        <v>20</v>
      </c>
      <c r="AJ6" s="381">
        <v>2</v>
      </c>
      <c r="AK6" s="376">
        <v>2.6666666666666665</v>
      </c>
      <c r="AL6" s="381">
        <v>35</v>
      </c>
      <c r="AM6" s="376">
        <v>46.666666666666664</v>
      </c>
      <c r="AN6" s="381">
        <v>33</v>
      </c>
      <c r="AO6" s="376">
        <v>44</v>
      </c>
      <c r="AP6" s="381">
        <v>71</v>
      </c>
      <c r="AQ6" s="376">
        <v>94.666666666666671</v>
      </c>
      <c r="AR6" s="381">
        <v>38</v>
      </c>
      <c r="AS6" s="376">
        <v>50.666666666666664</v>
      </c>
    </row>
    <row r="7" spans="1:45" ht="13.5" customHeight="1">
      <c r="A7" s="374" t="s">
        <v>162</v>
      </c>
      <c r="B7" s="375" t="s">
        <v>22</v>
      </c>
      <c r="C7" s="376">
        <v>4.75</v>
      </c>
      <c r="D7" s="376">
        <v>7</v>
      </c>
      <c r="E7" s="377">
        <v>2065</v>
      </c>
      <c r="F7" s="378">
        <v>434.73684210526318</v>
      </c>
      <c r="G7" s="379">
        <v>58</v>
      </c>
      <c r="H7" s="378">
        <v>12.210526315789474</v>
      </c>
      <c r="I7" s="379">
        <v>42</v>
      </c>
      <c r="J7" s="378">
        <v>8.8421052631578956</v>
      </c>
      <c r="K7" s="380">
        <v>896959.79</v>
      </c>
      <c r="L7" s="380">
        <v>188833.64</v>
      </c>
      <c r="M7" s="380">
        <v>128137.11285714286</v>
      </c>
      <c r="N7" s="381">
        <v>11300</v>
      </c>
      <c r="O7" s="376">
        <v>2378.9473684210525</v>
      </c>
      <c r="P7" s="381">
        <v>63</v>
      </c>
      <c r="Q7" s="376">
        <v>13.263157894736842</v>
      </c>
      <c r="R7" s="381">
        <v>293</v>
      </c>
      <c r="S7" s="376">
        <v>61.684210526315788</v>
      </c>
      <c r="T7" s="381">
        <v>10</v>
      </c>
      <c r="U7" s="376">
        <v>2.1052631578947367</v>
      </c>
      <c r="V7" s="381">
        <v>24</v>
      </c>
      <c r="W7" s="376">
        <v>5.0526315789473681</v>
      </c>
      <c r="X7" s="381">
        <v>59</v>
      </c>
      <c r="Y7" s="376">
        <v>12.421052631578947</v>
      </c>
      <c r="Z7" s="381">
        <v>39</v>
      </c>
      <c r="AA7" s="376">
        <v>8.2105263157894743</v>
      </c>
      <c r="AB7" s="381">
        <v>34</v>
      </c>
      <c r="AC7" s="376">
        <v>7.1578947368421053</v>
      </c>
      <c r="AD7" s="382">
        <v>2</v>
      </c>
      <c r="AE7" s="376">
        <v>0.42105263157894735</v>
      </c>
      <c r="AF7" s="381">
        <v>9</v>
      </c>
      <c r="AG7" s="376">
        <v>1.8947368421052631</v>
      </c>
      <c r="AH7" s="381">
        <v>41</v>
      </c>
      <c r="AI7" s="376">
        <v>8.6315789473684212</v>
      </c>
      <c r="AJ7" s="381">
        <v>6</v>
      </c>
      <c r="AK7" s="376">
        <v>1.263157894736842</v>
      </c>
      <c r="AL7" s="381">
        <v>373</v>
      </c>
      <c r="AM7" s="376">
        <v>78.526315789473685</v>
      </c>
      <c r="AN7" s="381">
        <v>615</v>
      </c>
      <c r="AO7" s="376">
        <v>129.47368421052633</v>
      </c>
      <c r="AP7" s="381">
        <v>366</v>
      </c>
      <c r="AQ7" s="376">
        <v>77.05263157894737</v>
      </c>
      <c r="AR7" s="381">
        <v>95</v>
      </c>
      <c r="AS7" s="376">
        <v>20</v>
      </c>
    </row>
    <row r="8" spans="1:45" ht="13.5" customHeight="1">
      <c r="A8" s="374" t="s">
        <v>161</v>
      </c>
      <c r="B8" s="375" t="s">
        <v>23</v>
      </c>
      <c r="C8" s="376">
        <v>4</v>
      </c>
      <c r="D8" s="376">
        <v>5</v>
      </c>
      <c r="E8" s="377">
        <v>1016</v>
      </c>
      <c r="F8" s="378">
        <v>254</v>
      </c>
      <c r="G8" s="379">
        <v>1</v>
      </c>
      <c r="H8" s="378">
        <v>0.25</v>
      </c>
      <c r="I8" s="379">
        <v>21</v>
      </c>
      <c r="J8" s="378">
        <v>5.25</v>
      </c>
      <c r="K8" s="380">
        <v>376126.89</v>
      </c>
      <c r="L8" s="380">
        <v>94031.722500000003</v>
      </c>
      <c r="M8" s="380">
        <v>75225.377999999997</v>
      </c>
      <c r="N8" s="381">
        <v>4806</v>
      </c>
      <c r="O8" s="376">
        <v>1201.5</v>
      </c>
      <c r="P8" s="381">
        <v>33</v>
      </c>
      <c r="Q8" s="376">
        <v>8.25</v>
      </c>
      <c r="R8" s="381">
        <v>81</v>
      </c>
      <c r="S8" s="376">
        <v>20.25</v>
      </c>
      <c r="T8" s="381">
        <v>2</v>
      </c>
      <c r="U8" s="376">
        <v>0.5</v>
      </c>
      <c r="V8" s="381">
        <v>2</v>
      </c>
      <c r="W8" s="376">
        <v>0.5</v>
      </c>
      <c r="X8" s="381">
        <v>1</v>
      </c>
      <c r="Y8" s="376">
        <v>0.25</v>
      </c>
      <c r="Z8" s="381">
        <v>9</v>
      </c>
      <c r="AA8" s="376">
        <v>2.25</v>
      </c>
      <c r="AB8" s="381">
        <v>20</v>
      </c>
      <c r="AC8" s="376">
        <v>5</v>
      </c>
      <c r="AD8" s="382">
        <v>1</v>
      </c>
      <c r="AE8" s="376">
        <v>0.25</v>
      </c>
      <c r="AF8" s="381">
        <v>0</v>
      </c>
      <c r="AG8" s="376">
        <v>0</v>
      </c>
      <c r="AH8" s="381">
        <v>7</v>
      </c>
      <c r="AI8" s="376">
        <v>1.75</v>
      </c>
      <c r="AJ8" s="381">
        <v>2</v>
      </c>
      <c r="AK8" s="376">
        <v>0.5</v>
      </c>
      <c r="AL8" s="381">
        <v>76</v>
      </c>
      <c r="AM8" s="376">
        <v>19</v>
      </c>
      <c r="AN8" s="381">
        <v>273</v>
      </c>
      <c r="AO8" s="376">
        <v>68.25</v>
      </c>
      <c r="AP8" s="381">
        <v>160</v>
      </c>
      <c r="AQ8" s="376">
        <v>40</v>
      </c>
      <c r="AR8" s="381">
        <v>133</v>
      </c>
      <c r="AS8" s="376">
        <v>33.25</v>
      </c>
    </row>
    <row r="9" spans="1:45" ht="13.5" customHeight="1">
      <c r="A9" s="374" t="s">
        <v>163</v>
      </c>
      <c r="B9" s="375" t="s">
        <v>24</v>
      </c>
      <c r="C9" s="376">
        <v>1</v>
      </c>
      <c r="D9" s="376">
        <v>1</v>
      </c>
      <c r="E9" s="377">
        <v>326</v>
      </c>
      <c r="F9" s="378">
        <v>326</v>
      </c>
      <c r="G9" s="379"/>
      <c r="H9" s="378">
        <v>0</v>
      </c>
      <c r="I9" s="379">
        <v>11</v>
      </c>
      <c r="J9" s="378">
        <v>11</v>
      </c>
      <c r="K9" s="380">
        <v>137162.64000000001</v>
      </c>
      <c r="L9" s="380">
        <v>137162.64000000001</v>
      </c>
      <c r="M9" s="380">
        <v>137162.64000000001</v>
      </c>
      <c r="N9" s="381">
        <v>1340</v>
      </c>
      <c r="O9" s="376">
        <v>1340</v>
      </c>
      <c r="P9" s="381">
        <v>11</v>
      </c>
      <c r="Q9" s="376">
        <v>11</v>
      </c>
      <c r="R9" s="381">
        <v>17</v>
      </c>
      <c r="S9" s="376">
        <v>17</v>
      </c>
      <c r="T9" s="381">
        <v>0</v>
      </c>
      <c r="U9" s="376">
        <v>0</v>
      </c>
      <c r="V9" s="381">
        <v>0</v>
      </c>
      <c r="W9" s="376">
        <v>0</v>
      </c>
      <c r="X9" s="381">
        <v>0</v>
      </c>
      <c r="Y9" s="376">
        <v>0</v>
      </c>
      <c r="Z9" s="381">
        <v>12</v>
      </c>
      <c r="AA9" s="376">
        <v>12</v>
      </c>
      <c r="AB9" s="381">
        <v>11</v>
      </c>
      <c r="AC9" s="376">
        <v>11</v>
      </c>
      <c r="AD9" s="382">
        <v>0</v>
      </c>
      <c r="AE9" s="376">
        <v>0</v>
      </c>
      <c r="AF9" s="381">
        <v>2</v>
      </c>
      <c r="AG9" s="376">
        <v>2</v>
      </c>
      <c r="AH9" s="381">
        <v>0</v>
      </c>
      <c r="AI9" s="376">
        <v>0</v>
      </c>
      <c r="AJ9" s="381">
        <v>0</v>
      </c>
      <c r="AK9" s="376">
        <v>0</v>
      </c>
      <c r="AL9" s="381">
        <v>15</v>
      </c>
      <c r="AM9" s="376">
        <v>15</v>
      </c>
      <c r="AN9" s="381">
        <v>70</v>
      </c>
      <c r="AO9" s="376">
        <v>70</v>
      </c>
      <c r="AP9" s="381">
        <v>10</v>
      </c>
      <c r="AQ9" s="376">
        <v>10</v>
      </c>
      <c r="AR9" s="381">
        <v>6</v>
      </c>
      <c r="AS9" s="376">
        <v>6</v>
      </c>
    </row>
    <row r="10" spans="1:45" ht="13.5" customHeight="1">
      <c r="A10" s="374" t="s">
        <v>161</v>
      </c>
      <c r="B10" s="375" t="s">
        <v>25</v>
      </c>
      <c r="C10" s="376">
        <v>7.5</v>
      </c>
      <c r="D10" s="376">
        <v>10</v>
      </c>
      <c r="E10" s="377">
        <v>2813</v>
      </c>
      <c r="F10" s="378">
        <v>375.06666666666666</v>
      </c>
      <c r="G10" s="379">
        <v>58</v>
      </c>
      <c r="H10" s="378">
        <v>7.7333333333333334</v>
      </c>
      <c r="I10" s="379">
        <v>139</v>
      </c>
      <c r="J10" s="378">
        <v>18.533333333333335</v>
      </c>
      <c r="K10" s="380">
        <v>1256278.27</v>
      </c>
      <c r="L10" s="380">
        <v>167503.76933333333</v>
      </c>
      <c r="M10" s="380">
        <v>125627.827</v>
      </c>
      <c r="N10" s="381">
        <v>12192</v>
      </c>
      <c r="O10" s="376">
        <v>1625.6</v>
      </c>
      <c r="P10" s="381">
        <v>58</v>
      </c>
      <c r="Q10" s="376">
        <v>7.7333333333333334</v>
      </c>
      <c r="R10" s="381">
        <v>281</v>
      </c>
      <c r="S10" s="376">
        <v>37.466666666666669</v>
      </c>
      <c r="T10" s="381">
        <v>14</v>
      </c>
      <c r="U10" s="376">
        <v>1.8666666666666667</v>
      </c>
      <c r="V10" s="381">
        <v>28</v>
      </c>
      <c r="W10" s="376">
        <v>3.7333333333333334</v>
      </c>
      <c r="X10" s="381">
        <v>63</v>
      </c>
      <c r="Y10" s="376">
        <v>8.4</v>
      </c>
      <c r="Z10" s="381">
        <v>195</v>
      </c>
      <c r="AA10" s="376">
        <v>26</v>
      </c>
      <c r="AB10" s="381">
        <v>142</v>
      </c>
      <c r="AC10" s="376">
        <v>18.933333333333334</v>
      </c>
      <c r="AD10" s="382">
        <v>3</v>
      </c>
      <c r="AE10" s="376">
        <v>0.4</v>
      </c>
      <c r="AF10" s="381">
        <v>48</v>
      </c>
      <c r="AG10" s="376">
        <v>6.4</v>
      </c>
      <c r="AH10" s="381">
        <v>155</v>
      </c>
      <c r="AI10" s="376">
        <v>20.666666666666668</v>
      </c>
      <c r="AJ10" s="381">
        <v>19</v>
      </c>
      <c r="AK10" s="376">
        <v>2.5333333333333332</v>
      </c>
      <c r="AL10" s="381">
        <v>265</v>
      </c>
      <c r="AM10" s="376">
        <v>35.333333333333336</v>
      </c>
      <c r="AN10" s="381">
        <v>250</v>
      </c>
      <c r="AO10" s="376">
        <v>33.333333333333336</v>
      </c>
      <c r="AP10" s="381">
        <v>902</v>
      </c>
      <c r="AQ10" s="376">
        <v>120.26666666666667</v>
      </c>
      <c r="AR10" s="381">
        <v>113</v>
      </c>
      <c r="AS10" s="376">
        <v>15.066666666666666</v>
      </c>
    </row>
    <row r="11" spans="1:45" ht="13.5" customHeight="1">
      <c r="A11" s="374" t="s">
        <v>164</v>
      </c>
      <c r="B11" s="375" t="s">
        <v>26</v>
      </c>
      <c r="C11" s="376">
        <v>3.5</v>
      </c>
      <c r="D11" s="376">
        <v>4</v>
      </c>
      <c r="E11" s="377">
        <v>1505</v>
      </c>
      <c r="F11" s="378">
        <v>430</v>
      </c>
      <c r="G11" s="379">
        <v>15</v>
      </c>
      <c r="H11" s="378">
        <v>4.2857142857142856</v>
      </c>
      <c r="I11" s="379">
        <v>6</v>
      </c>
      <c r="J11" s="378">
        <v>1.7142857142857142</v>
      </c>
      <c r="K11" s="380">
        <v>657740.16</v>
      </c>
      <c r="L11" s="380">
        <v>187925.76000000001</v>
      </c>
      <c r="M11" s="380">
        <v>164435.04</v>
      </c>
      <c r="N11" s="381">
        <v>3992</v>
      </c>
      <c r="O11" s="376">
        <v>1140.5714285714287</v>
      </c>
      <c r="P11" s="381">
        <v>18</v>
      </c>
      <c r="Q11" s="376">
        <v>5.1428571428571432</v>
      </c>
      <c r="R11" s="381">
        <v>67</v>
      </c>
      <c r="S11" s="376">
        <v>19.142857142857142</v>
      </c>
      <c r="T11" s="381">
        <v>1</v>
      </c>
      <c r="U11" s="376">
        <v>0.2857142857142857</v>
      </c>
      <c r="V11" s="381">
        <v>3</v>
      </c>
      <c r="W11" s="376">
        <v>0.8571428571428571</v>
      </c>
      <c r="X11" s="381">
        <v>7</v>
      </c>
      <c r="Y11" s="376">
        <v>2</v>
      </c>
      <c r="Z11" s="381">
        <v>0</v>
      </c>
      <c r="AA11" s="376">
        <v>0</v>
      </c>
      <c r="AB11" s="381">
        <v>4</v>
      </c>
      <c r="AC11" s="376">
        <v>1.1428571428571428</v>
      </c>
      <c r="AD11" s="382">
        <v>1</v>
      </c>
      <c r="AE11" s="376">
        <v>0.2857142857142857</v>
      </c>
      <c r="AF11" s="381">
        <v>6</v>
      </c>
      <c r="AG11" s="376">
        <v>1.7142857142857142</v>
      </c>
      <c r="AH11" s="381">
        <v>38</v>
      </c>
      <c r="AI11" s="376">
        <v>10.857142857142858</v>
      </c>
      <c r="AJ11" s="381">
        <v>3</v>
      </c>
      <c r="AK11" s="376">
        <v>0.8571428571428571</v>
      </c>
      <c r="AL11" s="381">
        <v>267</v>
      </c>
      <c r="AM11" s="376">
        <v>76.285714285714292</v>
      </c>
      <c r="AN11" s="381">
        <v>39</v>
      </c>
      <c r="AO11" s="376">
        <v>11.142857142857142</v>
      </c>
      <c r="AP11" s="381">
        <v>155</v>
      </c>
      <c r="AQ11" s="376">
        <v>44.285714285714285</v>
      </c>
      <c r="AR11" s="381">
        <v>44</v>
      </c>
      <c r="AS11" s="376">
        <v>12.571428571428571</v>
      </c>
    </row>
    <row r="12" spans="1:45" ht="13.5" customHeight="1">
      <c r="A12" s="374" t="s">
        <v>165</v>
      </c>
      <c r="B12" s="375" t="s">
        <v>27</v>
      </c>
      <c r="C12" s="376">
        <v>6</v>
      </c>
      <c r="D12" s="376">
        <v>8</v>
      </c>
      <c r="E12" s="377">
        <v>2018</v>
      </c>
      <c r="F12" s="378">
        <v>336.33333333333331</v>
      </c>
      <c r="G12" s="379">
        <v>53</v>
      </c>
      <c r="H12" s="378">
        <v>8.8333333333333339</v>
      </c>
      <c r="I12" s="379">
        <v>54</v>
      </c>
      <c r="J12" s="378">
        <v>9</v>
      </c>
      <c r="K12" s="380">
        <v>1055195.21</v>
      </c>
      <c r="L12" s="380">
        <v>175865.86833333332</v>
      </c>
      <c r="M12" s="380">
        <v>131899.40125</v>
      </c>
      <c r="N12" s="381">
        <v>10231</v>
      </c>
      <c r="O12" s="376">
        <v>1705.1666666666667</v>
      </c>
      <c r="P12" s="381">
        <v>78</v>
      </c>
      <c r="Q12" s="376">
        <v>13</v>
      </c>
      <c r="R12" s="381">
        <v>1833</v>
      </c>
      <c r="S12" s="376">
        <v>305.5</v>
      </c>
      <c r="T12" s="381">
        <v>48</v>
      </c>
      <c r="U12" s="376">
        <v>8</v>
      </c>
      <c r="V12" s="381">
        <v>41</v>
      </c>
      <c r="W12" s="376">
        <v>6.833333333333333</v>
      </c>
      <c r="X12" s="381">
        <v>56</v>
      </c>
      <c r="Y12" s="376">
        <v>9.3333333333333339</v>
      </c>
      <c r="Z12" s="381">
        <v>70</v>
      </c>
      <c r="AA12" s="376">
        <v>11.666666666666666</v>
      </c>
      <c r="AB12" s="381">
        <v>52</v>
      </c>
      <c r="AC12" s="376">
        <v>8.6666666666666661</v>
      </c>
      <c r="AD12" s="382">
        <v>78</v>
      </c>
      <c r="AE12" s="376">
        <v>13</v>
      </c>
      <c r="AF12" s="381">
        <v>30</v>
      </c>
      <c r="AG12" s="376">
        <v>5</v>
      </c>
      <c r="AH12" s="381">
        <v>67</v>
      </c>
      <c r="AI12" s="376">
        <v>11.166666666666666</v>
      </c>
      <c r="AJ12" s="381">
        <v>12</v>
      </c>
      <c r="AK12" s="376">
        <v>2</v>
      </c>
      <c r="AL12" s="381">
        <v>411</v>
      </c>
      <c r="AM12" s="376">
        <v>68.5</v>
      </c>
      <c r="AN12" s="381">
        <v>217</v>
      </c>
      <c r="AO12" s="376">
        <v>36.166666666666664</v>
      </c>
      <c r="AP12" s="381">
        <v>1739</v>
      </c>
      <c r="AQ12" s="376">
        <v>289.83333333333331</v>
      </c>
      <c r="AR12" s="381">
        <v>63</v>
      </c>
      <c r="AS12" s="376">
        <v>10.5</v>
      </c>
    </row>
    <row r="13" spans="1:45" ht="13.5" customHeight="1">
      <c r="A13" s="374" t="s">
        <v>166</v>
      </c>
      <c r="B13" s="375" t="s">
        <v>28</v>
      </c>
      <c r="C13" s="376">
        <v>10.75</v>
      </c>
      <c r="D13" s="376">
        <v>13</v>
      </c>
      <c r="E13" s="377">
        <v>3536</v>
      </c>
      <c r="F13" s="378">
        <v>328.93023255813955</v>
      </c>
      <c r="G13" s="379">
        <v>62</v>
      </c>
      <c r="H13" s="378">
        <v>5.7674418604651159</v>
      </c>
      <c r="I13" s="379">
        <v>105</v>
      </c>
      <c r="J13" s="378">
        <v>9.7674418604651159</v>
      </c>
      <c r="K13" s="380">
        <v>1708361.41</v>
      </c>
      <c r="L13" s="380">
        <v>158917.34046511629</v>
      </c>
      <c r="M13" s="380">
        <v>131412.41615384613</v>
      </c>
      <c r="N13" s="381">
        <v>17401</v>
      </c>
      <c r="O13" s="376">
        <v>1618.6976744186047</v>
      </c>
      <c r="P13" s="381">
        <v>124</v>
      </c>
      <c r="Q13" s="376">
        <v>11.534883720930232</v>
      </c>
      <c r="R13" s="381">
        <v>785</v>
      </c>
      <c r="S13" s="376">
        <v>73.023255813953483</v>
      </c>
      <c r="T13" s="381">
        <v>94</v>
      </c>
      <c r="U13" s="376">
        <v>8.7441860465116275</v>
      </c>
      <c r="V13" s="381">
        <v>25</v>
      </c>
      <c r="W13" s="376">
        <v>2.3255813953488373</v>
      </c>
      <c r="X13" s="381">
        <v>69</v>
      </c>
      <c r="Y13" s="376">
        <v>6.4186046511627906</v>
      </c>
      <c r="Z13" s="381">
        <v>117</v>
      </c>
      <c r="AA13" s="376">
        <v>10.883720930232558</v>
      </c>
      <c r="AB13" s="381">
        <v>101</v>
      </c>
      <c r="AC13" s="376">
        <v>9.395348837209303</v>
      </c>
      <c r="AD13" s="382">
        <v>347</v>
      </c>
      <c r="AE13" s="376">
        <v>32.279069767441861</v>
      </c>
      <c r="AF13" s="381">
        <v>51</v>
      </c>
      <c r="AG13" s="376">
        <v>4.7441860465116283</v>
      </c>
      <c r="AH13" s="381">
        <v>96</v>
      </c>
      <c r="AI13" s="376">
        <v>8.9302325581395348</v>
      </c>
      <c r="AJ13" s="381">
        <v>9</v>
      </c>
      <c r="AK13" s="376">
        <v>0.83720930232558144</v>
      </c>
      <c r="AL13" s="381">
        <v>382</v>
      </c>
      <c r="AM13" s="376">
        <v>35.534883720930232</v>
      </c>
      <c r="AN13" s="381">
        <v>338</v>
      </c>
      <c r="AO13" s="376">
        <v>31.441860465116278</v>
      </c>
      <c r="AP13" s="381">
        <v>1461</v>
      </c>
      <c r="AQ13" s="376">
        <v>135.90697674418604</v>
      </c>
      <c r="AR13" s="381">
        <v>115</v>
      </c>
      <c r="AS13" s="376">
        <v>10.697674418604651</v>
      </c>
    </row>
    <row r="14" spans="1:45" ht="13.5" customHeight="1">
      <c r="A14" s="374" t="s">
        <v>167</v>
      </c>
      <c r="B14" s="375" t="s">
        <v>29</v>
      </c>
      <c r="C14" s="376">
        <v>10.75</v>
      </c>
      <c r="D14" s="376">
        <v>18.350000000000001</v>
      </c>
      <c r="E14" s="377">
        <v>6435</v>
      </c>
      <c r="F14" s="378">
        <v>598.60465116279067</v>
      </c>
      <c r="G14" s="379">
        <v>66</v>
      </c>
      <c r="H14" s="378">
        <v>6.1395348837209305</v>
      </c>
      <c r="I14" s="379">
        <v>138</v>
      </c>
      <c r="J14" s="378">
        <v>12.837209302325581</v>
      </c>
      <c r="K14" s="380">
        <v>3544524.07</v>
      </c>
      <c r="L14" s="380">
        <v>329723.16930232558</v>
      </c>
      <c r="M14" s="380">
        <v>193162.07465940053</v>
      </c>
      <c r="N14" s="381">
        <v>30437</v>
      </c>
      <c r="O14" s="376">
        <v>2831.3488372093025</v>
      </c>
      <c r="P14" s="381">
        <v>254</v>
      </c>
      <c r="Q14" s="376">
        <v>23.627906976744185</v>
      </c>
      <c r="R14" s="381">
        <v>1528</v>
      </c>
      <c r="S14" s="376">
        <v>142.13953488372093</v>
      </c>
      <c r="T14" s="381">
        <v>220</v>
      </c>
      <c r="U14" s="376">
        <v>20.465116279069768</v>
      </c>
      <c r="V14" s="381">
        <v>52</v>
      </c>
      <c r="W14" s="376">
        <v>4.8372093023255811</v>
      </c>
      <c r="X14" s="381">
        <v>65</v>
      </c>
      <c r="Y14" s="376">
        <v>6.0465116279069768</v>
      </c>
      <c r="Z14" s="381">
        <v>203</v>
      </c>
      <c r="AA14" s="376">
        <v>18.88372093023256</v>
      </c>
      <c r="AB14" s="381">
        <v>129</v>
      </c>
      <c r="AC14" s="376">
        <v>12</v>
      </c>
      <c r="AD14" s="382">
        <v>1</v>
      </c>
      <c r="AE14" s="376">
        <v>9.3023255813953487E-2</v>
      </c>
      <c r="AF14" s="381">
        <v>18</v>
      </c>
      <c r="AG14" s="376">
        <v>1.6744186046511629</v>
      </c>
      <c r="AH14" s="381">
        <v>475</v>
      </c>
      <c r="AI14" s="376">
        <v>44.186046511627907</v>
      </c>
      <c r="AJ14" s="381">
        <v>41</v>
      </c>
      <c r="AK14" s="376">
        <v>3.8139534883720931</v>
      </c>
      <c r="AL14" s="381">
        <v>797</v>
      </c>
      <c r="AM14" s="376">
        <v>74.139534883720927</v>
      </c>
      <c r="AN14" s="381">
        <v>1794</v>
      </c>
      <c r="AO14" s="376">
        <v>166.88372093023256</v>
      </c>
      <c r="AP14" s="381">
        <v>1159</v>
      </c>
      <c r="AQ14" s="376">
        <v>107.81395348837209</v>
      </c>
      <c r="AR14" s="381">
        <v>1740</v>
      </c>
      <c r="AS14" s="376">
        <v>161.86046511627907</v>
      </c>
    </row>
    <row r="15" spans="1:45" ht="13.5" customHeight="1">
      <c r="A15" s="374" t="s">
        <v>163</v>
      </c>
      <c r="B15" s="375" t="s">
        <v>30</v>
      </c>
      <c r="C15" s="376">
        <v>6</v>
      </c>
      <c r="D15" s="376">
        <v>10</v>
      </c>
      <c r="E15" s="377">
        <v>3086</v>
      </c>
      <c r="F15" s="378">
        <v>514.33333333333337</v>
      </c>
      <c r="G15" s="379">
        <v>51</v>
      </c>
      <c r="H15" s="378">
        <v>8.5</v>
      </c>
      <c r="I15" s="379">
        <v>44</v>
      </c>
      <c r="J15" s="378">
        <v>7.333333333333333</v>
      </c>
      <c r="K15" s="380">
        <v>1159051.5</v>
      </c>
      <c r="L15" s="380">
        <v>193175.25</v>
      </c>
      <c r="M15" s="380">
        <v>115905.15</v>
      </c>
      <c r="N15" s="381">
        <v>23377</v>
      </c>
      <c r="O15" s="376">
        <v>3896.1666666666665</v>
      </c>
      <c r="P15" s="381">
        <v>161</v>
      </c>
      <c r="Q15" s="376">
        <v>26.833333333333332</v>
      </c>
      <c r="R15" s="381">
        <v>829</v>
      </c>
      <c r="S15" s="376">
        <v>138.16666666666666</v>
      </c>
      <c r="T15" s="381">
        <v>62</v>
      </c>
      <c r="U15" s="376">
        <v>10.333333333333334</v>
      </c>
      <c r="V15" s="381">
        <v>3</v>
      </c>
      <c r="W15" s="376">
        <v>0.5</v>
      </c>
      <c r="X15" s="381">
        <v>50</v>
      </c>
      <c r="Y15" s="376">
        <v>8.3333333333333339</v>
      </c>
      <c r="Z15" s="381">
        <v>48</v>
      </c>
      <c r="AA15" s="376">
        <v>8</v>
      </c>
      <c r="AB15" s="381">
        <v>42</v>
      </c>
      <c r="AC15" s="376">
        <v>7</v>
      </c>
      <c r="AD15" s="382">
        <v>3</v>
      </c>
      <c r="AE15" s="376">
        <v>0.5</v>
      </c>
      <c r="AF15" s="381">
        <v>36</v>
      </c>
      <c r="AG15" s="376">
        <v>6</v>
      </c>
      <c r="AH15" s="381">
        <v>95</v>
      </c>
      <c r="AI15" s="376">
        <v>15.833333333333334</v>
      </c>
      <c r="AJ15" s="381">
        <v>10</v>
      </c>
      <c r="AK15" s="376">
        <v>1.6666666666666667</v>
      </c>
      <c r="AL15" s="381">
        <v>357</v>
      </c>
      <c r="AM15" s="376">
        <v>59.5</v>
      </c>
      <c r="AN15" s="381">
        <v>295</v>
      </c>
      <c r="AO15" s="376">
        <v>49.166666666666664</v>
      </c>
      <c r="AP15" s="381">
        <v>283</v>
      </c>
      <c r="AQ15" s="376">
        <v>47.166666666666664</v>
      </c>
      <c r="AR15" s="381">
        <v>90</v>
      </c>
      <c r="AS15" s="376">
        <v>15</v>
      </c>
    </row>
    <row r="16" spans="1:45" ht="13.5" customHeight="1">
      <c r="A16" s="374" t="s">
        <v>162</v>
      </c>
      <c r="B16" s="375" t="s">
        <v>31</v>
      </c>
      <c r="C16" s="376">
        <v>16.75</v>
      </c>
      <c r="D16" s="376">
        <v>23</v>
      </c>
      <c r="E16" s="377">
        <v>5169</v>
      </c>
      <c r="F16" s="378">
        <v>308.59701492537312</v>
      </c>
      <c r="G16" s="379">
        <v>60</v>
      </c>
      <c r="H16" s="378">
        <v>3.5820895522388061</v>
      </c>
      <c r="I16" s="379">
        <v>152</v>
      </c>
      <c r="J16" s="378">
        <v>9.0746268656716413</v>
      </c>
      <c r="K16" s="380">
        <v>3334280.49</v>
      </c>
      <c r="L16" s="380">
        <v>199061.5217910448</v>
      </c>
      <c r="M16" s="380">
        <v>144968.71695652176</v>
      </c>
      <c r="N16" s="381">
        <v>22503</v>
      </c>
      <c r="O16" s="376">
        <v>1343.4626865671642</v>
      </c>
      <c r="P16" s="381">
        <v>160</v>
      </c>
      <c r="Q16" s="376">
        <v>9.5522388059701484</v>
      </c>
      <c r="R16" s="381">
        <v>2039</v>
      </c>
      <c r="S16" s="376">
        <v>121.73134328358209</v>
      </c>
      <c r="T16" s="381">
        <v>69</v>
      </c>
      <c r="U16" s="376">
        <v>4.1194029850746272</v>
      </c>
      <c r="V16" s="381">
        <v>26</v>
      </c>
      <c r="W16" s="376">
        <v>1.5522388059701493</v>
      </c>
      <c r="X16" s="381">
        <v>58</v>
      </c>
      <c r="Y16" s="376">
        <v>3.4626865671641789</v>
      </c>
      <c r="Z16" s="381">
        <v>128</v>
      </c>
      <c r="AA16" s="376">
        <v>7.6417910447761193</v>
      </c>
      <c r="AB16" s="381">
        <v>139</v>
      </c>
      <c r="AC16" s="376">
        <v>8.2985074626865671</v>
      </c>
      <c r="AD16" s="382">
        <v>24</v>
      </c>
      <c r="AE16" s="376">
        <v>1.4328358208955223</v>
      </c>
      <c r="AF16" s="381">
        <v>72</v>
      </c>
      <c r="AG16" s="376">
        <v>4.2985074626865671</v>
      </c>
      <c r="AH16" s="381">
        <v>194</v>
      </c>
      <c r="AI16" s="376">
        <v>11.582089552238806</v>
      </c>
      <c r="AJ16" s="381">
        <v>23</v>
      </c>
      <c r="AK16" s="376">
        <v>1.3731343283582089</v>
      </c>
      <c r="AL16" s="381">
        <v>863</v>
      </c>
      <c r="AM16" s="376">
        <v>51.522388059701491</v>
      </c>
      <c r="AN16" s="381">
        <v>1311</v>
      </c>
      <c r="AO16" s="376">
        <v>78.268656716417908</v>
      </c>
      <c r="AP16" s="381">
        <v>3540</v>
      </c>
      <c r="AQ16" s="376">
        <v>211.34328358208955</v>
      </c>
      <c r="AR16" s="381">
        <v>485</v>
      </c>
      <c r="AS16" s="376">
        <v>28.955223880597014</v>
      </c>
    </row>
    <row r="17" spans="1:45" ht="13.5" customHeight="1">
      <c r="A17" s="374" t="s">
        <v>163</v>
      </c>
      <c r="B17" s="375" t="s">
        <v>32</v>
      </c>
      <c r="C17" s="376">
        <v>7.75</v>
      </c>
      <c r="D17" s="376">
        <v>10</v>
      </c>
      <c r="E17" s="377">
        <v>3254</v>
      </c>
      <c r="F17" s="378">
        <v>419.87096774193549</v>
      </c>
      <c r="G17" s="379">
        <v>27</v>
      </c>
      <c r="H17" s="378">
        <v>3.4838709677419355</v>
      </c>
      <c r="I17" s="379">
        <v>45</v>
      </c>
      <c r="J17" s="378">
        <v>5.806451612903226</v>
      </c>
      <c r="K17" s="380">
        <v>1528482.09</v>
      </c>
      <c r="L17" s="380">
        <v>197223.49548387097</v>
      </c>
      <c r="M17" s="380">
        <v>152848.209</v>
      </c>
      <c r="N17" s="381">
        <v>20358</v>
      </c>
      <c r="O17" s="376">
        <v>2626.8387096774195</v>
      </c>
      <c r="P17" s="381">
        <v>245</v>
      </c>
      <c r="Q17" s="376">
        <v>31.612903225806452</v>
      </c>
      <c r="R17" s="381">
        <v>516</v>
      </c>
      <c r="S17" s="376">
        <v>66.58064516129032</v>
      </c>
      <c r="T17" s="381">
        <v>104</v>
      </c>
      <c r="U17" s="376">
        <v>13.419354838709678</v>
      </c>
      <c r="V17" s="381">
        <v>2</v>
      </c>
      <c r="W17" s="376">
        <v>0.25806451612903225</v>
      </c>
      <c r="X17" s="381">
        <v>24</v>
      </c>
      <c r="Y17" s="376">
        <v>3.096774193548387</v>
      </c>
      <c r="Z17" s="381">
        <v>13</v>
      </c>
      <c r="AA17" s="376">
        <v>1.6774193548387097</v>
      </c>
      <c r="AB17" s="381">
        <v>38</v>
      </c>
      <c r="AC17" s="376">
        <v>4.903225806451613</v>
      </c>
      <c r="AD17" s="382">
        <v>3</v>
      </c>
      <c r="AE17" s="376">
        <v>0.38709677419354838</v>
      </c>
      <c r="AF17" s="381">
        <v>15</v>
      </c>
      <c r="AG17" s="376">
        <v>1.935483870967742</v>
      </c>
      <c r="AH17" s="381">
        <v>91</v>
      </c>
      <c r="AI17" s="376">
        <v>11.741935483870968</v>
      </c>
      <c r="AJ17" s="381">
        <v>6</v>
      </c>
      <c r="AK17" s="376">
        <v>0.77419354838709675</v>
      </c>
      <c r="AL17" s="381">
        <v>496</v>
      </c>
      <c r="AM17" s="376">
        <v>64</v>
      </c>
      <c r="AN17" s="381">
        <v>752</v>
      </c>
      <c r="AO17" s="376">
        <v>97.032258064516128</v>
      </c>
      <c r="AP17" s="381">
        <v>468</v>
      </c>
      <c r="AQ17" s="376">
        <v>60.387096774193552</v>
      </c>
      <c r="AR17" s="381">
        <v>522</v>
      </c>
      <c r="AS17" s="376">
        <v>67.354838709677423</v>
      </c>
    </row>
    <row r="18" spans="1:45" ht="13.5" customHeight="1">
      <c r="A18" s="374" t="s">
        <v>167</v>
      </c>
      <c r="B18" s="375" t="s">
        <v>33</v>
      </c>
      <c r="C18" s="376">
        <v>1</v>
      </c>
      <c r="D18" s="376">
        <v>1.75</v>
      </c>
      <c r="E18" s="377">
        <v>290</v>
      </c>
      <c r="F18" s="378">
        <v>290</v>
      </c>
      <c r="G18" s="379">
        <v>2</v>
      </c>
      <c r="H18" s="378">
        <v>2</v>
      </c>
      <c r="I18" s="379">
        <v>5</v>
      </c>
      <c r="J18" s="378">
        <v>5</v>
      </c>
      <c r="K18" s="380">
        <v>241129.11</v>
      </c>
      <c r="L18" s="380">
        <v>241129.11</v>
      </c>
      <c r="M18" s="380">
        <v>137788.06285714285</v>
      </c>
      <c r="N18" s="381">
        <v>7</v>
      </c>
      <c r="O18" s="376">
        <v>7</v>
      </c>
      <c r="P18" s="381">
        <v>0</v>
      </c>
      <c r="Q18" s="376">
        <v>0</v>
      </c>
      <c r="R18" s="381">
        <v>1</v>
      </c>
      <c r="S18" s="376">
        <v>1</v>
      </c>
      <c r="T18" s="381">
        <v>0</v>
      </c>
      <c r="U18" s="376">
        <v>0</v>
      </c>
      <c r="V18" s="381">
        <v>0</v>
      </c>
      <c r="W18" s="376">
        <v>0</v>
      </c>
      <c r="X18" s="381">
        <v>0</v>
      </c>
      <c r="Y18" s="376">
        <v>0</v>
      </c>
      <c r="Z18" s="381">
        <v>0</v>
      </c>
      <c r="AA18" s="376">
        <v>0</v>
      </c>
      <c r="AB18" s="381">
        <v>0</v>
      </c>
      <c r="AC18" s="376">
        <v>0</v>
      </c>
      <c r="AD18" s="382">
        <v>0</v>
      </c>
      <c r="AE18" s="376">
        <v>0</v>
      </c>
      <c r="AF18" s="381">
        <v>0</v>
      </c>
      <c r="AG18" s="376">
        <v>0</v>
      </c>
      <c r="AH18" s="381">
        <v>0</v>
      </c>
      <c r="AI18" s="376">
        <v>0</v>
      </c>
      <c r="AJ18" s="381">
        <v>1</v>
      </c>
      <c r="AK18" s="376">
        <v>1</v>
      </c>
      <c r="AL18" s="381">
        <v>32</v>
      </c>
      <c r="AM18" s="376">
        <v>32</v>
      </c>
      <c r="AN18" s="381">
        <v>0</v>
      </c>
      <c r="AO18" s="376">
        <v>0</v>
      </c>
      <c r="AP18" s="381">
        <v>0</v>
      </c>
      <c r="AQ18" s="376">
        <v>0</v>
      </c>
      <c r="AR18" s="381">
        <v>11</v>
      </c>
      <c r="AS18" s="376">
        <v>11</v>
      </c>
    </row>
    <row r="19" spans="1:45" ht="13.5" customHeight="1">
      <c r="A19" s="374" t="s">
        <v>166</v>
      </c>
      <c r="B19" s="375" t="s">
        <v>34</v>
      </c>
      <c r="C19" s="376">
        <v>4</v>
      </c>
      <c r="D19" s="376">
        <v>5.25</v>
      </c>
      <c r="E19" s="377">
        <v>2130</v>
      </c>
      <c r="F19" s="378">
        <v>532.5</v>
      </c>
      <c r="G19" s="379">
        <v>17</v>
      </c>
      <c r="H19" s="378">
        <v>4.25</v>
      </c>
      <c r="I19" s="379">
        <v>20</v>
      </c>
      <c r="J19" s="378">
        <v>5</v>
      </c>
      <c r="K19" s="380">
        <v>1302976.97</v>
      </c>
      <c r="L19" s="380">
        <v>325744.24249999999</v>
      </c>
      <c r="M19" s="380">
        <v>248186.08952380953</v>
      </c>
      <c r="N19" s="381">
        <v>9076</v>
      </c>
      <c r="O19" s="376">
        <v>2269</v>
      </c>
      <c r="P19" s="381">
        <v>68</v>
      </c>
      <c r="Q19" s="376">
        <v>17</v>
      </c>
      <c r="R19" s="381">
        <v>2392</v>
      </c>
      <c r="S19" s="376">
        <v>598</v>
      </c>
      <c r="T19" s="381">
        <v>129</v>
      </c>
      <c r="U19" s="376">
        <v>32.25</v>
      </c>
      <c r="V19" s="381">
        <v>6</v>
      </c>
      <c r="W19" s="376">
        <v>1.5</v>
      </c>
      <c r="X19" s="381">
        <v>19</v>
      </c>
      <c r="Y19" s="376">
        <v>4.75</v>
      </c>
      <c r="Z19" s="381">
        <v>7</v>
      </c>
      <c r="AA19" s="376">
        <v>1.75</v>
      </c>
      <c r="AB19" s="381">
        <v>19</v>
      </c>
      <c r="AC19" s="376">
        <v>4.75</v>
      </c>
      <c r="AD19" s="382">
        <v>26</v>
      </c>
      <c r="AE19" s="376">
        <v>6.5</v>
      </c>
      <c r="AF19" s="381">
        <v>6</v>
      </c>
      <c r="AG19" s="376">
        <v>1.5</v>
      </c>
      <c r="AH19" s="381">
        <v>44</v>
      </c>
      <c r="AI19" s="376">
        <v>11</v>
      </c>
      <c r="AJ19" s="381">
        <v>3</v>
      </c>
      <c r="AK19" s="376">
        <v>0.75</v>
      </c>
      <c r="AL19" s="381">
        <v>163</v>
      </c>
      <c r="AM19" s="376">
        <v>40.75</v>
      </c>
      <c r="AN19" s="381">
        <v>23</v>
      </c>
      <c r="AO19" s="376">
        <v>5.75</v>
      </c>
      <c r="AP19" s="381">
        <v>774</v>
      </c>
      <c r="AQ19" s="376">
        <v>193.5</v>
      </c>
      <c r="AR19" s="381">
        <v>14</v>
      </c>
      <c r="AS19" s="376">
        <v>3.5</v>
      </c>
    </row>
    <row r="20" spans="1:45" ht="13.5" customHeight="1">
      <c r="A20" s="374" t="s">
        <v>164</v>
      </c>
      <c r="B20" s="375" t="s">
        <v>35</v>
      </c>
      <c r="C20" s="376">
        <v>3</v>
      </c>
      <c r="D20" s="376">
        <v>4.33</v>
      </c>
      <c r="E20" s="377">
        <v>1043</v>
      </c>
      <c r="F20" s="378">
        <v>347.66666666666669</v>
      </c>
      <c r="G20" s="379">
        <v>11</v>
      </c>
      <c r="H20" s="378">
        <v>3.6666666666666665</v>
      </c>
      <c r="I20" s="379">
        <v>18</v>
      </c>
      <c r="J20" s="378">
        <v>6</v>
      </c>
      <c r="K20" s="380">
        <v>433532.75</v>
      </c>
      <c r="L20" s="380">
        <v>144510.91666666666</v>
      </c>
      <c r="M20" s="380">
        <v>100123.03695150116</v>
      </c>
      <c r="N20" s="381">
        <v>5090</v>
      </c>
      <c r="O20" s="376">
        <v>1696.6666666666667</v>
      </c>
      <c r="P20" s="381">
        <v>39</v>
      </c>
      <c r="Q20" s="376">
        <v>13</v>
      </c>
      <c r="R20" s="381">
        <v>360</v>
      </c>
      <c r="S20" s="376">
        <v>120</v>
      </c>
      <c r="T20" s="381">
        <v>22</v>
      </c>
      <c r="U20" s="376">
        <v>7.333333333333333</v>
      </c>
      <c r="V20" s="381">
        <v>2</v>
      </c>
      <c r="W20" s="376">
        <v>0.66666666666666663</v>
      </c>
      <c r="X20" s="381">
        <v>13</v>
      </c>
      <c r="Y20" s="376">
        <v>4.333333333333333</v>
      </c>
      <c r="Z20" s="381">
        <v>16</v>
      </c>
      <c r="AA20" s="376">
        <v>5.333333333333333</v>
      </c>
      <c r="AB20" s="381">
        <v>19</v>
      </c>
      <c r="AC20" s="376">
        <v>6.333333333333333</v>
      </c>
      <c r="AD20" s="382">
        <v>0</v>
      </c>
      <c r="AE20" s="376">
        <v>0</v>
      </c>
      <c r="AF20" s="381">
        <v>18</v>
      </c>
      <c r="AG20" s="376">
        <v>6</v>
      </c>
      <c r="AH20" s="381">
        <v>22</v>
      </c>
      <c r="AI20" s="376">
        <v>7.333333333333333</v>
      </c>
      <c r="AJ20" s="381">
        <v>2</v>
      </c>
      <c r="AK20" s="376">
        <v>0.66666666666666663</v>
      </c>
      <c r="AL20" s="381">
        <v>96</v>
      </c>
      <c r="AM20" s="376">
        <v>32</v>
      </c>
      <c r="AN20" s="381">
        <v>123</v>
      </c>
      <c r="AO20" s="376">
        <v>41</v>
      </c>
      <c r="AP20" s="381">
        <v>108</v>
      </c>
      <c r="AQ20" s="376">
        <v>36</v>
      </c>
      <c r="AR20" s="381">
        <v>60</v>
      </c>
      <c r="AS20" s="376">
        <v>20</v>
      </c>
    </row>
    <row r="21" spans="1:45" ht="13.5" customHeight="1">
      <c r="A21" s="374" t="s">
        <v>163</v>
      </c>
      <c r="B21" s="375" t="s">
        <v>36</v>
      </c>
      <c r="C21" s="376">
        <v>16.5</v>
      </c>
      <c r="D21" s="376">
        <v>21</v>
      </c>
      <c r="E21" s="377">
        <v>6070</v>
      </c>
      <c r="F21" s="378">
        <v>367.87878787878788</v>
      </c>
      <c r="G21" s="379">
        <v>62</v>
      </c>
      <c r="H21" s="378">
        <v>3.7575757575757578</v>
      </c>
      <c r="I21" s="379">
        <v>129</v>
      </c>
      <c r="J21" s="378">
        <v>7.8181818181818183</v>
      </c>
      <c r="K21" s="380">
        <v>3166439.31</v>
      </c>
      <c r="L21" s="380">
        <v>191905.41272727272</v>
      </c>
      <c r="M21" s="380">
        <v>150782.82428571428</v>
      </c>
      <c r="N21" s="381">
        <v>27751</v>
      </c>
      <c r="O21" s="376">
        <v>1681.878787878788</v>
      </c>
      <c r="P21" s="381">
        <v>225</v>
      </c>
      <c r="Q21" s="376">
        <v>13.636363636363637</v>
      </c>
      <c r="R21" s="381">
        <v>1577</v>
      </c>
      <c r="S21" s="376">
        <v>95.575757575757578</v>
      </c>
      <c r="T21" s="381">
        <v>112</v>
      </c>
      <c r="U21" s="376">
        <v>6.7878787878787881</v>
      </c>
      <c r="V21" s="381">
        <v>31</v>
      </c>
      <c r="W21" s="376">
        <v>1.8787878787878789</v>
      </c>
      <c r="X21" s="381">
        <v>61</v>
      </c>
      <c r="Y21" s="376">
        <v>3.6969696969696968</v>
      </c>
      <c r="Z21" s="381">
        <v>108</v>
      </c>
      <c r="AA21" s="376">
        <v>6.5454545454545459</v>
      </c>
      <c r="AB21" s="381">
        <v>117</v>
      </c>
      <c r="AC21" s="376">
        <v>7.0909090909090908</v>
      </c>
      <c r="AD21" s="382">
        <v>10</v>
      </c>
      <c r="AE21" s="376">
        <v>0.60606060606060608</v>
      </c>
      <c r="AF21" s="381">
        <v>46</v>
      </c>
      <c r="AG21" s="376">
        <v>2.7878787878787881</v>
      </c>
      <c r="AH21" s="381">
        <v>123</v>
      </c>
      <c r="AI21" s="376">
        <v>7.4545454545454541</v>
      </c>
      <c r="AJ21" s="381">
        <v>14</v>
      </c>
      <c r="AK21" s="376">
        <v>0.84848484848484851</v>
      </c>
      <c r="AL21" s="381">
        <v>893</v>
      </c>
      <c r="AM21" s="376">
        <v>54.121212121212125</v>
      </c>
      <c r="AN21" s="381">
        <v>1333</v>
      </c>
      <c r="AO21" s="376">
        <v>80.787878787878782</v>
      </c>
      <c r="AP21" s="381">
        <v>1640</v>
      </c>
      <c r="AQ21" s="376">
        <v>99.393939393939391</v>
      </c>
      <c r="AR21" s="381">
        <v>712</v>
      </c>
      <c r="AS21" s="376">
        <v>43.151515151515149</v>
      </c>
    </row>
    <row r="22" spans="1:45" ht="13.5" customHeight="1">
      <c r="A22" s="374" t="s">
        <v>160</v>
      </c>
      <c r="B22" s="375" t="s">
        <v>37</v>
      </c>
      <c r="C22" s="376">
        <v>4</v>
      </c>
      <c r="D22" s="376">
        <v>5</v>
      </c>
      <c r="E22" s="377">
        <v>1550</v>
      </c>
      <c r="F22" s="378">
        <v>387.5</v>
      </c>
      <c r="G22" s="379">
        <v>13</v>
      </c>
      <c r="H22" s="378">
        <v>3.25</v>
      </c>
      <c r="I22" s="379">
        <v>29</v>
      </c>
      <c r="J22" s="378">
        <v>7.25</v>
      </c>
      <c r="K22" s="380">
        <v>730931.17</v>
      </c>
      <c r="L22" s="380">
        <v>182732.79250000001</v>
      </c>
      <c r="M22" s="380">
        <v>146186.234</v>
      </c>
      <c r="N22" s="381">
        <v>7682</v>
      </c>
      <c r="O22" s="376">
        <v>1920.5</v>
      </c>
      <c r="P22" s="381">
        <v>60</v>
      </c>
      <c r="Q22" s="376">
        <v>15</v>
      </c>
      <c r="R22" s="381">
        <v>777</v>
      </c>
      <c r="S22" s="376">
        <v>194.25</v>
      </c>
      <c r="T22" s="381">
        <v>18</v>
      </c>
      <c r="U22" s="376">
        <v>4.5</v>
      </c>
      <c r="V22" s="381">
        <v>2</v>
      </c>
      <c r="W22" s="376">
        <v>0.5</v>
      </c>
      <c r="X22" s="381">
        <v>14</v>
      </c>
      <c r="Y22" s="376">
        <v>3.5</v>
      </c>
      <c r="Z22" s="381">
        <v>14</v>
      </c>
      <c r="AA22" s="376">
        <v>3.5</v>
      </c>
      <c r="AB22" s="381">
        <v>27</v>
      </c>
      <c r="AC22" s="376">
        <v>6.75</v>
      </c>
      <c r="AD22" s="382">
        <v>0</v>
      </c>
      <c r="AE22" s="376">
        <v>0</v>
      </c>
      <c r="AF22" s="381">
        <v>9</v>
      </c>
      <c r="AG22" s="376">
        <v>2.25</v>
      </c>
      <c r="AH22" s="381">
        <v>19</v>
      </c>
      <c r="AI22" s="376">
        <v>4.75</v>
      </c>
      <c r="AJ22" s="381">
        <v>13</v>
      </c>
      <c r="AK22" s="376">
        <v>3.25</v>
      </c>
      <c r="AL22" s="381">
        <v>134</v>
      </c>
      <c r="AM22" s="376">
        <v>33.5</v>
      </c>
      <c r="AN22" s="381">
        <v>124</v>
      </c>
      <c r="AO22" s="376">
        <v>31</v>
      </c>
      <c r="AP22" s="381">
        <v>553</v>
      </c>
      <c r="AQ22" s="376">
        <v>138.25</v>
      </c>
      <c r="AR22" s="381">
        <v>112</v>
      </c>
      <c r="AS22" s="376">
        <v>28</v>
      </c>
    </row>
    <row r="23" spans="1:45" ht="13.5" customHeight="1">
      <c r="A23" s="374" t="s">
        <v>167</v>
      </c>
      <c r="B23" s="375" t="s">
        <v>38</v>
      </c>
      <c r="C23" s="376">
        <v>2</v>
      </c>
      <c r="D23" s="376">
        <v>4</v>
      </c>
      <c r="E23" s="377">
        <v>730</v>
      </c>
      <c r="F23" s="378">
        <v>365</v>
      </c>
      <c r="G23" s="379">
        <v>9</v>
      </c>
      <c r="H23" s="378">
        <v>4.5</v>
      </c>
      <c r="I23" s="379">
        <v>24</v>
      </c>
      <c r="J23" s="378">
        <v>12</v>
      </c>
      <c r="K23" s="380">
        <v>339375.46</v>
      </c>
      <c r="L23" s="380">
        <v>169687.73</v>
      </c>
      <c r="M23" s="380">
        <v>84843.865000000005</v>
      </c>
      <c r="N23" s="381">
        <v>3461</v>
      </c>
      <c r="O23" s="376">
        <v>1730.5</v>
      </c>
      <c r="P23" s="381">
        <v>25</v>
      </c>
      <c r="Q23" s="376">
        <v>12.5</v>
      </c>
      <c r="R23" s="381">
        <v>149</v>
      </c>
      <c r="S23" s="376">
        <v>74.5</v>
      </c>
      <c r="T23" s="381">
        <v>8</v>
      </c>
      <c r="U23" s="376">
        <v>4</v>
      </c>
      <c r="V23" s="381">
        <v>4</v>
      </c>
      <c r="W23" s="376">
        <v>2</v>
      </c>
      <c r="X23" s="381">
        <v>9</v>
      </c>
      <c r="Y23" s="376">
        <v>4.5</v>
      </c>
      <c r="Z23" s="381">
        <v>8</v>
      </c>
      <c r="AA23" s="376">
        <v>4</v>
      </c>
      <c r="AB23" s="381">
        <v>26</v>
      </c>
      <c r="AC23" s="376">
        <v>13</v>
      </c>
      <c r="AD23" s="382">
        <v>6</v>
      </c>
      <c r="AE23" s="376">
        <v>3</v>
      </c>
      <c r="AF23" s="381">
        <v>2</v>
      </c>
      <c r="AG23" s="376">
        <v>1</v>
      </c>
      <c r="AH23" s="381">
        <v>21</v>
      </c>
      <c r="AI23" s="376">
        <v>10.5</v>
      </c>
      <c r="AJ23" s="381">
        <v>5</v>
      </c>
      <c r="AK23" s="376">
        <v>2.5</v>
      </c>
      <c r="AL23" s="381">
        <v>61</v>
      </c>
      <c r="AM23" s="376">
        <v>30.5</v>
      </c>
      <c r="AN23" s="381">
        <v>80</v>
      </c>
      <c r="AO23" s="376">
        <v>40</v>
      </c>
      <c r="AP23" s="381">
        <v>186</v>
      </c>
      <c r="AQ23" s="376">
        <v>93</v>
      </c>
      <c r="AR23" s="381">
        <v>76</v>
      </c>
      <c r="AS23" s="376">
        <v>38</v>
      </c>
    </row>
    <row r="24" spans="1:45" ht="13.5" customHeight="1">
      <c r="A24" s="374" t="s">
        <v>162</v>
      </c>
      <c r="B24" s="375" t="s">
        <v>39</v>
      </c>
      <c r="C24" s="376">
        <v>2</v>
      </c>
      <c r="D24" s="376">
        <v>4</v>
      </c>
      <c r="E24" s="377">
        <v>1014</v>
      </c>
      <c r="F24" s="378">
        <v>507</v>
      </c>
      <c r="G24" s="379">
        <v>5</v>
      </c>
      <c r="H24" s="378">
        <v>2.5</v>
      </c>
      <c r="I24" s="379">
        <v>7</v>
      </c>
      <c r="J24" s="378">
        <v>3.5</v>
      </c>
      <c r="K24" s="380">
        <v>433927.63</v>
      </c>
      <c r="L24" s="380">
        <v>216963.815</v>
      </c>
      <c r="M24" s="380">
        <v>108481.9075</v>
      </c>
      <c r="N24" s="381">
        <v>4895</v>
      </c>
      <c r="O24" s="376">
        <v>2447.5</v>
      </c>
      <c r="P24" s="381">
        <v>16</v>
      </c>
      <c r="Q24" s="376">
        <v>8</v>
      </c>
      <c r="R24" s="381">
        <v>47</v>
      </c>
      <c r="S24" s="376">
        <v>23.5</v>
      </c>
      <c r="T24" s="381">
        <v>0</v>
      </c>
      <c r="U24" s="376">
        <v>0</v>
      </c>
      <c r="V24" s="381">
        <v>0</v>
      </c>
      <c r="W24" s="376">
        <v>0</v>
      </c>
      <c r="X24" s="381">
        <v>4</v>
      </c>
      <c r="Y24" s="376">
        <v>2</v>
      </c>
      <c r="Z24" s="381">
        <v>6</v>
      </c>
      <c r="AA24" s="376">
        <v>3</v>
      </c>
      <c r="AB24" s="381">
        <v>5</v>
      </c>
      <c r="AC24" s="376">
        <v>2.5</v>
      </c>
      <c r="AD24" s="382">
        <v>0</v>
      </c>
      <c r="AE24" s="376">
        <v>0</v>
      </c>
      <c r="AF24" s="381">
        <v>4</v>
      </c>
      <c r="AG24" s="376">
        <v>2</v>
      </c>
      <c r="AH24" s="381">
        <v>16</v>
      </c>
      <c r="AI24" s="376">
        <v>8</v>
      </c>
      <c r="AJ24" s="381">
        <v>0</v>
      </c>
      <c r="AK24" s="376">
        <v>0</v>
      </c>
      <c r="AL24" s="381">
        <v>26</v>
      </c>
      <c r="AM24" s="376">
        <v>13</v>
      </c>
      <c r="AN24" s="381">
        <v>166</v>
      </c>
      <c r="AO24" s="376">
        <v>83</v>
      </c>
      <c r="AP24" s="381">
        <v>130</v>
      </c>
      <c r="AQ24" s="376">
        <v>65</v>
      </c>
      <c r="AR24" s="381">
        <v>66</v>
      </c>
      <c r="AS24" s="376">
        <v>33</v>
      </c>
    </row>
    <row r="25" spans="1:45" ht="13.5" customHeight="1">
      <c r="A25" s="374" t="s">
        <v>167</v>
      </c>
      <c r="B25" s="375" t="s">
        <v>40</v>
      </c>
      <c r="C25" s="376">
        <v>2</v>
      </c>
      <c r="D25" s="376">
        <v>2.1</v>
      </c>
      <c r="E25" s="377">
        <v>280</v>
      </c>
      <c r="F25" s="378">
        <v>140</v>
      </c>
      <c r="G25" s="383">
        <v>3</v>
      </c>
      <c r="H25" s="378">
        <v>1.5</v>
      </c>
      <c r="I25" s="379">
        <v>5</v>
      </c>
      <c r="J25" s="378">
        <v>2.5</v>
      </c>
      <c r="K25" s="380">
        <v>160885.53</v>
      </c>
      <c r="L25" s="380">
        <v>80442.764999999999</v>
      </c>
      <c r="M25" s="380">
        <v>76612.157142857133</v>
      </c>
      <c r="N25" s="381">
        <v>1247</v>
      </c>
      <c r="O25" s="376">
        <v>623.5</v>
      </c>
      <c r="P25" s="381">
        <v>8</v>
      </c>
      <c r="Q25" s="376">
        <v>4</v>
      </c>
      <c r="R25" s="381">
        <v>127</v>
      </c>
      <c r="S25" s="376">
        <v>63.5</v>
      </c>
      <c r="T25" s="381">
        <v>12</v>
      </c>
      <c r="U25" s="376">
        <v>6</v>
      </c>
      <c r="V25" s="381">
        <v>0</v>
      </c>
      <c r="W25" s="376">
        <v>0</v>
      </c>
      <c r="X25" s="381">
        <v>1</v>
      </c>
      <c r="Y25" s="376">
        <v>0.5</v>
      </c>
      <c r="Z25" s="381">
        <v>1</v>
      </c>
      <c r="AA25" s="376">
        <v>0.5</v>
      </c>
      <c r="AB25" s="381">
        <v>5</v>
      </c>
      <c r="AC25" s="376">
        <v>2.5</v>
      </c>
      <c r="AD25" s="382">
        <v>0</v>
      </c>
      <c r="AE25" s="376">
        <v>0</v>
      </c>
      <c r="AF25" s="381">
        <v>2</v>
      </c>
      <c r="AG25" s="376">
        <v>1</v>
      </c>
      <c r="AH25" s="381">
        <v>6</v>
      </c>
      <c r="AI25" s="376">
        <v>3</v>
      </c>
      <c r="AJ25" s="381">
        <v>0</v>
      </c>
      <c r="AK25" s="376">
        <v>0</v>
      </c>
      <c r="AL25" s="381">
        <v>25</v>
      </c>
      <c r="AM25" s="376">
        <v>12.5</v>
      </c>
      <c r="AN25" s="381">
        <v>43</v>
      </c>
      <c r="AO25" s="376">
        <v>21.5</v>
      </c>
      <c r="AP25" s="381">
        <v>41</v>
      </c>
      <c r="AQ25" s="376">
        <v>20.5</v>
      </c>
      <c r="AR25" s="381">
        <v>61</v>
      </c>
      <c r="AS25" s="376">
        <v>30.5</v>
      </c>
    </row>
    <row r="26" spans="1:45" ht="13.5" customHeight="1">
      <c r="A26" s="374" t="s">
        <v>163</v>
      </c>
      <c r="B26" s="375" t="s">
        <v>41</v>
      </c>
      <c r="C26" s="376">
        <v>17</v>
      </c>
      <c r="D26" s="376">
        <v>24</v>
      </c>
      <c r="E26" s="377">
        <v>7541</v>
      </c>
      <c r="F26" s="378">
        <v>443.58823529411762</v>
      </c>
      <c r="G26" s="379">
        <v>113</v>
      </c>
      <c r="H26" s="378">
        <v>6.6470588235294121</v>
      </c>
      <c r="I26" s="379">
        <v>139</v>
      </c>
      <c r="J26" s="378">
        <v>8.1764705882352935</v>
      </c>
      <c r="K26" s="380">
        <v>2653738.89</v>
      </c>
      <c r="L26" s="380">
        <v>156102.28764705884</v>
      </c>
      <c r="M26" s="380">
        <v>110572.45375</v>
      </c>
      <c r="N26" s="381">
        <v>42468</v>
      </c>
      <c r="O26" s="376">
        <v>2498.1176470588234</v>
      </c>
      <c r="P26" s="381">
        <v>211</v>
      </c>
      <c r="Q26" s="376">
        <v>12.411764705882353</v>
      </c>
      <c r="R26" s="381">
        <v>2769</v>
      </c>
      <c r="S26" s="376">
        <v>162.88235294117646</v>
      </c>
      <c r="T26" s="381">
        <v>54</v>
      </c>
      <c r="U26" s="376">
        <v>3.1764705882352939</v>
      </c>
      <c r="V26" s="381">
        <v>44</v>
      </c>
      <c r="W26" s="376">
        <v>2.5882352941176472</v>
      </c>
      <c r="X26" s="381">
        <v>115</v>
      </c>
      <c r="Y26" s="376">
        <v>6.7647058823529411</v>
      </c>
      <c r="Z26" s="381">
        <v>176</v>
      </c>
      <c r="AA26" s="376">
        <v>10.352941176470589</v>
      </c>
      <c r="AB26" s="381">
        <v>110</v>
      </c>
      <c r="AC26" s="376">
        <v>6.4705882352941178</v>
      </c>
      <c r="AD26" s="382">
        <v>24</v>
      </c>
      <c r="AE26" s="376">
        <v>1.411764705882353</v>
      </c>
      <c r="AF26" s="381">
        <v>56</v>
      </c>
      <c r="AG26" s="376">
        <v>3.2941176470588234</v>
      </c>
      <c r="AH26" s="381">
        <v>627</v>
      </c>
      <c r="AI26" s="376">
        <v>36.882352941176471</v>
      </c>
      <c r="AJ26" s="381">
        <v>14</v>
      </c>
      <c r="AK26" s="376">
        <v>0.82352941176470584</v>
      </c>
      <c r="AL26" s="381">
        <v>1052</v>
      </c>
      <c r="AM26" s="376">
        <v>61.882352941176471</v>
      </c>
      <c r="AN26" s="381">
        <v>1077</v>
      </c>
      <c r="AO26" s="376">
        <v>63.352941176470587</v>
      </c>
      <c r="AP26" s="381">
        <v>1790</v>
      </c>
      <c r="AQ26" s="376">
        <v>105.29411764705883</v>
      </c>
      <c r="AR26" s="381">
        <v>719</v>
      </c>
      <c r="AS26" s="376">
        <v>42.294117647058826</v>
      </c>
    </row>
    <row r="27" spans="1:45" ht="13.5" customHeight="1">
      <c r="A27" s="374" t="s">
        <v>166</v>
      </c>
      <c r="B27" s="375" t="s">
        <v>42</v>
      </c>
      <c r="C27" s="376">
        <v>11</v>
      </c>
      <c r="D27" s="376">
        <v>16</v>
      </c>
      <c r="E27" s="377">
        <v>3640</v>
      </c>
      <c r="F27" s="378">
        <v>330.90909090909093</v>
      </c>
      <c r="G27" s="379">
        <v>46</v>
      </c>
      <c r="H27" s="378">
        <v>4.1818181818181817</v>
      </c>
      <c r="I27" s="379">
        <v>79</v>
      </c>
      <c r="J27" s="378">
        <v>7.1818181818181817</v>
      </c>
      <c r="K27" s="380">
        <v>1517969.41</v>
      </c>
      <c r="L27" s="380">
        <v>137997.21909090909</v>
      </c>
      <c r="M27" s="380">
        <v>94873.088124999995</v>
      </c>
      <c r="N27" s="381">
        <v>17830</v>
      </c>
      <c r="O27" s="376">
        <v>1620.909090909091</v>
      </c>
      <c r="P27" s="381">
        <v>85</v>
      </c>
      <c r="Q27" s="376">
        <v>7.7272727272727275</v>
      </c>
      <c r="R27" s="381">
        <v>826</v>
      </c>
      <c r="S27" s="376">
        <v>75.090909090909093</v>
      </c>
      <c r="T27" s="381">
        <v>52</v>
      </c>
      <c r="U27" s="376">
        <v>4.7272727272727275</v>
      </c>
      <c r="V27" s="381">
        <v>31</v>
      </c>
      <c r="W27" s="376">
        <v>2.8181818181818183</v>
      </c>
      <c r="X27" s="381">
        <v>52</v>
      </c>
      <c r="Y27" s="376">
        <v>4.7272727272727275</v>
      </c>
      <c r="Z27" s="381">
        <v>65</v>
      </c>
      <c r="AA27" s="376">
        <v>5.9090909090909092</v>
      </c>
      <c r="AB27" s="381">
        <v>69</v>
      </c>
      <c r="AC27" s="376">
        <v>6.2727272727272725</v>
      </c>
      <c r="AD27" s="382">
        <v>10</v>
      </c>
      <c r="AE27" s="376">
        <v>0.90909090909090906</v>
      </c>
      <c r="AF27" s="381">
        <v>10</v>
      </c>
      <c r="AG27" s="376">
        <v>0.90909090909090906</v>
      </c>
      <c r="AH27" s="381">
        <v>135</v>
      </c>
      <c r="AI27" s="376">
        <v>12.272727272727273</v>
      </c>
      <c r="AJ27" s="381">
        <v>14</v>
      </c>
      <c r="AK27" s="376">
        <v>1.2727272727272727</v>
      </c>
      <c r="AL27" s="381">
        <v>484</v>
      </c>
      <c r="AM27" s="376">
        <v>44</v>
      </c>
      <c r="AN27" s="381">
        <v>900</v>
      </c>
      <c r="AO27" s="376">
        <v>81.818181818181813</v>
      </c>
      <c r="AP27" s="381">
        <v>2754</v>
      </c>
      <c r="AQ27" s="376">
        <v>250.36363636363637</v>
      </c>
      <c r="AR27" s="381">
        <v>350</v>
      </c>
      <c r="AS27" s="376">
        <v>31.818181818181817</v>
      </c>
    </row>
    <row r="28" spans="1:45" ht="13.5" customHeight="1">
      <c r="A28" s="374" t="s">
        <v>160</v>
      </c>
      <c r="B28" s="375" t="s">
        <v>43</v>
      </c>
      <c r="C28" s="376">
        <v>7</v>
      </c>
      <c r="D28" s="376">
        <v>10</v>
      </c>
      <c r="E28" s="377">
        <v>4510</v>
      </c>
      <c r="F28" s="378">
        <v>644.28571428571433</v>
      </c>
      <c r="G28" s="379">
        <v>55</v>
      </c>
      <c r="H28" s="378">
        <v>7.8571428571428568</v>
      </c>
      <c r="I28" s="379">
        <v>80</v>
      </c>
      <c r="J28" s="378">
        <v>11.428571428571429</v>
      </c>
      <c r="K28" s="380">
        <v>2577698.88</v>
      </c>
      <c r="L28" s="380">
        <v>368242.69714285713</v>
      </c>
      <c r="M28" s="380">
        <v>257769.88799999998</v>
      </c>
      <c r="N28" s="381">
        <v>20618</v>
      </c>
      <c r="O28" s="376">
        <v>2945.4285714285716</v>
      </c>
      <c r="P28" s="381">
        <v>148</v>
      </c>
      <c r="Q28" s="376">
        <v>21.142857142857142</v>
      </c>
      <c r="R28" s="381">
        <v>1217</v>
      </c>
      <c r="S28" s="376">
        <v>173.85714285714286</v>
      </c>
      <c r="T28" s="381">
        <v>72</v>
      </c>
      <c r="U28" s="376">
        <v>10.285714285714286</v>
      </c>
      <c r="V28" s="381">
        <v>49</v>
      </c>
      <c r="W28" s="376">
        <v>7</v>
      </c>
      <c r="X28" s="381">
        <v>54</v>
      </c>
      <c r="Y28" s="376">
        <v>7.7142857142857144</v>
      </c>
      <c r="Z28" s="381">
        <v>124</v>
      </c>
      <c r="AA28" s="376">
        <v>17.714285714285715</v>
      </c>
      <c r="AB28" s="381">
        <v>74</v>
      </c>
      <c r="AC28" s="376">
        <v>10.571428571428571</v>
      </c>
      <c r="AD28" s="382">
        <v>47</v>
      </c>
      <c r="AE28" s="376">
        <v>6.7142857142857144</v>
      </c>
      <c r="AF28" s="381">
        <v>20</v>
      </c>
      <c r="AG28" s="376">
        <v>2.8571428571428572</v>
      </c>
      <c r="AH28" s="381">
        <v>115</v>
      </c>
      <c r="AI28" s="376">
        <v>16.428571428571427</v>
      </c>
      <c r="AJ28" s="381">
        <v>6</v>
      </c>
      <c r="AK28" s="376">
        <v>0.8571428571428571</v>
      </c>
      <c r="AL28" s="381">
        <v>469</v>
      </c>
      <c r="AM28" s="376">
        <v>67</v>
      </c>
      <c r="AN28" s="381">
        <v>559</v>
      </c>
      <c r="AO28" s="376">
        <v>79.857142857142861</v>
      </c>
      <c r="AP28" s="381">
        <v>985</v>
      </c>
      <c r="AQ28" s="376">
        <v>140.71428571428572</v>
      </c>
      <c r="AR28" s="381">
        <v>264</v>
      </c>
      <c r="AS28" s="376">
        <v>37.714285714285715</v>
      </c>
    </row>
    <row r="29" spans="1:45" ht="13.5" customHeight="1">
      <c r="A29" s="374" t="s">
        <v>165</v>
      </c>
      <c r="B29" s="375" t="s">
        <v>44</v>
      </c>
      <c r="C29" s="376">
        <v>46</v>
      </c>
      <c r="D29" s="376">
        <v>70</v>
      </c>
      <c r="E29" s="377">
        <v>19939</v>
      </c>
      <c r="F29" s="378">
        <v>433.45652173913044</v>
      </c>
      <c r="G29" s="379">
        <v>355</v>
      </c>
      <c r="H29" s="378">
        <v>7.7173913043478262</v>
      </c>
      <c r="I29" s="379">
        <v>377</v>
      </c>
      <c r="J29" s="378">
        <v>8.195652173913043</v>
      </c>
      <c r="K29" s="380">
        <v>11014543.609999999</v>
      </c>
      <c r="L29" s="380">
        <v>239446.6002173913</v>
      </c>
      <c r="M29" s="380">
        <v>157350.62299999999</v>
      </c>
      <c r="N29" s="381">
        <v>90894</v>
      </c>
      <c r="O29" s="376">
        <v>1975.9565217391305</v>
      </c>
      <c r="P29" s="381">
        <v>880</v>
      </c>
      <c r="Q29" s="376">
        <v>19.130434782608695</v>
      </c>
      <c r="R29" s="381">
        <v>6547</v>
      </c>
      <c r="S29" s="376">
        <v>142.32608695652175</v>
      </c>
      <c r="T29" s="381">
        <v>819</v>
      </c>
      <c r="U29" s="376">
        <v>17.804347826086957</v>
      </c>
      <c r="V29" s="381">
        <v>169</v>
      </c>
      <c r="W29" s="376">
        <v>3.6739130434782608</v>
      </c>
      <c r="X29" s="381">
        <v>369</v>
      </c>
      <c r="Y29" s="376">
        <v>8.0217391304347831</v>
      </c>
      <c r="Z29" s="381">
        <v>546</v>
      </c>
      <c r="AA29" s="376">
        <v>11.869565217391305</v>
      </c>
      <c r="AB29" s="381">
        <v>351</v>
      </c>
      <c r="AC29" s="376">
        <v>7.6304347826086953</v>
      </c>
      <c r="AD29" s="382">
        <v>420</v>
      </c>
      <c r="AE29" s="376">
        <v>9.1304347826086953</v>
      </c>
      <c r="AF29" s="381">
        <v>252</v>
      </c>
      <c r="AG29" s="376">
        <v>5.4782608695652177</v>
      </c>
      <c r="AH29" s="381">
        <v>450</v>
      </c>
      <c r="AI29" s="376">
        <v>9.7826086956521738</v>
      </c>
      <c r="AJ29" s="381">
        <v>76</v>
      </c>
      <c r="AK29" s="376">
        <v>1.6521739130434783</v>
      </c>
      <c r="AL29" s="381">
        <v>2204</v>
      </c>
      <c r="AM29" s="376">
        <v>47.913043478260867</v>
      </c>
      <c r="AN29" s="381">
        <v>1549</v>
      </c>
      <c r="AO29" s="376">
        <v>33.673913043478258</v>
      </c>
      <c r="AP29" s="381">
        <v>6184</v>
      </c>
      <c r="AQ29" s="376">
        <v>134.43478260869566</v>
      </c>
      <c r="AR29" s="381">
        <v>151</v>
      </c>
      <c r="AS29" s="376">
        <v>3.2826086956521738</v>
      </c>
    </row>
    <row r="30" spans="1:45" ht="13.5" customHeight="1">
      <c r="A30" s="374" t="s">
        <v>163</v>
      </c>
      <c r="B30" s="375" t="s">
        <v>45</v>
      </c>
      <c r="C30" s="376">
        <v>2</v>
      </c>
      <c r="D30" s="376">
        <v>2.5</v>
      </c>
      <c r="E30" s="377">
        <v>815</v>
      </c>
      <c r="F30" s="378">
        <v>407.5</v>
      </c>
      <c r="G30" s="379">
        <v>8</v>
      </c>
      <c r="H30" s="378">
        <v>4</v>
      </c>
      <c r="I30" s="379">
        <v>11</v>
      </c>
      <c r="J30" s="378">
        <v>5.5</v>
      </c>
      <c r="K30" s="380">
        <v>627912.11</v>
      </c>
      <c r="L30" s="380">
        <v>313956.05499999999</v>
      </c>
      <c r="M30" s="380">
        <v>251164.84399999998</v>
      </c>
      <c r="N30" s="381">
        <v>2219</v>
      </c>
      <c r="O30" s="376">
        <v>1109.5</v>
      </c>
      <c r="P30" s="381">
        <v>7</v>
      </c>
      <c r="Q30" s="376">
        <v>3.5</v>
      </c>
      <c r="R30" s="381">
        <v>31</v>
      </c>
      <c r="S30" s="376">
        <v>15.5</v>
      </c>
      <c r="T30" s="381">
        <v>1</v>
      </c>
      <c r="U30" s="376">
        <v>0.5</v>
      </c>
      <c r="V30" s="381">
        <v>0</v>
      </c>
      <c r="W30" s="376">
        <v>0</v>
      </c>
      <c r="X30" s="381">
        <v>1</v>
      </c>
      <c r="Y30" s="376">
        <v>0.5</v>
      </c>
      <c r="Z30" s="381">
        <v>0</v>
      </c>
      <c r="AA30" s="376">
        <v>0</v>
      </c>
      <c r="AB30" s="381">
        <v>8</v>
      </c>
      <c r="AC30" s="376">
        <v>4</v>
      </c>
      <c r="AD30" s="382">
        <v>0</v>
      </c>
      <c r="AE30" s="376">
        <v>0</v>
      </c>
      <c r="AF30" s="381">
        <v>23</v>
      </c>
      <c r="AG30" s="376">
        <v>11.5</v>
      </c>
      <c r="AH30" s="381">
        <v>42</v>
      </c>
      <c r="AI30" s="376">
        <v>21</v>
      </c>
      <c r="AJ30" s="381">
        <v>0</v>
      </c>
      <c r="AK30" s="376">
        <v>0</v>
      </c>
      <c r="AL30" s="381">
        <v>76</v>
      </c>
      <c r="AM30" s="376">
        <v>38</v>
      </c>
      <c r="AN30" s="381">
        <v>459</v>
      </c>
      <c r="AO30" s="376">
        <v>229.5</v>
      </c>
      <c r="AP30" s="381">
        <v>116</v>
      </c>
      <c r="AQ30" s="376">
        <v>58</v>
      </c>
      <c r="AR30" s="381">
        <v>46</v>
      </c>
      <c r="AS30" s="376">
        <v>23</v>
      </c>
    </row>
    <row r="31" spans="1:45" ht="13.5" customHeight="1">
      <c r="A31" s="374" t="s">
        <v>163</v>
      </c>
      <c r="B31" s="375" t="s">
        <v>46</v>
      </c>
      <c r="C31" s="376">
        <v>2</v>
      </c>
      <c r="D31" s="376">
        <v>2.5</v>
      </c>
      <c r="E31" s="377">
        <v>957</v>
      </c>
      <c r="F31" s="378">
        <v>478.5</v>
      </c>
      <c r="G31" s="379">
        <v>12</v>
      </c>
      <c r="H31" s="378">
        <v>6</v>
      </c>
      <c r="I31" s="379">
        <v>20</v>
      </c>
      <c r="J31" s="378">
        <v>10</v>
      </c>
      <c r="K31" s="380">
        <v>703371.32</v>
      </c>
      <c r="L31" s="380">
        <v>351685.66</v>
      </c>
      <c r="M31" s="380">
        <v>281348.52799999999</v>
      </c>
      <c r="N31" s="381">
        <v>3804</v>
      </c>
      <c r="O31" s="376">
        <v>1902</v>
      </c>
      <c r="P31" s="381">
        <v>41</v>
      </c>
      <c r="Q31" s="376">
        <v>20.5</v>
      </c>
      <c r="R31" s="381">
        <v>48</v>
      </c>
      <c r="S31" s="376">
        <v>24</v>
      </c>
      <c r="T31" s="381">
        <v>2</v>
      </c>
      <c r="U31" s="376">
        <v>1</v>
      </c>
      <c r="V31" s="381">
        <v>6</v>
      </c>
      <c r="W31" s="376">
        <v>3</v>
      </c>
      <c r="X31" s="381">
        <v>18</v>
      </c>
      <c r="Y31" s="376">
        <v>9</v>
      </c>
      <c r="Z31" s="381">
        <v>30</v>
      </c>
      <c r="AA31" s="376">
        <v>15</v>
      </c>
      <c r="AB31" s="381">
        <v>19</v>
      </c>
      <c r="AC31" s="376">
        <v>9.5</v>
      </c>
      <c r="AD31" s="382">
        <v>0</v>
      </c>
      <c r="AE31" s="376">
        <v>0</v>
      </c>
      <c r="AF31" s="381">
        <v>19</v>
      </c>
      <c r="AG31" s="376">
        <v>9.5</v>
      </c>
      <c r="AH31" s="381">
        <v>36</v>
      </c>
      <c r="AI31" s="376">
        <v>18</v>
      </c>
      <c r="AJ31" s="381">
        <v>8</v>
      </c>
      <c r="AK31" s="376">
        <v>4</v>
      </c>
      <c r="AL31" s="381">
        <v>65</v>
      </c>
      <c r="AM31" s="376">
        <v>32.5</v>
      </c>
      <c r="AN31" s="381">
        <v>55</v>
      </c>
      <c r="AO31" s="376">
        <v>27.5</v>
      </c>
      <c r="AP31" s="381">
        <v>154</v>
      </c>
      <c r="AQ31" s="376">
        <v>77</v>
      </c>
      <c r="AR31" s="381">
        <v>51</v>
      </c>
      <c r="AS31" s="376">
        <v>25.5</v>
      </c>
    </row>
    <row r="32" spans="1:45" ht="13.5" customHeight="1">
      <c r="A32" s="374" t="s">
        <v>162</v>
      </c>
      <c r="B32" s="375" t="s">
        <v>47</v>
      </c>
      <c r="C32" s="376">
        <v>15</v>
      </c>
      <c r="D32" s="376">
        <v>19</v>
      </c>
      <c r="E32" s="377">
        <v>5510</v>
      </c>
      <c r="F32" s="378">
        <v>367.33333333333331</v>
      </c>
      <c r="G32" s="379">
        <v>93</v>
      </c>
      <c r="H32" s="378">
        <v>6.2</v>
      </c>
      <c r="I32" s="379">
        <v>164</v>
      </c>
      <c r="J32" s="378">
        <v>10.933333333333334</v>
      </c>
      <c r="K32" s="380">
        <v>3554790.72</v>
      </c>
      <c r="L32" s="380">
        <v>236986.04800000001</v>
      </c>
      <c r="M32" s="380">
        <v>187094.24842105265</v>
      </c>
      <c r="N32" s="381">
        <v>26011</v>
      </c>
      <c r="O32" s="376">
        <v>1734.0666666666666</v>
      </c>
      <c r="P32" s="381">
        <v>152</v>
      </c>
      <c r="Q32" s="376">
        <v>10.133333333333333</v>
      </c>
      <c r="R32" s="381">
        <v>3147</v>
      </c>
      <c r="S32" s="376">
        <v>209.8</v>
      </c>
      <c r="T32" s="381">
        <v>308</v>
      </c>
      <c r="U32" s="376">
        <v>20.533333333333335</v>
      </c>
      <c r="V32" s="381">
        <v>34</v>
      </c>
      <c r="W32" s="376">
        <v>2.2666666666666666</v>
      </c>
      <c r="X32" s="381">
        <v>92</v>
      </c>
      <c r="Y32" s="376">
        <v>6.1333333333333337</v>
      </c>
      <c r="Z32" s="381">
        <v>177</v>
      </c>
      <c r="AA32" s="376">
        <v>11.8</v>
      </c>
      <c r="AB32" s="381">
        <v>161</v>
      </c>
      <c r="AC32" s="376">
        <v>10.733333333333333</v>
      </c>
      <c r="AD32" s="382">
        <v>11</v>
      </c>
      <c r="AE32" s="376">
        <v>0.73333333333333328</v>
      </c>
      <c r="AF32" s="381">
        <v>55</v>
      </c>
      <c r="AG32" s="376">
        <v>3.6666666666666665</v>
      </c>
      <c r="AH32" s="381">
        <v>190</v>
      </c>
      <c r="AI32" s="376">
        <v>12.666666666666666</v>
      </c>
      <c r="AJ32" s="381">
        <v>25</v>
      </c>
      <c r="AK32" s="376">
        <v>1.6666666666666667</v>
      </c>
      <c r="AL32" s="381">
        <v>706</v>
      </c>
      <c r="AM32" s="376">
        <v>47.06666666666667</v>
      </c>
      <c r="AN32" s="381">
        <v>552</v>
      </c>
      <c r="AO32" s="376">
        <v>36.799999999999997</v>
      </c>
      <c r="AP32" s="381">
        <v>2660</v>
      </c>
      <c r="AQ32" s="376">
        <v>177.33333333333334</v>
      </c>
      <c r="AR32" s="381">
        <v>432</v>
      </c>
      <c r="AS32" s="376">
        <v>28.8</v>
      </c>
    </row>
    <row r="33" spans="1:45" ht="13.5" customHeight="1">
      <c r="A33" s="374" t="s">
        <v>161</v>
      </c>
      <c r="B33" s="375" t="s">
        <v>48</v>
      </c>
      <c r="C33" s="376">
        <v>3.75</v>
      </c>
      <c r="D33" s="376">
        <v>5</v>
      </c>
      <c r="E33" s="377">
        <v>1245</v>
      </c>
      <c r="F33" s="378">
        <v>332</v>
      </c>
      <c r="G33" s="379">
        <v>6</v>
      </c>
      <c r="H33" s="378">
        <v>1.6</v>
      </c>
      <c r="I33" s="379">
        <v>12</v>
      </c>
      <c r="J33" s="378">
        <v>3.2</v>
      </c>
      <c r="K33" s="380">
        <v>600905.68000000005</v>
      </c>
      <c r="L33" s="380">
        <v>160241.51466666668</v>
      </c>
      <c r="M33" s="380">
        <v>120181.13600000001</v>
      </c>
      <c r="N33" s="381">
        <v>4756</v>
      </c>
      <c r="O33" s="376">
        <v>1268.2666666666667</v>
      </c>
      <c r="P33" s="381">
        <v>25</v>
      </c>
      <c r="Q33" s="376">
        <v>6.666666666666667</v>
      </c>
      <c r="R33" s="381">
        <v>267</v>
      </c>
      <c r="S33" s="376">
        <v>71.2</v>
      </c>
      <c r="T33" s="381">
        <v>4</v>
      </c>
      <c r="U33" s="376">
        <v>1.0666666666666667</v>
      </c>
      <c r="V33" s="381">
        <v>4</v>
      </c>
      <c r="W33" s="376">
        <v>1.0666666666666667</v>
      </c>
      <c r="X33" s="381">
        <v>1</v>
      </c>
      <c r="Y33" s="376">
        <v>0.26666666666666666</v>
      </c>
      <c r="Z33" s="381">
        <v>18</v>
      </c>
      <c r="AA33" s="376">
        <v>4.8</v>
      </c>
      <c r="AB33" s="381">
        <v>13</v>
      </c>
      <c r="AC33" s="376">
        <v>3.4666666666666668</v>
      </c>
      <c r="AD33" s="382">
        <v>0</v>
      </c>
      <c r="AE33" s="376">
        <v>0</v>
      </c>
      <c r="AF33" s="381">
        <v>5</v>
      </c>
      <c r="AG33" s="376">
        <v>1.3333333333333333</v>
      </c>
      <c r="AH33" s="381">
        <v>24</v>
      </c>
      <c r="AI33" s="376">
        <v>6.4</v>
      </c>
      <c r="AJ33" s="381">
        <v>0</v>
      </c>
      <c r="AK33" s="376">
        <v>0</v>
      </c>
      <c r="AL33" s="381">
        <v>109</v>
      </c>
      <c r="AM33" s="376">
        <v>29.066666666666666</v>
      </c>
      <c r="AN33" s="381">
        <v>148</v>
      </c>
      <c r="AO33" s="376">
        <v>39.466666666666669</v>
      </c>
      <c r="AP33" s="381">
        <v>275</v>
      </c>
      <c r="AQ33" s="376">
        <v>73.333333333333329</v>
      </c>
      <c r="AR33" s="381">
        <v>72</v>
      </c>
      <c r="AS33" s="376">
        <v>19.2</v>
      </c>
    </row>
    <row r="34" spans="1:45" ht="13.5" customHeight="1">
      <c r="A34" s="374" t="s">
        <v>166</v>
      </c>
      <c r="B34" s="375" t="s">
        <v>49</v>
      </c>
      <c r="C34" s="376">
        <v>9</v>
      </c>
      <c r="D34" s="376">
        <v>11</v>
      </c>
      <c r="E34" s="377">
        <v>2681</v>
      </c>
      <c r="F34" s="378">
        <v>297.88888888888891</v>
      </c>
      <c r="G34" s="379">
        <v>37</v>
      </c>
      <c r="H34" s="378">
        <v>4.1111111111111107</v>
      </c>
      <c r="I34" s="379">
        <v>56</v>
      </c>
      <c r="J34" s="378">
        <v>6.2222222222222223</v>
      </c>
      <c r="K34" s="380">
        <v>1540924.47</v>
      </c>
      <c r="L34" s="380">
        <v>171213.83</v>
      </c>
      <c r="M34" s="380">
        <v>140084.04272727272</v>
      </c>
      <c r="N34" s="381">
        <v>10976</v>
      </c>
      <c r="O34" s="376">
        <v>1219.5555555555557</v>
      </c>
      <c r="P34" s="381">
        <v>48</v>
      </c>
      <c r="Q34" s="376">
        <v>5.333333333333333</v>
      </c>
      <c r="R34" s="381">
        <v>245</v>
      </c>
      <c r="S34" s="376">
        <v>27.222222222222221</v>
      </c>
      <c r="T34" s="381">
        <v>2</v>
      </c>
      <c r="U34" s="376">
        <v>0.22222222222222221</v>
      </c>
      <c r="V34" s="381">
        <v>21</v>
      </c>
      <c r="W34" s="376">
        <v>2.3333333333333335</v>
      </c>
      <c r="X34" s="381">
        <v>37</v>
      </c>
      <c r="Y34" s="376">
        <v>4.1111111111111107</v>
      </c>
      <c r="Z34" s="381">
        <v>63</v>
      </c>
      <c r="AA34" s="376">
        <v>7</v>
      </c>
      <c r="AB34" s="381">
        <v>51</v>
      </c>
      <c r="AC34" s="376">
        <v>5.666666666666667</v>
      </c>
      <c r="AD34" s="382">
        <v>4</v>
      </c>
      <c r="AE34" s="376">
        <v>0.44444444444444442</v>
      </c>
      <c r="AF34" s="381">
        <v>23</v>
      </c>
      <c r="AG34" s="376">
        <v>2.5555555555555554</v>
      </c>
      <c r="AH34" s="381">
        <v>71</v>
      </c>
      <c r="AI34" s="376">
        <v>7.8888888888888893</v>
      </c>
      <c r="AJ34" s="381">
        <v>4</v>
      </c>
      <c r="AK34" s="376">
        <v>0.44444444444444442</v>
      </c>
      <c r="AL34" s="381">
        <v>335</v>
      </c>
      <c r="AM34" s="376">
        <v>37.222222222222221</v>
      </c>
      <c r="AN34" s="381">
        <v>549</v>
      </c>
      <c r="AO34" s="376">
        <v>61</v>
      </c>
      <c r="AP34" s="381">
        <v>147</v>
      </c>
      <c r="AQ34" s="376">
        <v>16.333333333333332</v>
      </c>
      <c r="AR34" s="381">
        <v>149</v>
      </c>
      <c r="AS34" s="376">
        <v>16.555555555555557</v>
      </c>
    </row>
    <row r="35" spans="1:45" ht="13.5" customHeight="1">
      <c r="A35" s="374" t="s">
        <v>160</v>
      </c>
      <c r="B35" s="375" t="s">
        <v>50</v>
      </c>
      <c r="C35" s="376">
        <v>27</v>
      </c>
      <c r="D35" s="376">
        <v>34</v>
      </c>
      <c r="E35" s="377">
        <v>9357</v>
      </c>
      <c r="F35" s="378">
        <v>346.55555555555554</v>
      </c>
      <c r="G35" s="379">
        <v>120</v>
      </c>
      <c r="H35" s="378">
        <v>4.4444444444444446</v>
      </c>
      <c r="I35" s="379">
        <v>86</v>
      </c>
      <c r="J35" s="378">
        <v>3.1851851851851851</v>
      </c>
      <c r="K35" s="380">
        <v>4459567.07</v>
      </c>
      <c r="L35" s="380">
        <v>165169.15074074076</v>
      </c>
      <c r="M35" s="380">
        <v>131163.73735294119</v>
      </c>
      <c r="N35" s="381">
        <v>41589</v>
      </c>
      <c r="O35" s="376">
        <v>1540.3333333333333</v>
      </c>
      <c r="P35" s="381">
        <v>312</v>
      </c>
      <c r="Q35" s="376">
        <v>11.555555555555555</v>
      </c>
      <c r="R35" s="381">
        <v>1667</v>
      </c>
      <c r="S35" s="376">
        <v>61.74074074074074</v>
      </c>
      <c r="T35" s="381">
        <v>52</v>
      </c>
      <c r="U35" s="376">
        <v>1.9259259259259258</v>
      </c>
      <c r="V35" s="381">
        <v>37</v>
      </c>
      <c r="W35" s="376">
        <v>1.3703703703703705</v>
      </c>
      <c r="X35" s="381">
        <v>122</v>
      </c>
      <c r="Y35" s="376">
        <v>4.5185185185185182</v>
      </c>
      <c r="Z35" s="381">
        <v>131</v>
      </c>
      <c r="AA35" s="376">
        <v>4.8518518518518521</v>
      </c>
      <c r="AB35" s="381">
        <v>73</v>
      </c>
      <c r="AC35" s="376">
        <v>2.7037037037037037</v>
      </c>
      <c r="AD35" s="382">
        <v>34</v>
      </c>
      <c r="AE35" s="376">
        <v>1.2592592592592593</v>
      </c>
      <c r="AF35" s="381">
        <v>61</v>
      </c>
      <c r="AG35" s="376">
        <v>2.2592592592592591</v>
      </c>
      <c r="AH35" s="381">
        <v>223</v>
      </c>
      <c r="AI35" s="376">
        <v>8.2592592592592595</v>
      </c>
      <c r="AJ35" s="381">
        <v>32</v>
      </c>
      <c r="AK35" s="376">
        <v>1.1851851851851851</v>
      </c>
      <c r="AL35" s="381">
        <v>1399</v>
      </c>
      <c r="AM35" s="376">
        <v>51.814814814814817</v>
      </c>
      <c r="AN35" s="381">
        <v>139</v>
      </c>
      <c r="AO35" s="376">
        <v>5.1481481481481479</v>
      </c>
      <c r="AP35" s="381">
        <v>3703</v>
      </c>
      <c r="AQ35" s="376">
        <v>137.14814814814815</v>
      </c>
      <c r="AR35" s="381">
        <v>10</v>
      </c>
      <c r="AS35" s="376">
        <v>0.37037037037037035</v>
      </c>
    </row>
    <row r="36" spans="1:45" ht="13.5" customHeight="1">
      <c r="A36" s="374" t="s">
        <v>164</v>
      </c>
      <c r="B36" s="375" t="s">
        <v>168</v>
      </c>
      <c r="C36" s="376">
        <v>8.5</v>
      </c>
      <c r="D36" s="376">
        <v>11</v>
      </c>
      <c r="E36" s="377">
        <v>2307</v>
      </c>
      <c r="F36" s="378">
        <v>271.41176470588238</v>
      </c>
      <c r="G36" s="379">
        <v>7</v>
      </c>
      <c r="H36" s="378">
        <v>0.82352941176470584</v>
      </c>
      <c r="I36" s="379">
        <v>5</v>
      </c>
      <c r="J36" s="378">
        <v>0.58823529411764708</v>
      </c>
      <c r="K36" s="380">
        <v>812793.92</v>
      </c>
      <c r="L36" s="380">
        <v>95622.814117647067</v>
      </c>
      <c r="M36" s="380">
        <v>73890.356363636369</v>
      </c>
      <c r="N36" s="381">
        <v>13249</v>
      </c>
      <c r="O36" s="376">
        <v>1558.7058823529412</v>
      </c>
      <c r="P36" s="381">
        <v>96</v>
      </c>
      <c r="Q36" s="376">
        <v>11.294117647058824</v>
      </c>
      <c r="R36" s="381">
        <v>788</v>
      </c>
      <c r="S36" s="376">
        <v>92.705882352941174</v>
      </c>
      <c r="T36" s="381">
        <v>70</v>
      </c>
      <c r="U36" s="376">
        <v>8.235294117647058</v>
      </c>
      <c r="V36" s="381">
        <v>24</v>
      </c>
      <c r="W36" s="376">
        <v>2.8235294117647061</v>
      </c>
      <c r="X36" s="381">
        <v>10</v>
      </c>
      <c r="Y36" s="376">
        <v>1.1764705882352942</v>
      </c>
      <c r="Z36" s="381">
        <v>39</v>
      </c>
      <c r="AA36" s="376">
        <v>4.5882352941176467</v>
      </c>
      <c r="AB36" s="381">
        <v>13</v>
      </c>
      <c r="AC36" s="376">
        <v>1.5294117647058822</v>
      </c>
      <c r="AD36" s="382">
        <v>4</v>
      </c>
      <c r="AE36" s="376">
        <v>0.47058823529411764</v>
      </c>
      <c r="AF36" s="381">
        <v>1</v>
      </c>
      <c r="AG36" s="376">
        <v>0.11764705882352941</v>
      </c>
      <c r="AH36" s="381">
        <v>52</v>
      </c>
      <c r="AI36" s="376">
        <v>6.117647058823529</v>
      </c>
      <c r="AJ36" s="381">
        <v>6</v>
      </c>
      <c r="AK36" s="376">
        <v>0.70588235294117652</v>
      </c>
      <c r="AL36" s="381">
        <v>238</v>
      </c>
      <c r="AM36" s="376">
        <v>28</v>
      </c>
      <c r="AN36" s="381">
        <v>510</v>
      </c>
      <c r="AO36" s="376">
        <v>60</v>
      </c>
      <c r="AP36" s="381">
        <v>377</v>
      </c>
      <c r="AQ36" s="376">
        <v>44.352941176470587</v>
      </c>
      <c r="AR36" s="381">
        <v>43</v>
      </c>
      <c r="AS36" s="376">
        <v>5.0588235294117645</v>
      </c>
    </row>
    <row r="37" spans="1:45" ht="13.5" customHeight="1">
      <c r="A37" s="374" t="s">
        <v>164</v>
      </c>
      <c r="B37" s="375" t="s">
        <v>169</v>
      </c>
      <c r="C37" s="376">
        <v>6.5</v>
      </c>
      <c r="D37" s="376">
        <v>8</v>
      </c>
      <c r="E37" s="377">
        <v>2173</v>
      </c>
      <c r="F37" s="378">
        <v>334.30769230769232</v>
      </c>
      <c r="G37" s="379">
        <v>9</v>
      </c>
      <c r="H37" s="378">
        <v>1.3846153846153846</v>
      </c>
      <c r="I37" s="379">
        <v>14</v>
      </c>
      <c r="J37" s="378">
        <v>2.1538461538461537</v>
      </c>
      <c r="K37" s="380">
        <v>973682.93</v>
      </c>
      <c r="L37" s="380">
        <v>149797.37384615385</v>
      </c>
      <c r="M37" s="380">
        <v>121710.36625000001</v>
      </c>
      <c r="N37" s="384">
        <v>7686</v>
      </c>
      <c r="O37" s="376">
        <v>1182.4615384615386</v>
      </c>
      <c r="P37" s="381">
        <v>44</v>
      </c>
      <c r="Q37" s="376">
        <v>6.7692307692307692</v>
      </c>
      <c r="R37" s="381">
        <v>844</v>
      </c>
      <c r="S37" s="376">
        <v>129.84615384615384</v>
      </c>
      <c r="T37" s="381">
        <v>94</v>
      </c>
      <c r="U37" s="376">
        <v>14.461538461538462</v>
      </c>
      <c r="V37" s="381">
        <v>16</v>
      </c>
      <c r="W37" s="376">
        <v>2.4615384615384617</v>
      </c>
      <c r="X37" s="381">
        <v>8</v>
      </c>
      <c r="Y37" s="376">
        <v>1.2307692307692308</v>
      </c>
      <c r="Z37" s="381">
        <v>29</v>
      </c>
      <c r="AA37" s="376">
        <v>4.4615384615384617</v>
      </c>
      <c r="AB37" s="381">
        <v>5</v>
      </c>
      <c r="AC37" s="376">
        <v>0.76923076923076927</v>
      </c>
      <c r="AD37" s="382">
        <v>0</v>
      </c>
      <c r="AE37" s="376">
        <v>0</v>
      </c>
      <c r="AF37" s="381">
        <v>105</v>
      </c>
      <c r="AG37" s="376">
        <v>16.153846153846153</v>
      </c>
      <c r="AH37" s="381">
        <v>72</v>
      </c>
      <c r="AI37" s="376">
        <v>11.076923076923077</v>
      </c>
      <c r="AJ37" s="381">
        <v>4</v>
      </c>
      <c r="AK37" s="376">
        <v>0.61538461538461542</v>
      </c>
      <c r="AL37" s="381">
        <v>224</v>
      </c>
      <c r="AM37" s="376">
        <v>34.46153846153846</v>
      </c>
      <c r="AN37" s="381">
        <v>571</v>
      </c>
      <c r="AO37" s="376">
        <v>87.84615384615384</v>
      </c>
      <c r="AP37" s="381">
        <v>453</v>
      </c>
      <c r="AQ37" s="376">
        <v>69.692307692307693</v>
      </c>
      <c r="AR37" s="381">
        <v>128</v>
      </c>
      <c r="AS37" s="376">
        <v>19.692307692307693</v>
      </c>
    </row>
    <row r="38" spans="1:45" ht="13.5" customHeight="1">
      <c r="A38" s="374" t="s">
        <v>162</v>
      </c>
      <c r="B38" s="375" t="s">
        <v>52</v>
      </c>
      <c r="C38" s="376">
        <v>29.5</v>
      </c>
      <c r="D38" s="376">
        <v>45.25</v>
      </c>
      <c r="E38" s="377">
        <v>13278</v>
      </c>
      <c r="F38" s="378">
        <v>450.10169491525426</v>
      </c>
      <c r="G38" s="379">
        <v>172</v>
      </c>
      <c r="H38" s="378">
        <v>5.8305084745762707</v>
      </c>
      <c r="I38" s="379">
        <v>174</v>
      </c>
      <c r="J38" s="378">
        <v>5.898305084745763</v>
      </c>
      <c r="K38" s="380">
        <v>6447099.75</v>
      </c>
      <c r="L38" s="380">
        <v>218545.75423728814</v>
      </c>
      <c r="M38" s="380">
        <v>142477.34254143646</v>
      </c>
      <c r="N38" s="384">
        <v>59731</v>
      </c>
      <c r="O38" s="376">
        <v>2024.7796610169491</v>
      </c>
      <c r="P38" s="381">
        <v>489</v>
      </c>
      <c r="Q38" s="376">
        <v>16.576271186440678</v>
      </c>
      <c r="R38" s="381">
        <v>2154</v>
      </c>
      <c r="S38" s="376">
        <v>73.016949152542367</v>
      </c>
      <c r="T38" s="381">
        <v>351</v>
      </c>
      <c r="U38" s="376">
        <v>11.898305084745763</v>
      </c>
      <c r="V38" s="381">
        <v>143</v>
      </c>
      <c r="W38" s="376">
        <v>4.8474576271186445</v>
      </c>
      <c r="X38" s="381">
        <v>178</v>
      </c>
      <c r="Y38" s="376">
        <v>6.0338983050847457</v>
      </c>
      <c r="Z38" s="381">
        <v>225</v>
      </c>
      <c r="AA38" s="376">
        <v>7.6271186440677967</v>
      </c>
      <c r="AB38" s="381">
        <v>147</v>
      </c>
      <c r="AC38" s="376">
        <v>4.9830508474576272</v>
      </c>
      <c r="AD38" s="382">
        <v>515</v>
      </c>
      <c r="AE38" s="376">
        <v>17.457627118644069</v>
      </c>
      <c r="AF38" s="381">
        <v>57</v>
      </c>
      <c r="AG38" s="376">
        <v>1.9322033898305084</v>
      </c>
      <c r="AH38" s="381">
        <v>413</v>
      </c>
      <c r="AI38" s="376">
        <v>14</v>
      </c>
      <c r="AJ38" s="381">
        <v>13</v>
      </c>
      <c r="AK38" s="376">
        <v>0.44067796610169491</v>
      </c>
      <c r="AL38" s="381">
        <v>2180</v>
      </c>
      <c r="AM38" s="376">
        <v>73.898305084745758</v>
      </c>
      <c r="AN38" s="381">
        <v>109</v>
      </c>
      <c r="AO38" s="376">
        <v>3.6949152542372881</v>
      </c>
      <c r="AP38" s="381">
        <v>9991</v>
      </c>
      <c r="AQ38" s="376">
        <v>338.67796610169489</v>
      </c>
      <c r="AR38" s="381">
        <v>10</v>
      </c>
      <c r="AS38" s="376">
        <v>0.33898305084745761</v>
      </c>
    </row>
    <row r="39" spans="1:45" ht="13.5" customHeight="1">
      <c r="A39" s="374" t="s">
        <v>160</v>
      </c>
      <c r="B39" s="375" t="s">
        <v>53</v>
      </c>
      <c r="C39" s="376">
        <v>8</v>
      </c>
      <c r="D39" s="376">
        <v>9</v>
      </c>
      <c r="E39" s="377">
        <v>2844</v>
      </c>
      <c r="F39" s="378">
        <v>355.5</v>
      </c>
      <c r="G39" s="379">
        <v>34</v>
      </c>
      <c r="H39" s="378">
        <v>4.25</v>
      </c>
      <c r="I39" s="379">
        <v>44</v>
      </c>
      <c r="J39" s="378">
        <v>5.5</v>
      </c>
      <c r="K39" s="380">
        <v>1499844.29</v>
      </c>
      <c r="L39" s="380">
        <v>187480.53625</v>
      </c>
      <c r="M39" s="380">
        <v>166649.36555555556</v>
      </c>
      <c r="N39" s="384">
        <v>10327</v>
      </c>
      <c r="O39" s="376">
        <v>1290.875</v>
      </c>
      <c r="P39" s="381">
        <v>90</v>
      </c>
      <c r="Q39" s="376">
        <v>11.25</v>
      </c>
      <c r="R39" s="381">
        <v>199</v>
      </c>
      <c r="S39" s="376">
        <v>24.875</v>
      </c>
      <c r="T39" s="381">
        <v>10</v>
      </c>
      <c r="U39" s="376">
        <v>1.25</v>
      </c>
      <c r="V39" s="381">
        <v>9</v>
      </c>
      <c r="W39" s="376">
        <v>1.125</v>
      </c>
      <c r="X39" s="381">
        <v>35</v>
      </c>
      <c r="Y39" s="376">
        <v>4.375</v>
      </c>
      <c r="Z39" s="381">
        <v>54</v>
      </c>
      <c r="AA39" s="376">
        <v>6.75</v>
      </c>
      <c r="AB39" s="381">
        <v>46</v>
      </c>
      <c r="AC39" s="376">
        <v>5.75</v>
      </c>
      <c r="AD39" s="382">
        <v>27</v>
      </c>
      <c r="AE39" s="376">
        <v>3.375</v>
      </c>
      <c r="AF39" s="381">
        <v>36</v>
      </c>
      <c r="AG39" s="376">
        <v>4.5</v>
      </c>
      <c r="AH39" s="381">
        <v>83</v>
      </c>
      <c r="AI39" s="376">
        <v>10.375</v>
      </c>
      <c r="AJ39" s="381">
        <v>5</v>
      </c>
      <c r="AK39" s="376">
        <v>0.625</v>
      </c>
      <c r="AL39" s="381">
        <v>347</v>
      </c>
      <c r="AM39" s="376">
        <v>43.375</v>
      </c>
      <c r="AN39" s="381">
        <v>314</v>
      </c>
      <c r="AO39" s="376">
        <v>39.25</v>
      </c>
      <c r="AP39" s="381">
        <v>876</v>
      </c>
      <c r="AQ39" s="376">
        <v>109.5</v>
      </c>
      <c r="AR39" s="381">
        <v>97</v>
      </c>
      <c r="AS39" s="376">
        <v>12.125</v>
      </c>
    </row>
    <row r="40" spans="1:45" ht="13.5" customHeight="1">
      <c r="A40" s="374" t="s">
        <v>163</v>
      </c>
      <c r="B40" s="375" t="s">
        <v>54</v>
      </c>
      <c r="C40" s="376">
        <v>23.75</v>
      </c>
      <c r="D40" s="376">
        <v>33</v>
      </c>
      <c r="E40" s="377">
        <v>8734</v>
      </c>
      <c r="F40" s="378">
        <v>367.74736842105261</v>
      </c>
      <c r="G40" s="379">
        <v>125</v>
      </c>
      <c r="H40" s="378">
        <v>5.2631578947368425</v>
      </c>
      <c r="I40" s="379">
        <v>154</v>
      </c>
      <c r="J40" s="378">
        <v>6.4842105263157892</v>
      </c>
      <c r="K40" s="380">
        <v>4263707.59</v>
      </c>
      <c r="L40" s="380">
        <v>179524.53010526314</v>
      </c>
      <c r="M40" s="380">
        <v>129203.2603030303</v>
      </c>
      <c r="N40" s="384">
        <v>47448</v>
      </c>
      <c r="O40" s="376">
        <v>1997.8105263157895</v>
      </c>
      <c r="P40" s="381">
        <v>356</v>
      </c>
      <c r="Q40" s="376">
        <v>14.989473684210527</v>
      </c>
      <c r="R40" s="381">
        <v>8368</v>
      </c>
      <c r="S40" s="376">
        <v>352.33684210526314</v>
      </c>
      <c r="T40" s="381">
        <v>729</v>
      </c>
      <c r="U40" s="376">
        <v>30.694736842105264</v>
      </c>
      <c r="V40" s="381">
        <v>62</v>
      </c>
      <c r="W40" s="376">
        <v>2.6105263157894738</v>
      </c>
      <c r="X40" s="381">
        <v>131</v>
      </c>
      <c r="Y40" s="376">
        <v>5.5157894736842108</v>
      </c>
      <c r="Z40" s="381">
        <v>173</v>
      </c>
      <c r="AA40" s="376">
        <v>7.2842105263157899</v>
      </c>
      <c r="AB40" s="381">
        <v>142</v>
      </c>
      <c r="AC40" s="376">
        <v>5.9789473684210526</v>
      </c>
      <c r="AD40" s="382">
        <v>28</v>
      </c>
      <c r="AE40" s="376">
        <v>1.1789473684210525</v>
      </c>
      <c r="AF40" s="381">
        <v>104</v>
      </c>
      <c r="AG40" s="376">
        <v>4.3789473684210529</v>
      </c>
      <c r="AH40" s="381">
        <v>158</v>
      </c>
      <c r="AI40" s="376">
        <v>6.6526315789473687</v>
      </c>
      <c r="AJ40" s="381">
        <v>19</v>
      </c>
      <c r="AK40" s="376">
        <v>0.8</v>
      </c>
      <c r="AL40" s="381">
        <v>1211</v>
      </c>
      <c r="AM40" s="376">
        <v>50.989473684210523</v>
      </c>
      <c r="AN40" s="381">
        <v>406</v>
      </c>
      <c r="AO40" s="376">
        <v>17.094736842105263</v>
      </c>
      <c r="AP40" s="381">
        <v>2487</v>
      </c>
      <c r="AQ40" s="376">
        <v>104.71578947368421</v>
      </c>
      <c r="AR40" s="381">
        <v>98</v>
      </c>
      <c r="AS40" s="376">
        <v>4.1263157894736846</v>
      </c>
    </row>
    <row r="41" spans="1:45" ht="13.5" customHeight="1">
      <c r="A41" s="374" t="s">
        <v>167</v>
      </c>
      <c r="B41" s="375" t="s">
        <v>55</v>
      </c>
      <c r="C41" s="376">
        <v>1</v>
      </c>
      <c r="D41" s="376">
        <v>1.75</v>
      </c>
      <c r="E41" s="377">
        <v>519</v>
      </c>
      <c r="F41" s="378">
        <v>519</v>
      </c>
      <c r="G41" s="379">
        <v>2</v>
      </c>
      <c r="H41" s="378">
        <v>2</v>
      </c>
      <c r="I41" s="379">
        <v>4</v>
      </c>
      <c r="J41" s="378">
        <v>4</v>
      </c>
      <c r="K41" s="380">
        <v>303464.84000000003</v>
      </c>
      <c r="L41" s="380">
        <v>303464.84000000003</v>
      </c>
      <c r="M41" s="380">
        <v>173408.48</v>
      </c>
      <c r="N41" s="384">
        <v>2</v>
      </c>
      <c r="O41" s="376">
        <v>2</v>
      </c>
      <c r="P41" s="381">
        <v>0</v>
      </c>
      <c r="Q41" s="376">
        <v>0</v>
      </c>
      <c r="R41" s="381">
        <v>0</v>
      </c>
      <c r="S41" s="376">
        <v>0</v>
      </c>
      <c r="T41" s="381">
        <v>0</v>
      </c>
      <c r="U41" s="376">
        <v>0</v>
      </c>
      <c r="V41" s="381">
        <v>0</v>
      </c>
      <c r="W41" s="376">
        <v>0</v>
      </c>
      <c r="X41" s="381">
        <v>0</v>
      </c>
      <c r="Y41" s="376">
        <v>0</v>
      </c>
      <c r="Z41" s="381">
        <v>0</v>
      </c>
      <c r="AA41" s="376">
        <v>0</v>
      </c>
      <c r="AB41" s="381">
        <v>0</v>
      </c>
      <c r="AC41" s="376">
        <v>0</v>
      </c>
      <c r="AD41" s="382">
        <v>0</v>
      </c>
      <c r="AE41" s="376">
        <v>0</v>
      </c>
      <c r="AF41" s="381">
        <v>0</v>
      </c>
      <c r="AG41" s="376">
        <v>0</v>
      </c>
      <c r="AH41" s="381">
        <v>0</v>
      </c>
      <c r="AI41" s="376">
        <v>0</v>
      </c>
      <c r="AJ41" s="381">
        <v>0</v>
      </c>
      <c r="AK41" s="376">
        <v>0</v>
      </c>
      <c r="AL41" s="381">
        <v>58</v>
      </c>
      <c r="AM41" s="376">
        <v>58</v>
      </c>
      <c r="AN41" s="381">
        <v>0</v>
      </c>
      <c r="AO41" s="376">
        <v>0</v>
      </c>
      <c r="AP41" s="381">
        <v>0</v>
      </c>
      <c r="AQ41" s="376">
        <v>0</v>
      </c>
      <c r="AR41" s="381">
        <v>21</v>
      </c>
      <c r="AS41" s="376">
        <v>21</v>
      </c>
    </row>
    <row r="42" spans="1:45" ht="13.5" customHeight="1">
      <c r="A42" s="374" t="s">
        <v>167</v>
      </c>
      <c r="B42" s="375" t="s">
        <v>56</v>
      </c>
      <c r="C42" s="376">
        <v>0.75</v>
      </c>
      <c r="D42" s="376">
        <v>1</v>
      </c>
      <c r="E42" s="377">
        <v>258</v>
      </c>
      <c r="F42" s="378">
        <v>344</v>
      </c>
      <c r="G42" s="379">
        <v>6</v>
      </c>
      <c r="H42" s="378">
        <v>8</v>
      </c>
      <c r="I42" s="379">
        <v>9</v>
      </c>
      <c r="J42" s="378">
        <v>12</v>
      </c>
      <c r="K42" s="380">
        <v>136111.43</v>
      </c>
      <c r="L42" s="380">
        <v>181481.90666666665</v>
      </c>
      <c r="M42" s="380">
        <v>136111.43</v>
      </c>
      <c r="N42" s="384">
        <v>1120</v>
      </c>
      <c r="O42" s="376">
        <v>1493.3333333333333</v>
      </c>
      <c r="P42" s="381">
        <v>11</v>
      </c>
      <c r="Q42" s="376">
        <v>14.666666666666666</v>
      </c>
      <c r="R42" s="381">
        <v>408</v>
      </c>
      <c r="S42" s="376">
        <v>544</v>
      </c>
      <c r="T42" s="381">
        <v>10</v>
      </c>
      <c r="U42" s="376">
        <v>13.333333333333334</v>
      </c>
      <c r="V42" s="381">
        <v>1</v>
      </c>
      <c r="W42" s="376">
        <v>1.3333333333333333</v>
      </c>
      <c r="X42" s="381">
        <v>4</v>
      </c>
      <c r="Y42" s="376">
        <v>5.333333333333333</v>
      </c>
      <c r="Z42" s="381">
        <v>7</v>
      </c>
      <c r="AA42" s="376">
        <v>9.3333333333333339</v>
      </c>
      <c r="AB42" s="381">
        <v>7</v>
      </c>
      <c r="AC42" s="376">
        <v>9.3333333333333339</v>
      </c>
      <c r="AD42" s="382">
        <v>0</v>
      </c>
      <c r="AE42" s="376">
        <v>0</v>
      </c>
      <c r="AF42" s="381">
        <v>2</v>
      </c>
      <c r="AG42" s="376">
        <v>2.6666666666666665</v>
      </c>
      <c r="AH42" s="381">
        <v>6</v>
      </c>
      <c r="AI42" s="376">
        <v>8</v>
      </c>
      <c r="AJ42" s="381">
        <v>1</v>
      </c>
      <c r="AK42" s="376">
        <v>1.3333333333333333</v>
      </c>
      <c r="AL42" s="381">
        <v>48</v>
      </c>
      <c r="AM42" s="376">
        <v>64</v>
      </c>
      <c r="AN42" s="381">
        <v>84</v>
      </c>
      <c r="AO42" s="376">
        <v>112</v>
      </c>
      <c r="AP42" s="381">
        <v>75</v>
      </c>
      <c r="AQ42" s="376">
        <v>100</v>
      </c>
      <c r="AR42" s="381">
        <v>79</v>
      </c>
      <c r="AS42" s="376">
        <v>105.33333333333333</v>
      </c>
    </row>
    <row r="43" spans="1:45" ht="13.5" customHeight="1">
      <c r="A43" s="374" t="s">
        <v>164</v>
      </c>
      <c r="B43" s="375" t="s">
        <v>57</v>
      </c>
      <c r="C43" s="376">
        <v>9.5</v>
      </c>
      <c r="D43" s="376">
        <v>11</v>
      </c>
      <c r="E43" s="377">
        <v>2402</v>
      </c>
      <c r="F43" s="378">
        <v>252.84210526315789</v>
      </c>
      <c r="G43" s="379">
        <v>12</v>
      </c>
      <c r="H43" s="378">
        <v>1.263157894736842</v>
      </c>
      <c r="I43" s="379">
        <v>42</v>
      </c>
      <c r="J43" s="378">
        <v>4.4210526315789478</v>
      </c>
      <c r="K43" s="380">
        <v>1201479.71</v>
      </c>
      <c r="L43" s="380">
        <v>126471.54842105263</v>
      </c>
      <c r="M43" s="380">
        <v>109225.42818181818</v>
      </c>
      <c r="N43" s="384">
        <v>11298</v>
      </c>
      <c r="O43" s="376">
        <v>1189.2631578947369</v>
      </c>
      <c r="P43" s="381">
        <v>56</v>
      </c>
      <c r="Q43" s="376">
        <v>5.8947368421052628</v>
      </c>
      <c r="R43" s="381">
        <v>241</v>
      </c>
      <c r="S43" s="376">
        <v>25.368421052631579</v>
      </c>
      <c r="T43" s="381">
        <v>9</v>
      </c>
      <c r="U43" s="376">
        <v>0.94736842105263153</v>
      </c>
      <c r="V43" s="381">
        <v>33</v>
      </c>
      <c r="W43" s="376">
        <v>3.4736842105263159</v>
      </c>
      <c r="X43" s="381">
        <v>12</v>
      </c>
      <c r="Y43" s="376">
        <v>1.263157894736842</v>
      </c>
      <c r="Z43" s="381">
        <v>98</v>
      </c>
      <c r="AA43" s="376">
        <v>10.315789473684211</v>
      </c>
      <c r="AB43" s="381">
        <v>43</v>
      </c>
      <c r="AC43" s="376">
        <v>4.5263157894736841</v>
      </c>
      <c r="AD43" s="382">
        <v>12</v>
      </c>
      <c r="AE43" s="376">
        <v>1.263157894736842</v>
      </c>
      <c r="AF43" s="381">
        <v>46</v>
      </c>
      <c r="AG43" s="376">
        <v>4.8421052631578947</v>
      </c>
      <c r="AH43" s="381">
        <v>72</v>
      </c>
      <c r="AI43" s="376">
        <v>7.5789473684210522</v>
      </c>
      <c r="AJ43" s="381">
        <v>7</v>
      </c>
      <c r="AK43" s="376">
        <v>0.73684210526315785</v>
      </c>
      <c r="AL43" s="381">
        <v>272</v>
      </c>
      <c r="AM43" s="376">
        <v>28.631578947368421</v>
      </c>
      <c r="AN43" s="381">
        <v>83</v>
      </c>
      <c r="AO43" s="376">
        <v>8.7368421052631575</v>
      </c>
      <c r="AP43" s="381">
        <v>399</v>
      </c>
      <c r="AQ43" s="376">
        <v>42</v>
      </c>
      <c r="AR43" s="381">
        <v>22</v>
      </c>
      <c r="AS43" s="376">
        <v>2.3157894736842106</v>
      </c>
    </row>
    <row r="44" spans="1:45" ht="13.5" customHeight="1">
      <c r="A44" s="374" t="s">
        <v>160</v>
      </c>
      <c r="B44" s="375" t="s">
        <v>58</v>
      </c>
      <c r="C44" s="376">
        <v>3</v>
      </c>
      <c r="D44" s="376">
        <v>4.5</v>
      </c>
      <c r="E44" s="377">
        <v>1201</v>
      </c>
      <c r="F44" s="378">
        <v>400.33333333333331</v>
      </c>
      <c r="G44" s="379">
        <v>29</v>
      </c>
      <c r="H44" s="378">
        <v>9.6666666666666661</v>
      </c>
      <c r="I44" s="379">
        <v>36</v>
      </c>
      <c r="J44" s="378">
        <v>12</v>
      </c>
      <c r="K44" s="380">
        <v>543174.22</v>
      </c>
      <c r="L44" s="380">
        <v>181058.07333333333</v>
      </c>
      <c r="M44" s="380">
        <v>120705.38222222222</v>
      </c>
      <c r="N44" s="384">
        <v>4882</v>
      </c>
      <c r="O44" s="376">
        <v>1627.3333333333333</v>
      </c>
      <c r="P44" s="381">
        <v>43</v>
      </c>
      <c r="Q44" s="376">
        <v>14.333333333333334</v>
      </c>
      <c r="R44" s="381">
        <v>798</v>
      </c>
      <c r="S44" s="376">
        <v>266</v>
      </c>
      <c r="T44" s="381">
        <v>54</v>
      </c>
      <c r="U44" s="376">
        <v>18</v>
      </c>
      <c r="V44" s="381">
        <v>7</v>
      </c>
      <c r="W44" s="376">
        <v>2.3333333333333335</v>
      </c>
      <c r="X44" s="381">
        <v>29</v>
      </c>
      <c r="Y44" s="376">
        <v>9.6666666666666661</v>
      </c>
      <c r="Z44" s="381">
        <v>26</v>
      </c>
      <c r="AA44" s="376">
        <v>8.6666666666666661</v>
      </c>
      <c r="AB44" s="381">
        <v>36</v>
      </c>
      <c r="AC44" s="376">
        <v>12</v>
      </c>
      <c r="AD44" s="382">
        <v>2</v>
      </c>
      <c r="AE44" s="376">
        <v>0.66666666666666663</v>
      </c>
      <c r="AF44" s="381">
        <v>18</v>
      </c>
      <c r="AG44" s="376">
        <v>6</v>
      </c>
      <c r="AH44" s="381">
        <v>36</v>
      </c>
      <c r="AI44" s="376">
        <v>12</v>
      </c>
      <c r="AJ44" s="381">
        <v>8</v>
      </c>
      <c r="AK44" s="376">
        <v>2.6666666666666665</v>
      </c>
      <c r="AL44" s="381">
        <v>207</v>
      </c>
      <c r="AM44" s="376">
        <v>69</v>
      </c>
      <c r="AN44" s="381">
        <v>159</v>
      </c>
      <c r="AO44" s="376">
        <v>53</v>
      </c>
      <c r="AP44" s="381">
        <v>98</v>
      </c>
      <c r="AQ44" s="376">
        <v>32.666666666666664</v>
      </c>
      <c r="AR44" s="381">
        <v>110</v>
      </c>
      <c r="AS44" s="376">
        <v>36.666666666666664</v>
      </c>
    </row>
    <row r="45" spans="1:45" ht="13.5" customHeight="1">
      <c r="A45" s="374" t="s">
        <v>161</v>
      </c>
      <c r="B45" s="375" t="s">
        <v>170</v>
      </c>
      <c r="C45" s="376">
        <v>35</v>
      </c>
      <c r="D45" s="376">
        <v>66</v>
      </c>
      <c r="E45" s="377">
        <v>14341</v>
      </c>
      <c r="F45" s="378">
        <v>409.74285714285713</v>
      </c>
      <c r="G45" s="379">
        <v>259</v>
      </c>
      <c r="H45" s="378">
        <v>7.4</v>
      </c>
      <c r="I45" s="379">
        <v>196</v>
      </c>
      <c r="J45" s="378">
        <v>5.6</v>
      </c>
      <c r="K45" s="380">
        <v>6943604.1699999999</v>
      </c>
      <c r="L45" s="380">
        <v>198388.69057142857</v>
      </c>
      <c r="M45" s="380">
        <v>105206.12378787878</v>
      </c>
      <c r="N45" s="384">
        <v>67044</v>
      </c>
      <c r="O45" s="376">
        <v>1915.5428571428572</v>
      </c>
      <c r="P45" s="381">
        <v>616</v>
      </c>
      <c r="Q45" s="376">
        <v>17.600000000000001</v>
      </c>
      <c r="R45" s="381">
        <v>1309</v>
      </c>
      <c r="S45" s="376">
        <v>37.4</v>
      </c>
      <c r="T45" s="381">
        <v>108</v>
      </c>
      <c r="U45" s="376">
        <v>3.0857142857142859</v>
      </c>
      <c r="V45" s="381">
        <v>86</v>
      </c>
      <c r="W45" s="376">
        <v>2.4571428571428573</v>
      </c>
      <c r="X45" s="381">
        <v>252</v>
      </c>
      <c r="Y45" s="376">
        <v>7.2</v>
      </c>
      <c r="Z45" s="381">
        <v>193</v>
      </c>
      <c r="AA45" s="376">
        <v>5.5142857142857142</v>
      </c>
      <c r="AB45" s="381">
        <v>200</v>
      </c>
      <c r="AC45" s="376">
        <v>5.7142857142857144</v>
      </c>
      <c r="AD45" s="382">
        <v>153</v>
      </c>
      <c r="AE45" s="376">
        <v>4.371428571428571</v>
      </c>
      <c r="AF45" s="381">
        <v>114</v>
      </c>
      <c r="AG45" s="376">
        <v>3.2571428571428571</v>
      </c>
      <c r="AH45" s="381">
        <v>308</v>
      </c>
      <c r="AI45" s="376">
        <v>8.8000000000000007</v>
      </c>
      <c r="AJ45" s="381">
        <v>46</v>
      </c>
      <c r="AK45" s="376">
        <v>1.3142857142857143</v>
      </c>
      <c r="AL45" s="381">
        <v>1955</v>
      </c>
      <c r="AM45" s="376">
        <v>55.857142857142854</v>
      </c>
      <c r="AN45" s="381">
        <v>749</v>
      </c>
      <c r="AO45" s="376">
        <v>21.4</v>
      </c>
      <c r="AP45" s="381">
        <v>4503</v>
      </c>
      <c r="AQ45" s="376">
        <v>128.65714285714284</v>
      </c>
      <c r="AR45" s="381">
        <v>162</v>
      </c>
      <c r="AS45" s="376">
        <v>4.628571428571429</v>
      </c>
    </row>
    <row r="46" spans="1:45" ht="13.5" customHeight="1">
      <c r="A46" s="374" t="s">
        <v>161</v>
      </c>
      <c r="B46" s="375" t="s">
        <v>171</v>
      </c>
      <c r="C46" s="376">
        <v>15</v>
      </c>
      <c r="D46" s="376">
        <v>30</v>
      </c>
      <c r="E46" s="377">
        <v>5610</v>
      </c>
      <c r="F46" s="378">
        <v>374</v>
      </c>
      <c r="G46" s="379">
        <v>107</v>
      </c>
      <c r="H46" s="378">
        <v>7.1333333333333337</v>
      </c>
      <c r="I46" s="379">
        <v>68</v>
      </c>
      <c r="J46" s="378">
        <v>4.5333333333333332</v>
      </c>
      <c r="K46" s="380">
        <v>2354250.19</v>
      </c>
      <c r="L46" s="380">
        <v>156950.01266666668</v>
      </c>
      <c r="M46" s="380">
        <v>78475.006333333338</v>
      </c>
      <c r="N46" s="385">
        <v>28861</v>
      </c>
      <c r="O46" s="376">
        <v>1924.0666666666666</v>
      </c>
      <c r="P46" s="381">
        <v>194</v>
      </c>
      <c r="Q46" s="376">
        <v>12.933333333333334</v>
      </c>
      <c r="R46" s="381">
        <v>570</v>
      </c>
      <c r="S46" s="376">
        <v>38</v>
      </c>
      <c r="T46" s="381">
        <v>33</v>
      </c>
      <c r="U46" s="376">
        <v>2.2000000000000002</v>
      </c>
      <c r="V46" s="381">
        <v>39</v>
      </c>
      <c r="W46" s="376">
        <v>2.6</v>
      </c>
      <c r="X46" s="381">
        <v>107</v>
      </c>
      <c r="Y46" s="376">
        <v>7.1333333333333337</v>
      </c>
      <c r="Z46" s="381">
        <v>83</v>
      </c>
      <c r="AA46" s="376">
        <v>5.5333333333333332</v>
      </c>
      <c r="AB46" s="381">
        <v>64</v>
      </c>
      <c r="AC46" s="376">
        <v>4.2666666666666666</v>
      </c>
      <c r="AD46" s="382">
        <v>106</v>
      </c>
      <c r="AE46" s="376">
        <v>7.0666666666666664</v>
      </c>
      <c r="AF46" s="381">
        <v>41</v>
      </c>
      <c r="AG46" s="376">
        <v>2.7333333333333334</v>
      </c>
      <c r="AH46" s="381">
        <v>159</v>
      </c>
      <c r="AI46" s="376">
        <v>10.6</v>
      </c>
      <c r="AJ46" s="381">
        <v>22</v>
      </c>
      <c r="AK46" s="376">
        <v>1.4666666666666666</v>
      </c>
      <c r="AL46" s="381">
        <v>856</v>
      </c>
      <c r="AM46" s="376">
        <v>57.06666666666667</v>
      </c>
      <c r="AN46" s="381">
        <v>228</v>
      </c>
      <c r="AO46" s="376">
        <v>15.2</v>
      </c>
      <c r="AP46" s="381">
        <v>5019</v>
      </c>
      <c r="AQ46" s="376">
        <v>334.6</v>
      </c>
      <c r="AR46" s="381">
        <v>39</v>
      </c>
      <c r="AS46" s="376">
        <v>2.6</v>
      </c>
    </row>
    <row r="47" spans="1:45" ht="13.5" customHeight="1">
      <c r="A47" s="374" t="s">
        <v>164</v>
      </c>
      <c r="B47" s="375" t="s">
        <v>60</v>
      </c>
      <c r="C47" s="376">
        <v>12</v>
      </c>
      <c r="D47" s="376">
        <v>18</v>
      </c>
      <c r="E47" s="377">
        <v>4041</v>
      </c>
      <c r="F47" s="378">
        <v>336.75</v>
      </c>
      <c r="G47" s="379">
        <v>62</v>
      </c>
      <c r="H47" s="378">
        <v>5.166666666666667</v>
      </c>
      <c r="I47" s="379">
        <v>39</v>
      </c>
      <c r="J47" s="378">
        <v>3.25</v>
      </c>
      <c r="K47" s="380">
        <v>1812421.75</v>
      </c>
      <c r="L47" s="380">
        <v>151035.14583333334</v>
      </c>
      <c r="M47" s="380">
        <v>100690.09722222222</v>
      </c>
      <c r="N47" s="384">
        <v>18097</v>
      </c>
      <c r="O47" s="376">
        <v>1508.0833333333333</v>
      </c>
      <c r="P47" s="381">
        <v>86</v>
      </c>
      <c r="Q47" s="376">
        <v>7.166666666666667</v>
      </c>
      <c r="R47" s="381">
        <v>4218</v>
      </c>
      <c r="S47" s="376">
        <v>351.5</v>
      </c>
      <c r="T47" s="381">
        <v>217</v>
      </c>
      <c r="U47" s="376">
        <v>18.083333333333332</v>
      </c>
      <c r="V47" s="381">
        <v>14</v>
      </c>
      <c r="W47" s="376">
        <v>1.1666666666666667</v>
      </c>
      <c r="X47" s="381">
        <v>61</v>
      </c>
      <c r="Y47" s="376">
        <v>5.083333333333333</v>
      </c>
      <c r="Z47" s="381">
        <v>41</v>
      </c>
      <c r="AA47" s="376">
        <v>3.4166666666666665</v>
      </c>
      <c r="AB47" s="381">
        <v>30</v>
      </c>
      <c r="AC47" s="376">
        <v>2.5</v>
      </c>
      <c r="AD47" s="382">
        <v>25</v>
      </c>
      <c r="AE47" s="376">
        <v>2.0833333333333335</v>
      </c>
      <c r="AF47" s="381">
        <v>136</v>
      </c>
      <c r="AG47" s="376">
        <v>11.333333333333334</v>
      </c>
      <c r="AH47" s="381">
        <v>84</v>
      </c>
      <c r="AI47" s="376">
        <v>7</v>
      </c>
      <c r="AJ47" s="381">
        <v>20</v>
      </c>
      <c r="AK47" s="376">
        <v>1.6666666666666667</v>
      </c>
      <c r="AL47" s="381">
        <v>648</v>
      </c>
      <c r="AM47" s="376">
        <v>54</v>
      </c>
      <c r="AN47" s="381">
        <v>627</v>
      </c>
      <c r="AO47" s="376">
        <v>52.25</v>
      </c>
      <c r="AP47" s="381">
        <v>2501</v>
      </c>
      <c r="AQ47" s="376">
        <v>208.41666666666666</v>
      </c>
      <c r="AR47" s="381">
        <v>209</v>
      </c>
      <c r="AS47" s="376">
        <v>17.416666666666668</v>
      </c>
    </row>
    <row r="48" spans="1:45" ht="13.5" customHeight="1">
      <c r="A48" s="374" t="s">
        <v>165</v>
      </c>
      <c r="B48" s="375" t="s">
        <v>61</v>
      </c>
      <c r="C48" s="376">
        <v>12.5</v>
      </c>
      <c r="D48" s="376">
        <v>18.5</v>
      </c>
      <c r="E48" s="377">
        <v>4498</v>
      </c>
      <c r="F48" s="378">
        <v>359.84</v>
      </c>
      <c r="G48" s="379">
        <v>69</v>
      </c>
      <c r="H48" s="378">
        <v>5.52</v>
      </c>
      <c r="I48" s="379">
        <v>98</v>
      </c>
      <c r="J48" s="378">
        <v>7.84</v>
      </c>
      <c r="K48" s="380">
        <v>2674559.5699999998</v>
      </c>
      <c r="L48" s="380">
        <v>213964.76559999998</v>
      </c>
      <c r="M48" s="380">
        <v>144570.78756756755</v>
      </c>
      <c r="N48" s="384">
        <v>19860</v>
      </c>
      <c r="O48" s="376">
        <v>1588.8</v>
      </c>
      <c r="P48" s="381">
        <v>134</v>
      </c>
      <c r="Q48" s="376">
        <v>10.72</v>
      </c>
      <c r="R48" s="381">
        <v>981</v>
      </c>
      <c r="S48" s="376">
        <v>78.48</v>
      </c>
      <c r="T48" s="381">
        <v>14</v>
      </c>
      <c r="U48" s="376">
        <v>1.1200000000000001</v>
      </c>
      <c r="V48" s="381">
        <v>23</v>
      </c>
      <c r="W48" s="376">
        <v>1.84</v>
      </c>
      <c r="X48" s="381">
        <v>71</v>
      </c>
      <c r="Y48" s="376">
        <v>5.68</v>
      </c>
      <c r="Z48" s="381">
        <v>96</v>
      </c>
      <c r="AA48" s="376">
        <v>7.68</v>
      </c>
      <c r="AB48" s="381">
        <v>80</v>
      </c>
      <c r="AC48" s="376">
        <v>6.4</v>
      </c>
      <c r="AD48" s="382">
        <v>79</v>
      </c>
      <c r="AE48" s="376">
        <v>6.32</v>
      </c>
      <c r="AF48" s="381">
        <v>60</v>
      </c>
      <c r="AG48" s="376">
        <v>4.8</v>
      </c>
      <c r="AH48" s="381">
        <v>128</v>
      </c>
      <c r="AI48" s="376">
        <v>10.24</v>
      </c>
      <c r="AJ48" s="381">
        <v>9</v>
      </c>
      <c r="AK48" s="376">
        <v>0.72</v>
      </c>
      <c r="AL48" s="381">
        <v>413</v>
      </c>
      <c r="AM48" s="376">
        <v>33.04</v>
      </c>
      <c r="AN48" s="381">
        <v>472</v>
      </c>
      <c r="AO48" s="376">
        <v>37.76</v>
      </c>
      <c r="AP48" s="381">
        <v>1506</v>
      </c>
      <c r="AQ48" s="376">
        <v>120.48</v>
      </c>
      <c r="AR48" s="381">
        <v>207</v>
      </c>
      <c r="AS48" s="376">
        <v>16.559999999999999</v>
      </c>
    </row>
    <row r="49" spans="1:45" ht="13.5" customHeight="1">
      <c r="A49" s="374" t="s">
        <v>167</v>
      </c>
      <c r="B49" s="375" t="s">
        <v>62</v>
      </c>
      <c r="C49" s="376">
        <v>4</v>
      </c>
      <c r="D49" s="376">
        <v>6</v>
      </c>
      <c r="E49" s="377">
        <v>1530</v>
      </c>
      <c r="F49" s="378">
        <v>382.5</v>
      </c>
      <c r="G49" s="379">
        <v>37</v>
      </c>
      <c r="H49" s="378">
        <v>9.25</v>
      </c>
      <c r="I49" s="379">
        <v>48</v>
      </c>
      <c r="J49" s="378">
        <v>12</v>
      </c>
      <c r="K49" s="380">
        <v>890893.54</v>
      </c>
      <c r="L49" s="380">
        <v>222723.38500000001</v>
      </c>
      <c r="M49" s="380">
        <v>148482.25666666668</v>
      </c>
      <c r="N49" s="384">
        <v>6837</v>
      </c>
      <c r="O49" s="376">
        <v>1709.25</v>
      </c>
      <c r="P49" s="381">
        <v>47</v>
      </c>
      <c r="Q49" s="376">
        <v>11.75</v>
      </c>
      <c r="R49" s="381">
        <v>815</v>
      </c>
      <c r="S49" s="376">
        <v>203.75</v>
      </c>
      <c r="T49" s="381">
        <v>139</v>
      </c>
      <c r="U49" s="376">
        <v>34.75</v>
      </c>
      <c r="V49" s="381">
        <v>4</v>
      </c>
      <c r="W49" s="376">
        <v>1</v>
      </c>
      <c r="X49" s="381">
        <v>44</v>
      </c>
      <c r="Y49" s="376">
        <v>11</v>
      </c>
      <c r="Z49" s="381">
        <v>61</v>
      </c>
      <c r="AA49" s="376">
        <v>15.25</v>
      </c>
      <c r="AB49" s="381">
        <v>48</v>
      </c>
      <c r="AC49" s="376">
        <v>12</v>
      </c>
      <c r="AD49" s="382">
        <v>26</v>
      </c>
      <c r="AE49" s="376">
        <v>6.5</v>
      </c>
      <c r="AF49" s="381">
        <v>62</v>
      </c>
      <c r="AG49" s="376">
        <v>15.5</v>
      </c>
      <c r="AH49" s="381">
        <v>12</v>
      </c>
      <c r="AI49" s="376">
        <v>3</v>
      </c>
      <c r="AJ49" s="381">
        <v>6</v>
      </c>
      <c r="AK49" s="376">
        <v>1.5</v>
      </c>
      <c r="AL49" s="381">
        <v>248</v>
      </c>
      <c r="AM49" s="376">
        <v>62</v>
      </c>
      <c r="AN49" s="381">
        <v>316</v>
      </c>
      <c r="AO49" s="376">
        <v>79</v>
      </c>
      <c r="AP49" s="381">
        <v>317</v>
      </c>
      <c r="AQ49" s="376">
        <v>79.25</v>
      </c>
      <c r="AR49" s="381">
        <v>289</v>
      </c>
      <c r="AS49" s="376">
        <v>72.25</v>
      </c>
    </row>
    <row r="50" spans="1:45" ht="13.5" customHeight="1">
      <c r="A50" s="374" t="s">
        <v>167</v>
      </c>
      <c r="B50" s="375" t="s">
        <v>63</v>
      </c>
      <c r="C50" s="376">
        <v>5</v>
      </c>
      <c r="D50" s="376">
        <v>7</v>
      </c>
      <c r="E50" s="377">
        <v>2376</v>
      </c>
      <c r="F50" s="378">
        <v>475.2</v>
      </c>
      <c r="G50" s="379">
        <v>28</v>
      </c>
      <c r="H50" s="378">
        <v>5.6</v>
      </c>
      <c r="I50" s="379">
        <v>126</v>
      </c>
      <c r="J50" s="378">
        <v>25.2</v>
      </c>
      <c r="K50" s="380">
        <v>1097733.92</v>
      </c>
      <c r="L50" s="380">
        <v>219546.78399999999</v>
      </c>
      <c r="M50" s="380">
        <v>156819.13142857142</v>
      </c>
      <c r="N50" s="384">
        <v>10885</v>
      </c>
      <c r="O50" s="376">
        <v>2177</v>
      </c>
      <c r="P50" s="381">
        <v>123</v>
      </c>
      <c r="Q50" s="376">
        <v>24.6</v>
      </c>
      <c r="R50" s="381">
        <v>339</v>
      </c>
      <c r="S50" s="376">
        <v>67.8</v>
      </c>
      <c r="T50" s="381">
        <v>7</v>
      </c>
      <c r="U50" s="376">
        <v>1.4</v>
      </c>
      <c r="V50" s="381">
        <v>14</v>
      </c>
      <c r="W50" s="376">
        <v>2.8</v>
      </c>
      <c r="X50" s="381">
        <v>28</v>
      </c>
      <c r="Y50" s="376">
        <v>5.6</v>
      </c>
      <c r="Z50" s="381">
        <v>59</v>
      </c>
      <c r="AA50" s="376">
        <v>11.8</v>
      </c>
      <c r="AB50" s="381">
        <v>116</v>
      </c>
      <c r="AC50" s="376">
        <v>23.2</v>
      </c>
      <c r="AD50" s="382">
        <v>57</v>
      </c>
      <c r="AE50" s="376">
        <v>11.4</v>
      </c>
      <c r="AF50" s="381">
        <v>19</v>
      </c>
      <c r="AG50" s="376">
        <v>3.8</v>
      </c>
      <c r="AH50" s="381">
        <v>91</v>
      </c>
      <c r="AI50" s="376">
        <v>18.2</v>
      </c>
      <c r="AJ50" s="381">
        <v>5</v>
      </c>
      <c r="AK50" s="376">
        <v>1</v>
      </c>
      <c r="AL50" s="381">
        <v>232</v>
      </c>
      <c r="AM50" s="376">
        <v>46.4</v>
      </c>
      <c r="AN50" s="381">
        <v>268</v>
      </c>
      <c r="AO50" s="376">
        <v>53.6</v>
      </c>
      <c r="AP50" s="381">
        <v>568</v>
      </c>
      <c r="AQ50" s="376">
        <v>113.6</v>
      </c>
      <c r="AR50" s="381">
        <v>149</v>
      </c>
      <c r="AS50" s="376">
        <v>29.8</v>
      </c>
    </row>
    <row r="51" spans="1:45" ht="13.5" customHeight="1">
      <c r="A51" s="374" t="s">
        <v>164</v>
      </c>
      <c r="B51" s="375" t="s">
        <v>64</v>
      </c>
      <c r="C51" s="376">
        <v>3.5</v>
      </c>
      <c r="D51" s="376">
        <v>4</v>
      </c>
      <c r="E51" s="377">
        <v>1753</v>
      </c>
      <c r="F51" s="378">
        <v>500.85714285714283</v>
      </c>
      <c r="G51" s="379">
        <v>15</v>
      </c>
      <c r="H51" s="378">
        <v>4.2857142857142856</v>
      </c>
      <c r="I51" s="379">
        <v>18</v>
      </c>
      <c r="J51" s="378">
        <v>5.1428571428571432</v>
      </c>
      <c r="K51" s="380">
        <v>780286.89</v>
      </c>
      <c r="L51" s="380">
        <v>222939.11142857143</v>
      </c>
      <c r="M51" s="380">
        <v>195071.7225</v>
      </c>
      <c r="N51" s="384">
        <v>9850</v>
      </c>
      <c r="O51" s="376">
        <v>2814.2857142857142</v>
      </c>
      <c r="P51" s="381">
        <v>49</v>
      </c>
      <c r="Q51" s="376">
        <v>14</v>
      </c>
      <c r="R51" s="381">
        <v>208</v>
      </c>
      <c r="S51" s="376">
        <v>59.428571428571431</v>
      </c>
      <c r="T51" s="381">
        <v>12</v>
      </c>
      <c r="U51" s="376">
        <v>3.4285714285714284</v>
      </c>
      <c r="V51" s="381">
        <v>18</v>
      </c>
      <c r="W51" s="376">
        <v>5.1428571428571432</v>
      </c>
      <c r="X51" s="381">
        <v>23</v>
      </c>
      <c r="Y51" s="376">
        <v>6.5714285714285712</v>
      </c>
      <c r="Z51" s="381">
        <v>21</v>
      </c>
      <c r="AA51" s="376">
        <v>6</v>
      </c>
      <c r="AB51" s="381">
        <v>15</v>
      </c>
      <c r="AC51" s="376">
        <v>4.2857142857142856</v>
      </c>
      <c r="AD51" s="382">
        <v>8</v>
      </c>
      <c r="AE51" s="376">
        <v>2.2857142857142856</v>
      </c>
      <c r="AF51" s="381">
        <v>34</v>
      </c>
      <c r="AG51" s="376">
        <v>9.7142857142857135</v>
      </c>
      <c r="AH51" s="381">
        <v>53</v>
      </c>
      <c r="AI51" s="376">
        <v>15.142857142857142</v>
      </c>
      <c r="AJ51" s="381">
        <v>5</v>
      </c>
      <c r="AK51" s="376">
        <v>1.4285714285714286</v>
      </c>
      <c r="AL51" s="381">
        <v>377</v>
      </c>
      <c r="AM51" s="376">
        <v>107.71428571428571</v>
      </c>
      <c r="AN51" s="381">
        <v>155</v>
      </c>
      <c r="AO51" s="376">
        <v>44.285714285714285</v>
      </c>
      <c r="AP51" s="381">
        <v>481</v>
      </c>
      <c r="AQ51" s="376">
        <v>137.42857142857142</v>
      </c>
      <c r="AR51" s="381">
        <v>32</v>
      </c>
      <c r="AS51" s="376">
        <v>9.1428571428571423</v>
      </c>
    </row>
    <row r="52" spans="1:45" ht="13.5" customHeight="1">
      <c r="A52" s="374" t="s">
        <v>165</v>
      </c>
      <c r="B52" s="375" t="s">
        <v>65</v>
      </c>
      <c r="C52" s="376">
        <v>6</v>
      </c>
      <c r="D52" s="376">
        <v>9</v>
      </c>
      <c r="E52" s="377">
        <v>2571</v>
      </c>
      <c r="F52" s="378">
        <v>428.5</v>
      </c>
      <c r="G52" s="379">
        <v>32</v>
      </c>
      <c r="H52" s="378">
        <v>5.333333333333333</v>
      </c>
      <c r="I52" s="379">
        <v>24</v>
      </c>
      <c r="J52" s="378">
        <v>4</v>
      </c>
      <c r="K52" s="380">
        <v>1356495.14</v>
      </c>
      <c r="L52" s="380">
        <v>226082.52333333332</v>
      </c>
      <c r="M52" s="380">
        <v>150721.68222222221</v>
      </c>
      <c r="N52" s="384">
        <v>11115</v>
      </c>
      <c r="O52" s="376">
        <v>1852.5</v>
      </c>
      <c r="P52" s="381">
        <v>73</v>
      </c>
      <c r="Q52" s="376">
        <v>12.166666666666666</v>
      </c>
      <c r="R52" s="381">
        <v>274</v>
      </c>
      <c r="S52" s="376">
        <v>45.666666666666664</v>
      </c>
      <c r="T52" s="381">
        <v>6</v>
      </c>
      <c r="U52" s="376">
        <v>1</v>
      </c>
      <c r="V52" s="381">
        <v>10</v>
      </c>
      <c r="W52" s="376">
        <v>1.6666666666666667</v>
      </c>
      <c r="X52" s="381">
        <v>31</v>
      </c>
      <c r="Y52" s="376">
        <v>5.166666666666667</v>
      </c>
      <c r="Z52" s="381">
        <v>21</v>
      </c>
      <c r="AA52" s="376">
        <v>3.5</v>
      </c>
      <c r="AB52" s="381">
        <v>24</v>
      </c>
      <c r="AC52" s="376">
        <v>4</v>
      </c>
      <c r="AD52" s="382">
        <v>9</v>
      </c>
      <c r="AE52" s="376">
        <v>1.5</v>
      </c>
      <c r="AF52" s="381">
        <v>27</v>
      </c>
      <c r="AG52" s="376">
        <v>4.5</v>
      </c>
      <c r="AH52" s="381">
        <v>72</v>
      </c>
      <c r="AI52" s="376">
        <v>12</v>
      </c>
      <c r="AJ52" s="381">
        <v>4</v>
      </c>
      <c r="AK52" s="376">
        <v>0.66666666666666663</v>
      </c>
      <c r="AL52" s="381">
        <v>298</v>
      </c>
      <c r="AM52" s="376">
        <v>49.666666666666664</v>
      </c>
      <c r="AN52" s="381">
        <v>214</v>
      </c>
      <c r="AO52" s="376">
        <v>35.666666666666664</v>
      </c>
      <c r="AP52" s="381">
        <v>512</v>
      </c>
      <c r="AQ52" s="376">
        <v>85.333333333333329</v>
      </c>
      <c r="AR52" s="381">
        <v>75</v>
      </c>
      <c r="AS52" s="376">
        <v>12.5</v>
      </c>
    </row>
    <row r="53" spans="1:45" ht="13.5" customHeight="1">
      <c r="A53" s="374" t="s">
        <v>161</v>
      </c>
      <c r="B53" s="375" t="s">
        <v>66</v>
      </c>
      <c r="C53" s="376">
        <v>0.5</v>
      </c>
      <c r="D53" s="376">
        <v>1</v>
      </c>
      <c r="E53" s="377">
        <v>195</v>
      </c>
      <c r="F53" s="378">
        <v>390</v>
      </c>
      <c r="G53" s="379">
        <v>6</v>
      </c>
      <c r="H53" s="378">
        <v>12</v>
      </c>
      <c r="I53" s="379">
        <v>7</v>
      </c>
      <c r="J53" s="378">
        <v>14</v>
      </c>
      <c r="K53" s="380">
        <v>86264.45</v>
      </c>
      <c r="L53" s="380">
        <v>172528.9</v>
      </c>
      <c r="M53" s="380">
        <v>86264.45</v>
      </c>
      <c r="N53" s="384">
        <v>0</v>
      </c>
      <c r="O53" s="376">
        <v>0</v>
      </c>
      <c r="P53" s="385">
        <v>0</v>
      </c>
      <c r="Q53" s="376">
        <v>0</v>
      </c>
      <c r="R53" s="381">
        <v>0</v>
      </c>
      <c r="S53" s="376">
        <v>0</v>
      </c>
      <c r="T53" s="381">
        <v>0</v>
      </c>
      <c r="U53" s="376">
        <v>0</v>
      </c>
      <c r="V53" s="381">
        <v>0</v>
      </c>
      <c r="W53" s="376">
        <v>0</v>
      </c>
      <c r="X53" s="381">
        <v>0</v>
      </c>
      <c r="Y53" s="376">
        <v>0</v>
      </c>
      <c r="Z53" s="381">
        <v>0</v>
      </c>
      <c r="AA53" s="376">
        <v>0</v>
      </c>
      <c r="AB53" s="381">
        <v>0</v>
      </c>
      <c r="AC53" s="376">
        <v>0</v>
      </c>
      <c r="AD53" s="382">
        <v>0</v>
      </c>
      <c r="AE53" s="376">
        <v>0</v>
      </c>
      <c r="AF53" s="381">
        <v>0</v>
      </c>
      <c r="AG53" s="376">
        <v>0</v>
      </c>
      <c r="AH53" s="381">
        <v>0</v>
      </c>
      <c r="AI53" s="376">
        <v>0</v>
      </c>
      <c r="AJ53" s="381">
        <v>0</v>
      </c>
      <c r="AK53" s="376">
        <v>0</v>
      </c>
      <c r="AL53" s="381">
        <v>19</v>
      </c>
      <c r="AM53" s="376">
        <v>38</v>
      </c>
      <c r="AN53" s="381">
        <v>0</v>
      </c>
      <c r="AO53" s="376">
        <v>0</v>
      </c>
      <c r="AP53" s="381">
        <v>0</v>
      </c>
      <c r="AQ53" s="376">
        <v>0</v>
      </c>
      <c r="AR53" s="381">
        <v>11</v>
      </c>
      <c r="AS53" s="376">
        <v>22</v>
      </c>
    </row>
    <row r="54" spans="1:45" ht="13.5" customHeight="1">
      <c r="A54" s="374" t="s">
        <v>161</v>
      </c>
      <c r="B54" s="375" t="s">
        <v>67</v>
      </c>
      <c r="C54" s="376">
        <v>13</v>
      </c>
      <c r="D54" s="376">
        <v>17</v>
      </c>
      <c r="E54" s="377">
        <v>5816</v>
      </c>
      <c r="F54" s="378">
        <v>447.38461538461536</v>
      </c>
      <c r="G54" s="379">
        <v>132</v>
      </c>
      <c r="H54" s="378">
        <v>10.153846153846153</v>
      </c>
      <c r="I54" s="379">
        <v>128</v>
      </c>
      <c r="J54" s="378">
        <v>9.8461538461538467</v>
      </c>
      <c r="K54" s="380">
        <v>2918340.55</v>
      </c>
      <c r="L54" s="380">
        <v>224487.7346153846</v>
      </c>
      <c r="M54" s="380">
        <v>171667.09117647057</v>
      </c>
      <c r="N54" s="384">
        <v>25014</v>
      </c>
      <c r="O54" s="376">
        <v>1924.1538461538462</v>
      </c>
      <c r="P54" s="384">
        <v>154</v>
      </c>
      <c r="Q54" s="376">
        <v>11.846153846153847</v>
      </c>
      <c r="R54" s="381">
        <v>1366</v>
      </c>
      <c r="S54" s="376">
        <v>105.07692307692308</v>
      </c>
      <c r="T54" s="381">
        <v>139</v>
      </c>
      <c r="U54" s="376">
        <v>10.692307692307692</v>
      </c>
      <c r="V54" s="381">
        <v>19</v>
      </c>
      <c r="W54" s="376">
        <v>1.4615384615384615</v>
      </c>
      <c r="X54" s="381">
        <v>143</v>
      </c>
      <c r="Y54" s="376">
        <v>11</v>
      </c>
      <c r="Z54" s="381">
        <v>99</v>
      </c>
      <c r="AA54" s="376">
        <v>7.615384615384615</v>
      </c>
      <c r="AB54" s="381">
        <v>129</v>
      </c>
      <c r="AC54" s="376">
        <v>9.9230769230769234</v>
      </c>
      <c r="AD54" s="382">
        <v>79</v>
      </c>
      <c r="AE54" s="376">
        <v>6.0769230769230766</v>
      </c>
      <c r="AF54" s="381">
        <v>34</v>
      </c>
      <c r="AG54" s="376">
        <v>2.6153846153846154</v>
      </c>
      <c r="AH54" s="381">
        <v>144</v>
      </c>
      <c r="AI54" s="376">
        <v>11.076923076923077</v>
      </c>
      <c r="AJ54" s="381">
        <v>0</v>
      </c>
      <c r="AK54" s="376">
        <v>0</v>
      </c>
      <c r="AL54" s="381">
        <v>737</v>
      </c>
      <c r="AM54" s="376">
        <v>56.692307692307693</v>
      </c>
      <c r="AN54" s="381">
        <v>652</v>
      </c>
      <c r="AO54" s="376">
        <v>50.153846153846153</v>
      </c>
      <c r="AP54" s="381">
        <v>1590</v>
      </c>
      <c r="AQ54" s="376">
        <v>122.30769230769231</v>
      </c>
      <c r="AR54" s="381">
        <v>267</v>
      </c>
      <c r="AS54" s="376">
        <v>20.53846153846154</v>
      </c>
    </row>
    <row r="55" spans="1:45" ht="13.5" customHeight="1">
      <c r="A55" s="374" t="s">
        <v>167</v>
      </c>
      <c r="B55" s="375" t="s">
        <v>68</v>
      </c>
      <c r="C55" s="376">
        <v>2</v>
      </c>
      <c r="D55" s="376">
        <v>4</v>
      </c>
      <c r="E55" s="377">
        <v>776</v>
      </c>
      <c r="F55" s="378">
        <v>388</v>
      </c>
      <c r="G55" s="379">
        <v>9</v>
      </c>
      <c r="H55" s="378">
        <v>4.5</v>
      </c>
      <c r="I55" s="379">
        <v>12</v>
      </c>
      <c r="J55" s="378">
        <v>6</v>
      </c>
      <c r="K55" s="380">
        <v>562344.11</v>
      </c>
      <c r="L55" s="380">
        <v>281172.05499999999</v>
      </c>
      <c r="M55" s="380">
        <v>140586.0275</v>
      </c>
      <c r="N55" s="384">
        <v>2462</v>
      </c>
      <c r="O55" s="376">
        <v>1231</v>
      </c>
      <c r="P55" s="384">
        <v>15</v>
      </c>
      <c r="Q55" s="376">
        <v>7.5</v>
      </c>
      <c r="R55" s="381">
        <v>68</v>
      </c>
      <c r="S55" s="376">
        <v>34</v>
      </c>
      <c r="T55" s="381">
        <v>0</v>
      </c>
      <c r="U55" s="376">
        <v>0</v>
      </c>
      <c r="V55" s="381">
        <v>4</v>
      </c>
      <c r="W55" s="376">
        <v>2</v>
      </c>
      <c r="X55" s="381">
        <v>10</v>
      </c>
      <c r="Y55" s="376">
        <v>5</v>
      </c>
      <c r="Z55" s="381">
        <v>24</v>
      </c>
      <c r="AA55" s="376">
        <v>12</v>
      </c>
      <c r="AB55" s="381">
        <v>12</v>
      </c>
      <c r="AC55" s="376">
        <v>6</v>
      </c>
      <c r="AD55" s="382">
        <v>0</v>
      </c>
      <c r="AE55" s="376">
        <v>0</v>
      </c>
      <c r="AF55" s="381">
        <v>14</v>
      </c>
      <c r="AG55" s="376">
        <v>7</v>
      </c>
      <c r="AH55" s="381">
        <v>36</v>
      </c>
      <c r="AI55" s="376">
        <v>18</v>
      </c>
      <c r="AJ55" s="381">
        <v>12</v>
      </c>
      <c r="AK55" s="376">
        <v>6</v>
      </c>
      <c r="AL55" s="381">
        <v>87</v>
      </c>
      <c r="AM55" s="376">
        <v>43.5</v>
      </c>
      <c r="AN55" s="381">
        <v>380</v>
      </c>
      <c r="AO55" s="376">
        <v>190</v>
      </c>
      <c r="AP55" s="381">
        <v>461</v>
      </c>
      <c r="AQ55" s="376">
        <v>230.5</v>
      </c>
      <c r="AR55" s="381">
        <v>352</v>
      </c>
      <c r="AS55" s="376">
        <v>176</v>
      </c>
    </row>
    <row r="56" spans="1:45" ht="13.5" customHeight="1">
      <c r="A56" s="374" t="s">
        <v>160</v>
      </c>
      <c r="B56" s="375" t="s">
        <v>69</v>
      </c>
      <c r="C56" s="376">
        <v>16</v>
      </c>
      <c r="D56" s="376">
        <v>23</v>
      </c>
      <c r="E56" s="377">
        <v>6297</v>
      </c>
      <c r="F56" s="378">
        <v>393.5625</v>
      </c>
      <c r="G56" s="379">
        <v>129</v>
      </c>
      <c r="H56" s="378">
        <v>8.0625</v>
      </c>
      <c r="I56" s="379">
        <v>141</v>
      </c>
      <c r="J56" s="378">
        <v>8.8125</v>
      </c>
      <c r="K56" s="380">
        <v>4112221.88</v>
      </c>
      <c r="L56" s="380">
        <v>257013.86749999999</v>
      </c>
      <c r="M56" s="380">
        <v>178792.25565217392</v>
      </c>
      <c r="N56" s="384">
        <v>30357</v>
      </c>
      <c r="O56" s="376">
        <v>1897.3125</v>
      </c>
      <c r="P56" s="384">
        <v>413</v>
      </c>
      <c r="Q56" s="376">
        <v>25.8125</v>
      </c>
      <c r="R56" s="381">
        <v>865</v>
      </c>
      <c r="S56" s="376">
        <v>54.0625</v>
      </c>
      <c r="T56" s="381">
        <v>79</v>
      </c>
      <c r="U56" s="376">
        <v>4.9375</v>
      </c>
      <c r="V56" s="381">
        <v>47</v>
      </c>
      <c r="W56" s="376">
        <v>2.9375</v>
      </c>
      <c r="X56" s="381">
        <v>132</v>
      </c>
      <c r="Y56" s="376">
        <v>8.25</v>
      </c>
      <c r="Z56" s="381">
        <v>131</v>
      </c>
      <c r="AA56" s="376">
        <v>8.1875</v>
      </c>
      <c r="AB56" s="381">
        <v>142</v>
      </c>
      <c r="AC56" s="376">
        <v>8.875</v>
      </c>
      <c r="AD56" s="382">
        <v>13</v>
      </c>
      <c r="AE56" s="376">
        <v>0.8125</v>
      </c>
      <c r="AF56" s="381">
        <v>92</v>
      </c>
      <c r="AG56" s="376">
        <v>5.75</v>
      </c>
      <c r="AH56" s="381">
        <v>135</v>
      </c>
      <c r="AI56" s="376">
        <v>8.4375</v>
      </c>
      <c r="AJ56" s="381">
        <v>29</v>
      </c>
      <c r="AK56" s="376">
        <v>1.8125</v>
      </c>
      <c r="AL56" s="381">
        <v>1011</v>
      </c>
      <c r="AM56" s="376">
        <v>63.1875</v>
      </c>
      <c r="AN56" s="381">
        <v>786</v>
      </c>
      <c r="AO56" s="376">
        <v>49.125</v>
      </c>
      <c r="AP56" s="381">
        <v>1389</v>
      </c>
      <c r="AQ56" s="376">
        <v>86.8125</v>
      </c>
      <c r="AR56" s="381">
        <v>259</v>
      </c>
      <c r="AS56" s="376">
        <v>16.1875</v>
      </c>
    </row>
    <row r="57" spans="1:45" ht="13.5" customHeight="1">
      <c r="A57" s="374" t="s">
        <v>166</v>
      </c>
      <c r="B57" s="375" t="s">
        <v>70</v>
      </c>
      <c r="C57" s="376">
        <v>1</v>
      </c>
      <c r="D57" s="376">
        <v>1.2</v>
      </c>
      <c r="E57" s="377">
        <v>453</v>
      </c>
      <c r="F57" s="378">
        <v>453</v>
      </c>
      <c r="G57" s="379">
        <v>3</v>
      </c>
      <c r="H57" s="378">
        <v>3</v>
      </c>
      <c r="I57" s="379">
        <v>8</v>
      </c>
      <c r="J57" s="378">
        <v>8</v>
      </c>
      <c r="K57" s="380">
        <v>292231.13</v>
      </c>
      <c r="L57" s="380">
        <v>292231.13</v>
      </c>
      <c r="M57" s="380">
        <v>243525.94166666668</v>
      </c>
      <c r="N57" s="384">
        <v>1969</v>
      </c>
      <c r="O57" s="376">
        <v>1969</v>
      </c>
      <c r="P57" s="384">
        <v>8</v>
      </c>
      <c r="Q57" s="376">
        <v>8</v>
      </c>
      <c r="R57" s="381">
        <v>68</v>
      </c>
      <c r="S57" s="376">
        <v>68</v>
      </c>
      <c r="T57" s="381">
        <v>0</v>
      </c>
      <c r="U57" s="376">
        <v>0</v>
      </c>
      <c r="V57" s="381">
        <v>1</v>
      </c>
      <c r="W57" s="376">
        <v>1</v>
      </c>
      <c r="X57" s="381">
        <v>3</v>
      </c>
      <c r="Y57" s="376">
        <v>3</v>
      </c>
      <c r="Z57" s="381">
        <v>8</v>
      </c>
      <c r="AA57" s="376">
        <v>8</v>
      </c>
      <c r="AB57" s="381">
        <v>8</v>
      </c>
      <c r="AC57" s="376">
        <v>8</v>
      </c>
      <c r="AD57" s="382">
        <v>0</v>
      </c>
      <c r="AE57" s="376">
        <v>0</v>
      </c>
      <c r="AF57" s="381">
        <v>3</v>
      </c>
      <c r="AG57" s="376">
        <v>3</v>
      </c>
      <c r="AH57" s="381">
        <v>16</v>
      </c>
      <c r="AI57" s="376">
        <v>16</v>
      </c>
      <c r="AJ57" s="381">
        <v>4</v>
      </c>
      <c r="AK57" s="376">
        <v>4</v>
      </c>
      <c r="AL57" s="381">
        <v>31</v>
      </c>
      <c r="AM57" s="376">
        <v>31</v>
      </c>
      <c r="AN57" s="381">
        <v>54</v>
      </c>
      <c r="AO57" s="376">
        <v>54</v>
      </c>
      <c r="AP57" s="381">
        <v>28</v>
      </c>
      <c r="AQ57" s="376">
        <v>28</v>
      </c>
      <c r="AR57" s="381">
        <v>26</v>
      </c>
      <c r="AS57" s="376">
        <v>26</v>
      </c>
    </row>
    <row r="58" spans="1:45" ht="13.5" customHeight="1">
      <c r="A58" s="374" t="s">
        <v>165</v>
      </c>
      <c r="B58" s="375" t="s">
        <v>71</v>
      </c>
      <c r="C58" s="376">
        <v>6.75</v>
      </c>
      <c r="D58" s="376">
        <v>9.25</v>
      </c>
      <c r="E58" s="377">
        <v>2441</v>
      </c>
      <c r="F58" s="378">
        <v>361.62962962962962</v>
      </c>
      <c r="G58" s="379">
        <v>15</v>
      </c>
      <c r="H58" s="378">
        <v>2.2222222222222223</v>
      </c>
      <c r="I58" s="379">
        <v>29</v>
      </c>
      <c r="J58" s="378">
        <v>4.2962962962962967</v>
      </c>
      <c r="K58" s="380">
        <v>1159390.69</v>
      </c>
      <c r="L58" s="380">
        <v>171761.58370370368</v>
      </c>
      <c r="M58" s="380">
        <v>125339.53405405405</v>
      </c>
      <c r="N58" s="384">
        <v>10583</v>
      </c>
      <c r="O58" s="376">
        <v>1567.851851851852</v>
      </c>
      <c r="P58" s="384">
        <v>88</v>
      </c>
      <c r="Q58" s="376">
        <v>13.037037037037036</v>
      </c>
      <c r="R58" s="381">
        <v>795</v>
      </c>
      <c r="S58" s="376">
        <v>117.77777777777777</v>
      </c>
      <c r="T58" s="381">
        <v>10</v>
      </c>
      <c r="U58" s="376">
        <v>1.4814814814814814</v>
      </c>
      <c r="V58" s="381">
        <v>7</v>
      </c>
      <c r="W58" s="376">
        <v>1.037037037037037</v>
      </c>
      <c r="X58" s="381">
        <v>14</v>
      </c>
      <c r="Y58" s="376">
        <v>2.074074074074074</v>
      </c>
      <c r="Z58" s="381">
        <v>17</v>
      </c>
      <c r="AA58" s="376">
        <v>2.5185185185185186</v>
      </c>
      <c r="AB58" s="381">
        <v>26</v>
      </c>
      <c r="AC58" s="376">
        <v>3.8518518518518516</v>
      </c>
      <c r="AD58" s="382">
        <v>2</v>
      </c>
      <c r="AE58" s="376">
        <v>0.29629629629629628</v>
      </c>
      <c r="AF58" s="381">
        <v>5</v>
      </c>
      <c r="AG58" s="376">
        <v>0.7407407407407407</v>
      </c>
      <c r="AH58" s="381">
        <v>72</v>
      </c>
      <c r="AI58" s="376">
        <v>10.666666666666666</v>
      </c>
      <c r="AJ58" s="381">
        <v>5</v>
      </c>
      <c r="AK58" s="376">
        <v>0.7407407407407407</v>
      </c>
      <c r="AL58" s="381">
        <v>347</v>
      </c>
      <c r="AM58" s="376">
        <v>51.407407407407405</v>
      </c>
      <c r="AN58" s="381">
        <v>58</v>
      </c>
      <c r="AO58" s="376">
        <v>8.5925925925925934</v>
      </c>
      <c r="AP58" s="381">
        <v>477</v>
      </c>
      <c r="AQ58" s="376">
        <v>70.666666666666671</v>
      </c>
      <c r="AR58" s="381">
        <v>6</v>
      </c>
      <c r="AS58" s="376">
        <v>0.88888888888888884</v>
      </c>
    </row>
    <row r="59" spans="1:45" ht="13.5" customHeight="1">
      <c r="A59" s="374" t="s">
        <v>166</v>
      </c>
      <c r="B59" s="375" t="s">
        <v>72</v>
      </c>
      <c r="C59" s="376">
        <v>13</v>
      </c>
      <c r="D59" s="376">
        <v>17</v>
      </c>
      <c r="E59" s="377">
        <v>5204</v>
      </c>
      <c r="F59" s="378">
        <v>400.30769230769232</v>
      </c>
      <c r="G59" s="379">
        <v>49</v>
      </c>
      <c r="H59" s="378">
        <v>3.7692307692307692</v>
      </c>
      <c r="I59" s="379">
        <v>40</v>
      </c>
      <c r="J59" s="378">
        <v>3.0769230769230771</v>
      </c>
      <c r="K59" s="380">
        <v>2131530.84</v>
      </c>
      <c r="L59" s="380">
        <v>163963.91076923074</v>
      </c>
      <c r="M59" s="380">
        <v>125384.16705882351</v>
      </c>
      <c r="N59" s="384">
        <v>27134</v>
      </c>
      <c r="O59" s="376">
        <v>2087.2307692307691</v>
      </c>
      <c r="P59" s="384">
        <v>259</v>
      </c>
      <c r="Q59" s="376">
        <v>19.923076923076923</v>
      </c>
      <c r="R59" s="381">
        <v>1654</v>
      </c>
      <c r="S59" s="376">
        <v>127.23076923076923</v>
      </c>
      <c r="T59" s="381">
        <v>105</v>
      </c>
      <c r="U59" s="376">
        <v>8.0769230769230766</v>
      </c>
      <c r="V59" s="381">
        <v>27</v>
      </c>
      <c r="W59" s="376">
        <v>2.0769230769230771</v>
      </c>
      <c r="X59" s="381">
        <v>50</v>
      </c>
      <c r="Y59" s="376">
        <v>3.8461538461538463</v>
      </c>
      <c r="Z59" s="381">
        <v>60</v>
      </c>
      <c r="AA59" s="376">
        <v>4.615384615384615</v>
      </c>
      <c r="AB59" s="381">
        <v>40</v>
      </c>
      <c r="AC59" s="376">
        <v>3.0769230769230771</v>
      </c>
      <c r="AD59" s="382">
        <v>15</v>
      </c>
      <c r="AE59" s="376">
        <v>1.1538461538461537</v>
      </c>
      <c r="AF59" s="381">
        <v>16</v>
      </c>
      <c r="AG59" s="376">
        <v>1.2307692307692308</v>
      </c>
      <c r="AH59" s="381">
        <v>86</v>
      </c>
      <c r="AI59" s="376">
        <v>6.615384615384615</v>
      </c>
      <c r="AJ59" s="381">
        <v>6</v>
      </c>
      <c r="AK59" s="376">
        <v>0.46153846153846156</v>
      </c>
      <c r="AL59" s="381">
        <v>697</v>
      </c>
      <c r="AM59" s="376">
        <v>53.615384615384613</v>
      </c>
      <c r="AN59" s="381">
        <v>576</v>
      </c>
      <c r="AO59" s="376">
        <v>44.307692307692307</v>
      </c>
      <c r="AP59" s="381">
        <v>1105</v>
      </c>
      <c r="AQ59" s="376">
        <v>85</v>
      </c>
      <c r="AR59" s="381">
        <v>164</v>
      </c>
      <c r="AS59" s="376">
        <v>12.615384615384615</v>
      </c>
    </row>
    <row r="60" spans="1:45" ht="13.5" customHeight="1">
      <c r="A60" s="374" t="s">
        <v>163</v>
      </c>
      <c r="B60" s="375" t="s">
        <v>73</v>
      </c>
      <c r="C60" s="376">
        <v>7.75</v>
      </c>
      <c r="D60" s="376">
        <v>10</v>
      </c>
      <c r="E60" s="377">
        <v>2589</v>
      </c>
      <c r="F60" s="378">
        <v>334.06451612903226</v>
      </c>
      <c r="G60" s="379">
        <v>15</v>
      </c>
      <c r="H60" s="378">
        <v>1.935483870967742</v>
      </c>
      <c r="I60" s="379">
        <v>49</v>
      </c>
      <c r="J60" s="378">
        <v>6.32258064516129</v>
      </c>
      <c r="K60" s="380">
        <v>1413197.47</v>
      </c>
      <c r="L60" s="380">
        <v>182348.06064516128</v>
      </c>
      <c r="M60" s="380">
        <v>141319.747</v>
      </c>
      <c r="N60" s="384">
        <v>13155</v>
      </c>
      <c r="O60" s="376">
        <v>1697.4193548387098</v>
      </c>
      <c r="P60" s="384">
        <v>138</v>
      </c>
      <c r="Q60" s="376">
        <v>17.806451612903224</v>
      </c>
      <c r="R60" s="381">
        <v>5268</v>
      </c>
      <c r="S60" s="376">
        <v>679.74193548387098</v>
      </c>
      <c r="T60" s="381">
        <v>23</v>
      </c>
      <c r="U60" s="376">
        <v>2.967741935483871</v>
      </c>
      <c r="V60" s="381">
        <v>14</v>
      </c>
      <c r="W60" s="376">
        <v>1.8064516129032258</v>
      </c>
      <c r="X60" s="381">
        <v>17</v>
      </c>
      <c r="Y60" s="376">
        <v>2.193548387096774</v>
      </c>
      <c r="Z60" s="381">
        <v>50</v>
      </c>
      <c r="AA60" s="376">
        <v>6.4516129032258061</v>
      </c>
      <c r="AB60" s="381">
        <v>39</v>
      </c>
      <c r="AC60" s="376">
        <v>5.032258064516129</v>
      </c>
      <c r="AD60" s="382">
        <v>3</v>
      </c>
      <c r="AE60" s="376">
        <v>0.38709677419354838</v>
      </c>
      <c r="AF60" s="381">
        <v>41</v>
      </c>
      <c r="AG60" s="376">
        <v>5.290322580645161</v>
      </c>
      <c r="AH60" s="381">
        <v>58</v>
      </c>
      <c r="AI60" s="376">
        <v>7.4838709677419351</v>
      </c>
      <c r="AJ60" s="381">
        <v>8</v>
      </c>
      <c r="AK60" s="376">
        <v>1.032258064516129</v>
      </c>
      <c r="AL60" s="381">
        <v>439</v>
      </c>
      <c r="AM60" s="376">
        <v>56.645161290322584</v>
      </c>
      <c r="AN60" s="381">
        <v>607</v>
      </c>
      <c r="AO60" s="376">
        <v>78.322580645161295</v>
      </c>
      <c r="AP60" s="381">
        <v>384</v>
      </c>
      <c r="AQ60" s="376">
        <v>49.548387096774192</v>
      </c>
      <c r="AR60" s="381">
        <v>207</v>
      </c>
      <c r="AS60" s="376">
        <v>26.70967741935484</v>
      </c>
    </row>
    <row r="61" spans="1:45" ht="13.5" customHeight="1">
      <c r="A61" s="374" t="s">
        <v>167</v>
      </c>
      <c r="B61" s="375" t="s">
        <v>74</v>
      </c>
      <c r="C61" s="376">
        <v>3</v>
      </c>
      <c r="D61" s="376">
        <v>3.25</v>
      </c>
      <c r="E61" s="377">
        <v>974</v>
      </c>
      <c r="F61" s="378">
        <v>324.66666666666669</v>
      </c>
      <c r="G61" s="379">
        <v>13</v>
      </c>
      <c r="H61" s="378">
        <v>4.333333333333333</v>
      </c>
      <c r="I61" s="379">
        <v>29</v>
      </c>
      <c r="J61" s="378">
        <v>9.6666666666666661</v>
      </c>
      <c r="K61" s="380">
        <v>524796.80000000005</v>
      </c>
      <c r="L61" s="380">
        <v>174932.26666666669</v>
      </c>
      <c r="M61" s="380">
        <v>161475.93846153846</v>
      </c>
      <c r="N61" s="384">
        <v>3697</v>
      </c>
      <c r="O61" s="376">
        <v>1232.3333333333333</v>
      </c>
      <c r="P61" s="384">
        <v>28</v>
      </c>
      <c r="Q61" s="376">
        <v>9.3333333333333339</v>
      </c>
      <c r="R61" s="381">
        <v>82</v>
      </c>
      <c r="S61" s="376">
        <v>27.333333333333332</v>
      </c>
      <c r="T61" s="381">
        <v>12</v>
      </c>
      <c r="U61" s="376">
        <v>4</v>
      </c>
      <c r="V61" s="381">
        <v>3</v>
      </c>
      <c r="W61" s="376">
        <v>1</v>
      </c>
      <c r="X61" s="381">
        <v>11</v>
      </c>
      <c r="Y61" s="376">
        <v>3.6666666666666665</v>
      </c>
      <c r="Z61" s="381">
        <v>17</v>
      </c>
      <c r="AA61" s="376">
        <v>5.666666666666667</v>
      </c>
      <c r="AB61" s="381">
        <v>29</v>
      </c>
      <c r="AC61" s="376">
        <v>9.6666666666666661</v>
      </c>
      <c r="AD61" s="382">
        <v>0</v>
      </c>
      <c r="AE61" s="376">
        <v>0</v>
      </c>
      <c r="AF61" s="381">
        <v>4</v>
      </c>
      <c r="AG61" s="376">
        <v>1.3333333333333333</v>
      </c>
      <c r="AH61" s="381">
        <v>11</v>
      </c>
      <c r="AI61" s="376">
        <v>3.6666666666666665</v>
      </c>
      <c r="AJ61" s="381">
        <v>4</v>
      </c>
      <c r="AK61" s="376">
        <v>1.3333333333333333</v>
      </c>
      <c r="AL61" s="381">
        <v>68</v>
      </c>
      <c r="AM61" s="376">
        <v>22.666666666666668</v>
      </c>
      <c r="AN61" s="381">
        <v>284</v>
      </c>
      <c r="AO61" s="376">
        <v>94.666666666666671</v>
      </c>
      <c r="AP61" s="381">
        <v>100</v>
      </c>
      <c r="AQ61" s="376">
        <v>33.333333333333336</v>
      </c>
      <c r="AR61" s="381">
        <v>315</v>
      </c>
      <c r="AS61" s="376">
        <v>105</v>
      </c>
    </row>
    <row r="62" spans="1:45" ht="13.5" customHeight="1">
      <c r="A62" s="374" t="s">
        <v>167</v>
      </c>
      <c r="B62" s="375" t="s">
        <v>75</v>
      </c>
      <c r="C62" s="376">
        <v>0.75</v>
      </c>
      <c r="D62" s="376">
        <v>1.25</v>
      </c>
      <c r="E62" s="377">
        <v>607</v>
      </c>
      <c r="F62" s="378">
        <v>809.33333333333337</v>
      </c>
      <c r="G62" s="379">
        <v>1</v>
      </c>
      <c r="H62" s="378">
        <v>1.3333333333333333</v>
      </c>
      <c r="I62" s="379"/>
      <c r="J62" s="378">
        <v>0</v>
      </c>
      <c r="K62" s="380">
        <v>241126.84</v>
      </c>
      <c r="L62" s="380">
        <v>321502.45333333331</v>
      </c>
      <c r="M62" s="380">
        <v>192901.47200000001</v>
      </c>
      <c r="N62" s="384">
        <v>2826</v>
      </c>
      <c r="O62" s="376">
        <v>3768</v>
      </c>
      <c r="P62" s="384">
        <v>16</v>
      </c>
      <c r="Q62" s="376">
        <v>21.333333333333332</v>
      </c>
      <c r="R62" s="381">
        <v>96</v>
      </c>
      <c r="S62" s="376">
        <v>128</v>
      </c>
      <c r="T62" s="381">
        <v>8</v>
      </c>
      <c r="U62" s="376">
        <v>10.666666666666666</v>
      </c>
      <c r="V62" s="381">
        <v>4</v>
      </c>
      <c r="W62" s="376">
        <v>5.333333333333333</v>
      </c>
      <c r="X62" s="381">
        <v>1</v>
      </c>
      <c r="Y62" s="376">
        <v>1.3333333333333333</v>
      </c>
      <c r="Z62" s="381">
        <v>9</v>
      </c>
      <c r="AA62" s="376">
        <v>12</v>
      </c>
      <c r="AB62" s="381">
        <v>4</v>
      </c>
      <c r="AC62" s="376">
        <v>5.333333333333333</v>
      </c>
      <c r="AD62" s="382">
        <v>0</v>
      </c>
      <c r="AE62" s="376">
        <v>0</v>
      </c>
      <c r="AF62" s="381">
        <v>2</v>
      </c>
      <c r="AG62" s="376">
        <v>2.6666666666666665</v>
      </c>
      <c r="AH62" s="381">
        <v>11</v>
      </c>
      <c r="AI62" s="376">
        <v>14.666666666666666</v>
      </c>
      <c r="AJ62" s="381">
        <v>1</v>
      </c>
      <c r="AK62" s="376">
        <v>1.3333333333333333</v>
      </c>
      <c r="AL62" s="381">
        <v>6</v>
      </c>
      <c r="AM62" s="376">
        <v>8</v>
      </c>
      <c r="AN62" s="381">
        <v>117</v>
      </c>
      <c r="AO62" s="376">
        <v>156</v>
      </c>
      <c r="AP62" s="381">
        <v>462</v>
      </c>
      <c r="AQ62" s="376">
        <v>616</v>
      </c>
      <c r="AR62" s="381">
        <v>101</v>
      </c>
      <c r="AS62" s="376">
        <v>134.66666666666666</v>
      </c>
    </row>
    <row r="63" spans="1:45" ht="13.5" customHeight="1">
      <c r="A63" s="374" t="s">
        <v>164</v>
      </c>
      <c r="B63" s="375" t="s">
        <v>76</v>
      </c>
      <c r="C63" s="376">
        <v>6</v>
      </c>
      <c r="D63" s="376">
        <v>7.4</v>
      </c>
      <c r="E63" s="377">
        <v>1919</v>
      </c>
      <c r="F63" s="378">
        <v>319.83333333333331</v>
      </c>
      <c r="G63" s="379">
        <v>27</v>
      </c>
      <c r="H63" s="378">
        <v>4.5</v>
      </c>
      <c r="I63" s="379">
        <v>32</v>
      </c>
      <c r="J63" s="378">
        <v>5.333333333333333</v>
      </c>
      <c r="K63" s="380">
        <v>825680.07</v>
      </c>
      <c r="L63" s="380">
        <v>137613.345</v>
      </c>
      <c r="M63" s="380">
        <v>111578.38783783783</v>
      </c>
      <c r="N63" s="384">
        <v>8807</v>
      </c>
      <c r="O63" s="376">
        <v>1467.8333333333333</v>
      </c>
      <c r="P63" s="384">
        <v>58</v>
      </c>
      <c r="Q63" s="376">
        <v>9.6666666666666661</v>
      </c>
      <c r="R63" s="381">
        <v>257</v>
      </c>
      <c r="S63" s="376">
        <v>42.833333333333336</v>
      </c>
      <c r="T63" s="381">
        <v>45</v>
      </c>
      <c r="U63" s="376">
        <v>7.5</v>
      </c>
      <c r="V63" s="381">
        <v>33</v>
      </c>
      <c r="W63" s="376">
        <v>5.5</v>
      </c>
      <c r="X63" s="381">
        <v>28</v>
      </c>
      <c r="Y63" s="376">
        <v>4.666666666666667</v>
      </c>
      <c r="Z63" s="381">
        <v>64</v>
      </c>
      <c r="AA63" s="376">
        <v>10.666666666666666</v>
      </c>
      <c r="AB63" s="381">
        <v>34</v>
      </c>
      <c r="AC63" s="376">
        <v>5.666666666666667</v>
      </c>
      <c r="AD63" s="382">
        <v>4</v>
      </c>
      <c r="AE63" s="376">
        <v>0.66666666666666663</v>
      </c>
      <c r="AF63" s="381">
        <v>23</v>
      </c>
      <c r="AG63" s="376">
        <v>3.8333333333333335</v>
      </c>
      <c r="AH63" s="381">
        <v>48</v>
      </c>
      <c r="AI63" s="376">
        <v>8</v>
      </c>
      <c r="AJ63" s="381">
        <v>6</v>
      </c>
      <c r="AK63" s="376">
        <v>1</v>
      </c>
      <c r="AL63" s="381">
        <v>380</v>
      </c>
      <c r="AM63" s="376">
        <v>63.333333333333336</v>
      </c>
      <c r="AN63" s="381">
        <v>333</v>
      </c>
      <c r="AO63" s="376">
        <v>55.5</v>
      </c>
      <c r="AP63" s="381">
        <v>614</v>
      </c>
      <c r="AQ63" s="376">
        <v>102.33333333333333</v>
      </c>
      <c r="AR63" s="381">
        <v>110</v>
      </c>
      <c r="AS63" s="376">
        <v>18.333333333333332</v>
      </c>
    </row>
    <row r="64" spans="1:45" ht="13.5" customHeight="1">
      <c r="A64" s="374" t="s">
        <v>163</v>
      </c>
      <c r="B64" s="375" t="s">
        <v>77</v>
      </c>
      <c r="C64" s="376">
        <v>4</v>
      </c>
      <c r="D64" s="376">
        <v>7</v>
      </c>
      <c r="E64" s="377">
        <v>1830</v>
      </c>
      <c r="F64" s="378">
        <v>457.5</v>
      </c>
      <c r="G64" s="379">
        <v>33</v>
      </c>
      <c r="H64" s="378">
        <v>8.25</v>
      </c>
      <c r="I64" s="379">
        <v>22</v>
      </c>
      <c r="J64" s="378">
        <v>5.5</v>
      </c>
      <c r="K64" s="380">
        <v>812357.19</v>
      </c>
      <c r="L64" s="380">
        <v>203089.29749999999</v>
      </c>
      <c r="M64" s="380">
        <v>116051.02714285713</v>
      </c>
      <c r="N64" s="384">
        <v>12105</v>
      </c>
      <c r="O64" s="376">
        <v>3026.25</v>
      </c>
      <c r="P64" s="384">
        <v>123</v>
      </c>
      <c r="Q64" s="376">
        <v>30.75</v>
      </c>
      <c r="R64" s="381">
        <v>219</v>
      </c>
      <c r="S64" s="376">
        <v>54.75</v>
      </c>
      <c r="T64" s="381">
        <v>33</v>
      </c>
      <c r="U64" s="376">
        <v>8.25</v>
      </c>
      <c r="V64" s="381">
        <v>0</v>
      </c>
      <c r="W64" s="376">
        <v>0</v>
      </c>
      <c r="X64" s="381">
        <v>36</v>
      </c>
      <c r="Y64" s="376">
        <v>9</v>
      </c>
      <c r="Z64" s="381">
        <v>2</v>
      </c>
      <c r="AA64" s="376">
        <v>0.5</v>
      </c>
      <c r="AB64" s="381">
        <v>18</v>
      </c>
      <c r="AC64" s="376">
        <v>4.5</v>
      </c>
      <c r="AD64" s="382">
        <v>2</v>
      </c>
      <c r="AE64" s="376">
        <v>0.5</v>
      </c>
      <c r="AF64" s="381">
        <v>30</v>
      </c>
      <c r="AG64" s="376">
        <v>7.5</v>
      </c>
      <c r="AH64" s="381">
        <v>44</v>
      </c>
      <c r="AI64" s="376">
        <v>11</v>
      </c>
      <c r="AJ64" s="381">
        <v>4</v>
      </c>
      <c r="AK64" s="376">
        <v>1</v>
      </c>
      <c r="AL64" s="381">
        <v>195</v>
      </c>
      <c r="AM64" s="376">
        <v>48.75</v>
      </c>
      <c r="AN64" s="381">
        <v>89</v>
      </c>
      <c r="AO64" s="376">
        <v>22.25</v>
      </c>
      <c r="AP64" s="381">
        <v>198</v>
      </c>
      <c r="AQ64" s="376">
        <v>49.5</v>
      </c>
      <c r="AR64" s="381">
        <v>39</v>
      </c>
      <c r="AS64" s="376">
        <v>9.75</v>
      </c>
    </row>
    <row r="65" spans="1:45" ht="13.5" customHeight="1">
      <c r="A65" s="374" t="s">
        <v>162</v>
      </c>
      <c r="B65" s="375" t="s">
        <v>78</v>
      </c>
      <c r="C65" s="376">
        <v>80</v>
      </c>
      <c r="D65" s="376">
        <v>132</v>
      </c>
      <c r="E65" s="377">
        <v>31740</v>
      </c>
      <c r="F65" s="378">
        <v>396.75</v>
      </c>
      <c r="G65" s="379">
        <v>363</v>
      </c>
      <c r="H65" s="378">
        <v>4.5374999999999996</v>
      </c>
      <c r="I65" s="379">
        <v>104</v>
      </c>
      <c r="J65" s="378">
        <v>1.3</v>
      </c>
      <c r="K65" s="380">
        <v>14862744.369999999</v>
      </c>
      <c r="L65" s="380">
        <v>185784.30462499999</v>
      </c>
      <c r="M65" s="380">
        <v>112596.54825757575</v>
      </c>
      <c r="N65" s="384">
        <v>137580</v>
      </c>
      <c r="O65" s="376">
        <v>1719.75</v>
      </c>
      <c r="P65" s="384">
        <v>501</v>
      </c>
      <c r="Q65" s="376">
        <v>6.2625000000000002</v>
      </c>
      <c r="R65" s="381">
        <v>3637</v>
      </c>
      <c r="S65" s="376">
        <v>45.462499999999999</v>
      </c>
      <c r="T65" s="381">
        <v>145</v>
      </c>
      <c r="U65" s="376">
        <v>1.8125</v>
      </c>
      <c r="V65" s="381">
        <v>7</v>
      </c>
      <c r="W65" s="376">
        <v>8.7499999999999994E-2</v>
      </c>
      <c r="X65" s="381">
        <v>379</v>
      </c>
      <c r="Y65" s="376">
        <v>4.7374999999999998</v>
      </c>
      <c r="Z65" s="381">
        <v>28</v>
      </c>
      <c r="AA65" s="376">
        <v>0.35</v>
      </c>
      <c r="AB65" s="381">
        <v>93</v>
      </c>
      <c r="AC65" s="376">
        <v>1.1625000000000001</v>
      </c>
      <c r="AD65" s="382">
        <v>202</v>
      </c>
      <c r="AE65" s="376">
        <v>2.5249999999999999</v>
      </c>
      <c r="AF65" s="381">
        <v>34</v>
      </c>
      <c r="AG65" s="376">
        <v>0.42499999999999999</v>
      </c>
      <c r="AH65" s="381">
        <v>710</v>
      </c>
      <c r="AI65" s="376">
        <v>8.875</v>
      </c>
      <c r="AJ65" s="381">
        <v>204</v>
      </c>
      <c r="AK65" s="376">
        <v>2.5499999999999998</v>
      </c>
      <c r="AL65" s="381">
        <v>2508</v>
      </c>
      <c r="AM65" s="376">
        <v>31.35</v>
      </c>
      <c r="AN65" s="381">
        <v>1507</v>
      </c>
      <c r="AO65" s="376">
        <v>18.837499999999999</v>
      </c>
      <c r="AP65" s="381">
        <v>3944</v>
      </c>
      <c r="AQ65" s="376">
        <v>49.3</v>
      </c>
      <c r="AR65" s="381">
        <v>30</v>
      </c>
      <c r="AS65" s="376">
        <v>0.375</v>
      </c>
    </row>
    <row r="66" spans="1:45" ht="13.5" customHeight="1">
      <c r="A66" s="374" t="s">
        <v>163</v>
      </c>
      <c r="B66" s="375" t="s">
        <v>79</v>
      </c>
      <c r="C66" s="376">
        <v>1</v>
      </c>
      <c r="D66" s="376">
        <v>1</v>
      </c>
      <c r="E66" s="377">
        <v>333</v>
      </c>
      <c r="F66" s="378">
        <v>333</v>
      </c>
      <c r="G66" s="379"/>
      <c r="H66" s="378">
        <v>0</v>
      </c>
      <c r="I66" s="379">
        <v>9</v>
      </c>
      <c r="J66" s="378">
        <v>9</v>
      </c>
      <c r="K66" s="380">
        <v>212473.42</v>
      </c>
      <c r="L66" s="380">
        <v>212473.42</v>
      </c>
      <c r="M66" s="380">
        <v>212473.42</v>
      </c>
      <c r="N66" s="384">
        <v>1495</v>
      </c>
      <c r="O66" s="376">
        <v>1495</v>
      </c>
      <c r="P66" s="384">
        <v>9</v>
      </c>
      <c r="Q66" s="376">
        <v>9</v>
      </c>
      <c r="R66" s="381">
        <v>20</v>
      </c>
      <c r="S66" s="376">
        <v>20</v>
      </c>
      <c r="T66" s="381">
        <v>2</v>
      </c>
      <c r="U66" s="376">
        <v>2</v>
      </c>
      <c r="V66" s="381">
        <v>0</v>
      </c>
      <c r="W66" s="376">
        <v>0</v>
      </c>
      <c r="X66" s="381">
        <v>0</v>
      </c>
      <c r="Y66" s="376">
        <v>0</v>
      </c>
      <c r="Z66" s="381">
        <v>5</v>
      </c>
      <c r="AA66" s="376">
        <v>5</v>
      </c>
      <c r="AB66" s="381">
        <v>9</v>
      </c>
      <c r="AC66" s="376">
        <v>9</v>
      </c>
      <c r="AD66" s="382">
        <v>0</v>
      </c>
      <c r="AE66" s="376">
        <v>0</v>
      </c>
      <c r="AF66" s="381">
        <v>3</v>
      </c>
      <c r="AG66" s="376">
        <v>3</v>
      </c>
      <c r="AH66" s="381">
        <v>4</v>
      </c>
      <c r="AI66" s="376">
        <v>4</v>
      </c>
      <c r="AJ66" s="381">
        <v>0</v>
      </c>
      <c r="AK66" s="376">
        <v>0</v>
      </c>
      <c r="AL66" s="381">
        <v>30</v>
      </c>
      <c r="AM66" s="376">
        <v>30</v>
      </c>
      <c r="AN66" s="381">
        <v>118</v>
      </c>
      <c r="AO66" s="376">
        <v>118</v>
      </c>
      <c r="AP66" s="381">
        <v>38</v>
      </c>
      <c r="AQ66" s="376">
        <v>38</v>
      </c>
      <c r="AR66" s="381">
        <v>79</v>
      </c>
      <c r="AS66" s="376">
        <v>79</v>
      </c>
    </row>
    <row r="67" spans="1:45" ht="13.5" customHeight="1">
      <c r="A67" s="374" t="s">
        <v>162</v>
      </c>
      <c r="B67" s="375" t="s">
        <v>80</v>
      </c>
      <c r="C67" s="376">
        <v>4</v>
      </c>
      <c r="D67" s="376">
        <v>6</v>
      </c>
      <c r="E67" s="377">
        <v>1452</v>
      </c>
      <c r="F67" s="378">
        <v>363</v>
      </c>
      <c r="G67" s="379">
        <v>27</v>
      </c>
      <c r="H67" s="378">
        <v>6.75</v>
      </c>
      <c r="I67" s="379">
        <v>39</v>
      </c>
      <c r="J67" s="378">
        <v>9.75</v>
      </c>
      <c r="K67" s="380">
        <v>646934.68000000005</v>
      </c>
      <c r="L67" s="380">
        <v>161733.67000000001</v>
      </c>
      <c r="M67" s="380">
        <v>107822.44666666667</v>
      </c>
      <c r="N67" s="384">
        <v>7093</v>
      </c>
      <c r="O67" s="376">
        <v>1773.25</v>
      </c>
      <c r="P67" s="384">
        <v>36</v>
      </c>
      <c r="Q67" s="376">
        <v>9</v>
      </c>
      <c r="R67" s="381">
        <v>234</v>
      </c>
      <c r="S67" s="376">
        <v>58.5</v>
      </c>
      <c r="T67" s="381">
        <v>19</v>
      </c>
      <c r="U67" s="376">
        <v>4.75</v>
      </c>
      <c r="V67" s="381">
        <v>6</v>
      </c>
      <c r="W67" s="376">
        <v>1.5</v>
      </c>
      <c r="X67" s="381">
        <v>28</v>
      </c>
      <c r="Y67" s="376">
        <v>7</v>
      </c>
      <c r="Z67" s="381">
        <v>43</v>
      </c>
      <c r="AA67" s="376">
        <v>10.75</v>
      </c>
      <c r="AB67" s="381">
        <v>33</v>
      </c>
      <c r="AC67" s="376">
        <v>8.25</v>
      </c>
      <c r="AD67" s="382">
        <v>1</v>
      </c>
      <c r="AE67" s="376">
        <v>0.25</v>
      </c>
      <c r="AF67" s="381">
        <v>4</v>
      </c>
      <c r="AG67" s="376">
        <v>1</v>
      </c>
      <c r="AH67" s="381">
        <v>16</v>
      </c>
      <c r="AI67" s="376">
        <v>4</v>
      </c>
      <c r="AJ67" s="381">
        <v>2</v>
      </c>
      <c r="AK67" s="376">
        <v>0.5</v>
      </c>
      <c r="AL67" s="381">
        <v>239</v>
      </c>
      <c r="AM67" s="376">
        <v>59.75</v>
      </c>
      <c r="AN67" s="381">
        <v>609</v>
      </c>
      <c r="AO67" s="376">
        <v>152.25</v>
      </c>
      <c r="AP67" s="381">
        <v>169</v>
      </c>
      <c r="AQ67" s="376">
        <v>42.25</v>
      </c>
      <c r="AR67" s="381">
        <v>526</v>
      </c>
      <c r="AS67" s="376">
        <v>131.5</v>
      </c>
    </row>
    <row r="68" spans="1:45" ht="13.5" customHeight="1">
      <c r="A68" s="374" t="s">
        <v>165</v>
      </c>
      <c r="B68" s="375" t="s">
        <v>81</v>
      </c>
      <c r="C68" s="376">
        <v>7</v>
      </c>
      <c r="D68" s="376">
        <v>11</v>
      </c>
      <c r="E68" s="377">
        <v>2544</v>
      </c>
      <c r="F68" s="378">
        <v>363.42857142857144</v>
      </c>
      <c r="G68" s="379">
        <v>29</v>
      </c>
      <c r="H68" s="378">
        <v>4.1428571428571432</v>
      </c>
      <c r="I68" s="379">
        <v>43</v>
      </c>
      <c r="J68" s="378">
        <v>6.1428571428571432</v>
      </c>
      <c r="K68" s="380">
        <v>1542132.23</v>
      </c>
      <c r="L68" s="380">
        <v>220304.60428571427</v>
      </c>
      <c r="M68" s="380">
        <v>140193.83909090908</v>
      </c>
      <c r="N68" s="384">
        <v>14298</v>
      </c>
      <c r="O68" s="376">
        <v>2042.5714285714287</v>
      </c>
      <c r="P68" s="384">
        <v>102</v>
      </c>
      <c r="Q68" s="376">
        <v>14.571428571428571</v>
      </c>
      <c r="R68" s="381">
        <v>578</v>
      </c>
      <c r="S68" s="376">
        <v>82.571428571428569</v>
      </c>
      <c r="T68" s="381">
        <v>48</v>
      </c>
      <c r="U68" s="376">
        <v>6.8571428571428568</v>
      </c>
      <c r="V68" s="381">
        <v>9</v>
      </c>
      <c r="W68" s="376">
        <v>1.2857142857142858</v>
      </c>
      <c r="X68" s="381">
        <v>28</v>
      </c>
      <c r="Y68" s="376">
        <v>4</v>
      </c>
      <c r="Z68" s="381">
        <v>34</v>
      </c>
      <c r="AA68" s="376">
        <v>4.8571428571428568</v>
      </c>
      <c r="AB68" s="381">
        <v>45</v>
      </c>
      <c r="AC68" s="376">
        <v>6.4285714285714288</v>
      </c>
      <c r="AD68" s="382">
        <v>55</v>
      </c>
      <c r="AE68" s="376">
        <v>7.8571428571428568</v>
      </c>
      <c r="AF68" s="381">
        <v>16</v>
      </c>
      <c r="AG68" s="376">
        <v>2.2857142857142856</v>
      </c>
      <c r="AH68" s="381">
        <v>44</v>
      </c>
      <c r="AI68" s="376">
        <v>6.2857142857142856</v>
      </c>
      <c r="AJ68" s="381">
        <v>7</v>
      </c>
      <c r="AK68" s="376">
        <v>1</v>
      </c>
      <c r="AL68" s="381">
        <v>364</v>
      </c>
      <c r="AM68" s="376">
        <v>52</v>
      </c>
      <c r="AN68" s="381">
        <v>475</v>
      </c>
      <c r="AO68" s="376">
        <v>67.857142857142861</v>
      </c>
      <c r="AP68" s="381">
        <v>678</v>
      </c>
      <c r="AQ68" s="376">
        <v>96.857142857142861</v>
      </c>
      <c r="AR68" s="381">
        <v>410</v>
      </c>
      <c r="AS68" s="376">
        <v>58.571428571428569</v>
      </c>
    </row>
    <row r="69" spans="1:45" ht="13.5" customHeight="1">
      <c r="A69" s="374" t="s">
        <v>164</v>
      </c>
      <c r="B69" s="375" t="s">
        <v>82</v>
      </c>
      <c r="C69" s="376">
        <v>13</v>
      </c>
      <c r="D69" s="376">
        <v>19</v>
      </c>
      <c r="E69" s="377">
        <v>4949</v>
      </c>
      <c r="F69" s="378">
        <v>380.69230769230768</v>
      </c>
      <c r="G69" s="379">
        <v>69</v>
      </c>
      <c r="H69" s="378">
        <v>5.3076923076923075</v>
      </c>
      <c r="I69" s="379">
        <v>75</v>
      </c>
      <c r="J69" s="378">
        <v>5.7692307692307692</v>
      </c>
      <c r="K69" s="380">
        <v>2418731.34</v>
      </c>
      <c r="L69" s="380">
        <v>186056.2569230769</v>
      </c>
      <c r="M69" s="380">
        <v>127301.6494736842</v>
      </c>
      <c r="N69" s="384">
        <v>27288</v>
      </c>
      <c r="O69" s="376">
        <v>2099.0769230769229</v>
      </c>
      <c r="P69" s="384">
        <v>267</v>
      </c>
      <c r="Q69" s="376">
        <v>20.53846153846154</v>
      </c>
      <c r="R69" s="381">
        <v>2679</v>
      </c>
      <c r="S69" s="376">
        <v>206.07692307692307</v>
      </c>
      <c r="T69" s="381">
        <v>500</v>
      </c>
      <c r="U69" s="376">
        <v>38.46153846153846</v>
      </c>
      <c r="V69" s="381">
        <v>34</v>
      </c>
      <c r="W69" s="376">
        <v>2.6153846153846154</v>
      </c>
      <c r="X69" s="381">
        <v>73</v>
      </c>
      <c r="Y69" s="376">
        <v>5.615384615384615</v>
      </c>
      <c r="Z69" s="381">
        <v>58</v>
      </c>
      <c r="AA69" s="376">
        <v>4.4615384615384617</v>
      </c>
      <c r="AB69" s="381">
        <v>56</v>
      </c>
      <c r="AC69" s="376">
        <v>4.3076923076923075</v>
      </c>
      <c r="AD69" s="382">
        <v>67</v>
      </c>
      <c r="AE69" s="376">
        <v>5.1538461538461542</v>
      </c>
      <c r="AF69" s="381">
        <v>108</v>
      </c>
      <c r="AG69" s="376">
        <v>8.3076923076923084</v>
      </c>
      <c r="AH69" s="381">
        <v>77</v>
      </c>
      <c r="AI69" s="376">
        <v>5.9230769230769234</v>
      </c>
      <c r="AJ69" s="381">
        <v>19</v>
      </c>
      <c r="AK69" s="376">
        <v>1.4615384615384615</v>
      </c>
      <c r="AL69" s="381">
        <v>845</v>
      </c>
      <c r="AM69" s="376">
        <v>65</v>
      </c>
      <c r="AN69" s="381">
        <v>1278</v>
      </c>
      <c r="AO69" s="376">
        <v>98.307692307692307</v>
      </c>
      <c r="AP69" s="381">
        <v>1444</v>
      </c>
      <c r="AQ69" s="376">
        <v>111.07692307692308</v>
      </c>
      <c r="AR69" s="381">
        <v>950</v>
      </c>
      <c r="AS69" s="376">
        <v>73.07692307692308</v>
      </c>
    </row>
    <row r="70" spans="1:45" ht="13.5" customHeight="1">
      <c r="A70" s="374" t="s">
        <v>166</v>
      </c>
      <c r="B70" s="375" t="s">
        <v>83</v>
      </c>
      <c r="C70" s="376">
        <v>10</v>
      </c>
      <c r="D70" s="376">
        <v>16</v>
      </c>
      <c r="E70" s="377">
        <v>6311</v>
      </c>
      <c r="F70" s="378">
        <v>631.1</v>
      </c>
      <c r="G70" s="379">
        <v>63</v>
      </c>
      <c r="H70" s="378">
        <v>6.3</v>
      </c>
      <c r="I70" s="379">
        <v>54</v>
      </c>
      <c r="J70" s="378">
        <v>5.4</v>
      </c>
      <c r="K70" s="380">
        <v>3174837.47</v>
      </c>
      <c r="L70" s="380">
        <v>317483.74700000003</v>
      </c>
      <c r="M70" s="380">
        <v>198427.34187500001</v>
      </c>
      <c r="N70" s="384">
        <v>38099</v>
      </c>
      <c r="O70" s="376">
        <v>3809.9</v>
      </c>
      <c r="P70" s="384">
        <v>241</v>
      </c>
      <c r="Q70" s="376">
        <v>24.1</v>
      </c>
      <c r="R70" s="381">
        <v>655</v>
      </c>
      <c r="S70" s="376">
        <v>65.5</v>
      </c>
      <c r="T70" s="381">
        <v>29</v>
      </c>
      <c r="U70" s="376">
        <v>2.9</v>
      </c>
      <c r="V70" s="381">
        <v>8</v>
      </c>
      <c r="W70" s="376">
        <v>0.8</v>
      </c>
      <c r="X70" s="381">
        <v>67</v>
      </c>
      <c r="Y70" s="376">
        <v>6.7</v>
      </c>
      <c r="Z70" s="381">
        <v>29</v>
      </c>
      <c r="AA70" s="376">
        <v>2.9</v>
      </c>
      <c r="AB70" s="381">
        <v>46</v>
      </c>
      <c r="AC70" s="376">
        <v>4.5999999999999996</v>
      </c>
      <c r="AD70" s="382">
        <v>77</v>
      </c>
      <c r="AE70" s="376">
        <v>7.7</v>
      </c>
      <c r="AF70" s="381">
        <v>96</v>
      </c>
      <c r="AG70" s="376">
        <v>9.6</v>
      </c>
      <c r="AH70" s="381">
        <v>164</v>
      </c>
      <c r="AI70" s="376">
        <v>16.399999999999999</v>
      </c>
      <c r="AJ70" s="381">
        <v>23</v>
      </c>
      <c r="AK70" s="376">
        <v>2.2999999999999998</v>
      </c>
      <c r="AL70" s="381">
        <v>893</v>
      </c>
      <c r="AM70" s="376">
        <v>89.3</v>
      </c>
      <c r="AN70" s="381">
        <v>620</v>
      </c>
      <c r="AO70" s="376">
        <v>62</v>
      </c>
      <c r="AP70" s="381">
        <v>1550</v>
      </c>
      <c r="AQ70" s="376">
        <v>155</v>
      </c>
      <c r="AR70" s="381">
        <v>907</v>
      </c>
      <c r="AS70" s="376">
        <v>90.7</v>
      </c>
    </row>
    <row r="71" spans="1:45" ht="13.5" customHeight="1">
      <c r="A71" s="374" t="s">
        <v>172</v>
      </c>
      <c r="B71" s="375" t="s">
        <v>173</v>
      </c>
      <c r="C71" s="376">
        <v>0</v>
      </c>
      <c r="D71" s="376">
        <v>0</v>
      </c>
      <c r="E71" s="377">
        <v>3</v>
      </c>
      <c r="F71" s="378" t="e">
        <v>#DIV/0!</v>
      </c>
      <c r="G71" s="379"/>
      <c r="H71" s="378">
        <v>0</v>
      </c>
      <c r="I71" s="379"/>
      <c r="J71" s="378" t="e">
        <v>#DIV/0!</v>
      </c>
      <c r="K71" s="380">
        <v>0</v>
      </c>
      <c r="L71" s="380" t="e">
        <v>#DIV/0!</v>
      </c>
      <c r="M71" s="380" t="e">
        <v>#DIV/0!</v>
      </c>
      <c r="N71" s="384">
        <v>106624</v>
      </c>
      <c r="O71" s="376" t="e">
        <v>#DIV/0!</v>
      </c>
      <c r="P71" s="384">
        <v>862</v>
      </c>
      <c r="Q71" s="376" t="e">
        <v>#DIV/0!</v>
      </c>
      <c r="R71" s="381">
        <v>8153</v>
      </c>
      <c r="S71" s="376" t="e">
        <v>#DIV/0!</v>
      </c>
      <c r="T71" s="381">
        <v>17</v>
      </c>
      <c r="U71" s="376" t="e">
        <v>#DIV/0!</v>
      </c>
      <c r="V71" s="381">
        <v>0</v>
      </c>
      <c r="W71" s="376" t="e">
        <v>#DIV/0!</v>
      </c>
      <c r="X71" s="381">
        <v>1</v>
      </c>
      <c r="Y71" s="376" t="e">
        <v>#DIV/0!</v>
      </c>
      <c r="Z71" s="381">
        <v>0</v>
      </c>
      <c r="AA71" s="376" t="e">
        <v>#DIV/0!</v>
      </c>
      <c r="AB71" s="381">
        <v>0</v>
      </c>
      <c r="AC71" s="376" t="e">
        <v>#DIV/0!</v>
      </c>
      <c r="AD71" s="382">
        <v>0</v>
      </c>
      <c r="AE71" s="376" t="e">
        <v>#DIV/0!</v>
      </c>
      <c r="AF71" s="381">
        <v>0</v>
      </c>
      <c r="AG71" s="376" t="e">
        <v>#DIV/0!</v>
      </c>
      <c r="AH71" s="381">
        <v>0</v>
      </c>
      <c r="AI71" s="376" t="e">
        <v>#DIV/0!</v>
      </c>
      <c r="AJ71" s="381">
        <v>0</v>
      </c>
      <c r="AK71" s="376" t="e">
        <v>#DIV/0!</v>
      </c>
      <c r="AL71" s="381">
        <v>0</v>
      </c>
      <c r="AM71" s="376" t="e">
        <v>#DIV/0!</v>
      </c>
      <c r="AN71" s="381">
        <v>1</v>
      </c>
      <c r="AO71" s="376" t="e">
        <v>#DIV/0!</v>
      </c>
      <c r="AP71" s="381">
        <v>6</v>
      </c>
      <c r="AQ71" s="376" t="e">
        <v>#DIV/0!</v>
      </c>
      <c r="AR71" s="381">
        <v>0</v>
      </c>
      <c r="AS71" s="376" t="e">
        <v>#DIV/0!</v>
      </c>
    </row>
    <row r="72" spans="1:45" ht="13.5" customHeight="1">
      <c r="A72" s="374" t="s">
        <v>164</v>
      </c>
      <c r="B72" s="375" t="s">
        <v>84</v>
      </c>
      <c r="C72" s="376">
        <v>6</v>
      </c>
      <c r="D72" s="376">
        <v>8</v>
      </c>
      <c r="E72" s="377">
        <v>1934</v>
      </c>
      <c r="F72" s="378">
        <v>322.33333333333331</v>
      </c>
      <c r="G72" s="379">
        <v>18</v>
      </c>
      <c r="H72" s="378">
        <v>3</v>
      </c>
      <c r="I72" s="379">
        <v>18</v>
      </c>
      <c r="J72" s="378">
        <v>3</v>
      </c>
      <c r="K72" s="380">
        <v>730469.54</v>
      </c>
      <c r="L72" s="380">
        <v>121744.92333333334</v>
      </c>
      <c r="M72" s="380">
        <v>91308.692500000005</v>
      </c>
      <c r="N72" s="384">
        <v>9032</v>
      </c>
      <c r="O72" s="376">
        <v>1505.3333333333333</v>
      </c>
      <c r="P72" s="384">
        <v>14</v>
      </c>
      <c r="Q72" s="376">
        <v>2.3333333333333335</v>
      </c>
      <c r="R72" s="381">
        <v>696</v>
      </c>
      <c r="S72" s="376">
        <v>116</v>
      </c>
      <c r="T72" s="381">
        <v>36</v>
      </c>
      <c r="U72" s="376">
        <v>6</v>
      </c>
      <c r="V72" s="381">
        <v>12</v>
      </c>
      <c r="W72" s="376">
        <v>2</v>
      </c>
      <c r="X72" s="381">
        <v>17</v>
      </c>
      <c r="Y72" s="376">
        <v>2.8333333333333335</v>
      </c>
      <c r="Z72" s="381">
        <v>29</v>
      </c>
      <c r="AA72" s="376">
        <v>4.833333333333333</v>
      </c>
      <c r="AB72" s="381">
        <v>17</v>
      </c>
      <c r="AC72" s="376">
        <v>2.8333333333333335</v>
      </c>
      <c r="AD72" s="382">
        <v>5</v>
      </c>
      <c r="AE72" s="376">
        <v>0.83333333333333337</v>
      </c>
      <c r="AF72" s="381">
        <v>18</v>
      </c>
      <c r="AG72" s="376">
        <v>3</v>
      </c>
      <c r="AH72" s="381">
        <v>48</v>
      </c>
      <c r="AI72" s="376">
        <v>8</v>
      </c>
      <c r="AJ72" s="381">
        <v>11</v>
      </c>
      <c r="AK72" s="376">
        <v>1.8333333333333333</v>
      </c>
      <c r="AL72" s="381">
        <v>243</v>
      </c>
      <c r="AM72" s="376">
        <v>40.5</v>
      </c>
      <c r="AN72" s="381">
        <v>241</v>
      </c>
      <c r="AO72" s="376">
        <v>40.166666666666664</v>
      </c>
      <c r="AP72" s="381">
        <v>229</v>
      </c>
      <c r="AQ72" s="376">
        <v>38.166666666666664</v>
      </c>
      <c r="AR72" s="381">
        <v>138</v>
      </c>
      <c r="AS72" s="376">
        <v>23</v>
      </c>
    </row>
    <row r="73" spans="1:45" ht="13.5" customHeight="1">
      <c r="A73" s="374" t="s">
        <v>166</v>
      </c>
      <c r="B73" s="375" t="s">
        <v>85</v>
      </c>
      <c r="C73" s="376">
        <v>11</v>
      </c>
      <c r="D73" s="376">
        <v>18</v>
      </c>
      <c r="E73" s="377">
        <v>8269</v>
      </c>
      <c r="F73" s="378">
        <v>751.72727272727275</v>
      </c>
      <c r="G73" s="379">
        <v>97</v>
      </c>
      <c r="H73" s="378">
        <v>8.8181818181818183</v>
      </c>
      <c r="I73" s="379">
        <v>150</v>
      </c>
      <c r="J73" s="378">
        <v>13.636363636363637</v>
      </c>
      <c r="K73" s="380">
        <v>5916440.3300000001</v>
      </c>
      <c r="L73" s="380">
        <v>537858.21181818179</v>
      </c>
      <c r="M73" s="380">
        <v>328691.12944444444</v>
      </c>
      <c r="N73" s="384">
        <v>28912</v>
      </c>
      <c r="O73" s="376">
        <v>2628.3636363636365</v>
      </c>
      <c r="P73" s="384">
        <v>115</v>
      </c>
      <c r="Q73" s="376">
        <v>10.454545454545455</v>
      </c>
      <c r="R73" s="381">
        <v>462</v>
      </c>
      <c r="S73" s="376">
        <v>42</v>
      </c>
      <c r="T73" s="381">
        <v>15</v>
      </c>
      <c r="U73" s="376">
        <v>1.3636363636363635</v>
      </c>
      <c r="V73" s="381">
        <v>39</v>
      </c>
      <c r="W73" s="376">
        <v>3.5454545454545454</v>
      </c>
      <c r="X73" s="381">
        <v>95</v>
      </c>
      <c r="Y73" s="376">
        <v>8.6363636363636367</v>
      </c>
      <c r="Z73" s="381">
        <v>196</v>
      </c>
      <c r="AA73" s="376">
        <v>17.818181818181817</v>
      </c>
      <c r="AB73" s="381">
        <v>141</v>
      </c>
      <c r="AC73" s="376">
        <v>12.818181818181818</v>
      </c>
      <c r="AD73" s="382">
        <v>65</v>
      </c>
      <c r="AE73" s="376">
        <v>5.9090909090909092</v>
      </c>
      <c r="AF73" s="381">
        <v>100</v>
      </c>
      <c r="AG73" s="376">
        <v>9.0909090909090917</v>
      </c>
      <c r="AH73" s="381">
        <v>210</v>
      </c>
      <c r="AI73" s="376">
        <v>19.09090909090909</v>
      </c>
      <c r="AJ73" s="381">
        <v>3</v>
      </c>
      <c r="AK73" s="376">
        <v>0.27272727272727271</v>
      </c>
      <c r="AL73" s="381">
        <v>1023</v>
      </c>
      <c r="AM73" s="376">
        <v>93</v>
      </c>
      <c r="AN73" s="381">
        <v>737</v>
      </c>
      <c r="AO73" s="376">
        <v>67</v>
      </c>
      <c r="AP73" s="381">
        <v>1410</v>
      </c>
      <c r="AQ73" s="376">
        <v>128.18181818181819</v>
      </c>
      <c r="AR73" s="381">
        <v>492</v>
      </c>
      <c r="AS73" s="376">
        <v>44.727272727272727</v>
      </c>
    </row>
    <row r="74" spans="1:45" ht="13.5" customHeight="1">
      <c r="A74" s="374" t="s">
        <v>160</v>
      </c>
      <c r="B74" s="375" t="s">
        <v>86</v>
      </c>
      <c r="C74" s="376">
        <v>7</v>
      </c>
      <c r="D74" s="376">
        <v>12</v>
      </c>
      <c r="E74" s="377">
        <v>1937</v>
      </c>
      <c r="F74" s="378">
        <v>276.71428571428572</v>
      </c>
      <c r="G74" s="379">
        <v>44</v>
      </c>
      <c r="H74" s="378">
        <v>6.2857142857142856</v>
      </c>
      <c r="I74" s="379">
        <v>32</v>
      </c>
      <c r="J74" s="378">
        <v>4.5714285714285712</v>
      </c>
      <c r="K74" s="380">
        <v>1286466.21</v>
      </c>
      <c r="L74" s="380">
        <v>183780.88714285713</v>
      </c>
      <c r="M74" s="380">
        <v>107205.5175</v>
      </c>
      <c r="N74" s="384">
        <v>11152</v>
      </c>
      <c r="O74" s="376">
        <v>1593.1428571428571</v>
      </c>
      <c r="P74" s="384">
        <v>126</v>
      </c>
      <c r="Q74" s="376">
        <v>18</v>
      </c>
      <c r="R74" s="381">
        <v>432</v>
      </c>
      <c r="S74" s="376">
        <v>61.714285714285715</v>
      </c>
      <c r="T74" s="381">
        <v>64</v>
      </c>
      <c r="U74" s="376">
        <v>9.1428571428571423</v>
      </c>
      <c r="V74" s="381">
        <v>12</v>
      </c>
      <c r="W74" s="376">
        <v>1.7142857142857142</v>
      </c>
      <c r="X74" s="381">
        <v>42</v>
      </c>
      <c r="Y74" s="376">
        <v>6</v>
      </c>
      <c r="Z74" s="381">
        <v>37</v>
      </c>
      <c r="AA74" s="376">
        <v>5.2857142857142856</v>
      </c>
      <c r="AB74" s="381">
        <v>31</v>
      </c>
      <c r="AC74" s="376">
        <v>4.4285714285714288</v>
      </c>
      <c r="AD74" s="382">
        <v>66</v>
      </c>
      <c r="AE74" s="376">
        <v>9.4285714285714288</v>
      </c>
      <c r="AF74" s="381">
        <v>28</v>
      </c>
      <c r="AG74" s="376">
        <v>4</v>
      </c>
      <c r="AH74" s="381">
        <v>53</v>
      </c>
      <c r="AI74" s="376">
        <v>7.5714285714285712</v>
      </c>
      <c r="AJ74" s="381">
        <v>7</v>
      </c>
      <c r="AK74" s="376">
        <v>1</v>
      </c>
      <c r="AL74" s="381">
        <v>264</v>
      </c>
      <c r="AM74" s="376">
        <v>37.714285714285715</v>
      </c>
      <c r="AN74" s="381">
        <v>145</v>
      </c>
      <c r="AO74" s="376">
        <v>20.714285714285715</v>
      </c>
      <c r="AP74" s="381">
        <v>773</v>
      </c>
      <c r="AQ74" s="376">
        <v>110.42857142857143</v>
      </c>
      <c r="AR74" s="381">
        <v>61</v>
      </c>
      <c r="AS74" s="376">
        <v>8.7142857142857135</v>
      </c>
    </row>
    <row r="75" spans="1:45" ht="13.5" customHeight="1">
      <c r="A75" s="374" t="s">
        <v>165</v>
      </c>
      <c r="B75" s="375" t="s">
        <v>87</v>
      </c>
      <c r="C75" s="376">
        <v>2</v>
      </c>
      <c r="D75" s="376">
        <v>2.33</v>
      </c>
      <c r="E75" s="377">
        <v>548</v>
      </c>
      <c r="F75" s="378">
        <v>274</v>
      </c>
      <c r="G75" s="379">
        <v>10</v>
      </c>
      <c r="H75" s="378">
        <v>5</v>
      </c>
      <c r="I75" s="379">
        <v>19</v>
      </c>
      <c r="J75" s="378">
        <v>9.5</v>
      </c>
      <c r="K75" s="380">
        <v>315213.40999999997</v>
      </c>
      <c r="L75" s="380">
        <v>157606.70499999999</v>
      </c>
      <c r="M75" s="380">
        <v>135284.7253218884</v>
      </c>
      <c r="N75" s="384">
        <v>2503</v>
      </c>
      <c r="O75" s="376">
        <v>1251.5</v>
      </c>
      <c r="P75" s="384">
        <v>12</v>
      </c>
      <c r="Q75" s="376">
        <v>6</v>
      </c>
      <c r="R75" s="381">
        <v>241</v>
      </c>
      <c r="S75" s="376">
        <v>120.5</v>
      </c>
      <c r="T75" s="381">
        <v>0</v>
      </c>
      <c r="U75" s="376">
        <v>0</v>
      </c>
      <c r="V75" s="381">
        <v>1</v>
      </c>
      <c r="W75" s="376">
        <v>0.5</v>
      </c>
      <c r="X75" s="381">
        <v>10</v>
      </c>
      <c r="Y75" s="376">
        <v>5</v>
      </c>
      <c r="Z75" s="381">
        <v>18</v>
      </c>
      <c r="AA75" s="376">
        <v>9</v>
      </c>
      <c r="AB75" s="381">
        <v>19</v>
      </c>
      <c r="AC75" s="376">
        <v>9.5</v>
      </c>
      <c r="AD75" s="382">
        <v>1</v>
      </c>
      <c r="AE75" s="376">
        <v>0.5</v>
      </c>
      <c r="AF75" s="381">
        <v>1</v>
      </c>
      <c r="AG75" s="376">
        <v>0.5</v>
      </c>
      <c r="AH75" s="381">
        <v>25</v>
      </c>
      <c r="AI75" s="376">
        <v>12.5</v>
      </c>
      <c r="AJ75" s="381">
        <v>5</v>
      </c>
      <c r="AK75" s="376">
        <v>2.5</v>
      </c>
      <c r="AL75" s="381">
        <v>54</v>
      </c>
      <c r="AM75" s="376">
        <v>27</v>
      </c>
      <c r="AN75" s="381">
        <v>155</v>
      </c>
      <c r="AO75" s="376">
        <v>77.5</v>
      </c>
      <c r="AP75" s="381">
        <v>91</v>
      </c>
      <c r="AQ75" s="376">
        <v>45.5</v>
      </c>
      <c r="AR75" s="381">
        <v>73</v>
      </c>
      <c r="AS75" s="376">
        <v>36.5</v>
      </c>
    </row>
    <row r="76" spans="1:45" ht="13.5" customHeight="1">
      <c r="A76" s="374" t="s">
        <v>167</v>
      </c>
      <c r="B76" s="375" t="s">
        <v>88</v>
      </c>
      <c r="C76" s="376">
        <v>6</v>
      </c>
      <c r="D76" s="376">
        <v>6.75</v>
      </c>
      <c r="E76" s="377">
        <v>2673</v>
      </c>
      <c r="F76" s="378">
        <v>445.5</v>
      </c>
      <c r="G76" s="379">
        <v>16</v>
      </c>
      <c r="H76" s="378">
        <v>2.6666666666666665</v>
      </c>
      <c r="I76" s="379">
        <v>30</v>
      </c>
      <c r="J76" s="378">
        <v>5</v>
      </c>
      <c r="K76" s="380">
        <v>1331145.51</v>
      </c>
      <c r="L76" s="380">
        <v>221857.58499999999</v>
      </c>
      <c r="M76" s="380">
        <v>197206.74222222224</v>
      </c>
      <c r="N76" s="384">
        <v>11795</v>
      </c>
      <c r="O76" s="376">
        <v>1965.8333333333333</v>
      </c>
      <c r="P76" s="384">
        <v>50</v>
      </c>
      <c r="Q76" s="376">
        <v>8.3333333333333339</v>
      </c>
      <c r="R76" s="381">
        <v>120</v>
      </c>
      <c r="S76" s="376">
        <v>20</v>
      </c>
      <c r="T76" s="381">
        <v>8</v>
      </c>
      <c r="U76" s="376">
        <v>1.3333333333333333</v>
      </c>
      <c r="V76" s="381">
        <v>8</v>
      </c>
      <c r="W76" s="376">
        <v>1.3333333333333333</v>
      </c>
      <c r="X76" s="381">
        <v>22</v>
      </c>
      <c r="Y76" s="376">
        <v>3.6666666666666665</v>
      </c>
      <c r="Z76" s="381">
        <v>25</v>
      </c>
      <c r="AA76" s="376">
        <v>4.166666666666667</v>
      </c>
      <c r="AB76" s="381">
        <v>34</v>
      </c>
      <c r="AC76" s="376">
        <v>5.666666666666667</v>
      </c>
      <c r="AD76" s="382">
        <v>5</v>
      </c>
      <c r="AE76" s="376">
        <v>0.83333333333333337</v>
      </c>
      <c r="AF76" s="381">
        <v>38</v>
      </c>
      <c r="AG76" s="376">
        <v>6.333333333333333</v>
      </c>
      <c r="AH76" s="381">
        <v>134</v>
      </c>
      <c r="AI76" s="376">
        <v>22.333333333333332</v>
      </c>
      <c r="AJ76" s="381">
        <v>9</v>
      </c>
      <c r="AK76" s="376">
        <v>1.5</v>
      </c>
      <c r="AL76" s="381">
        <v>226</v>
      </c>
      <c r="AM76" s="376">
        <v>37.666666666666664</v>
      </c>
      <c r="AN76" s="381">
        <v>292</v>
      </c>
      <c r="AO76" s="376">
        <v>48.666666666666664</v>
      </c>
      <c r="AP76" s="381">
        <v>356</v>
      </c>
      <c r="AQ76" s="376">
        <v>59.333333333333336</v>
      </c>
      <c r="AR76" s="381">
        <v>101</v>
      </c>
      <c r="AS76" s="376">
        <v>16.833333333333332</v>
      </c>
    </row>
    <row r="77" spans="1:45" ht="13.5" customHeight="1">
      <c r="A77" s="374" t="s">
        <v>166</v>
      </c>
      <c r="B77" s="375" t="s">
        <v>89</v>
      </c>
      <c r="C77" s="376">
        <v>3</v>
      </c>
      <c r="D77" s="376">
        <v>5.25</v>
      </c>
      <c r="E77" s="377">
        <v>1663</v>
      </c>
      <c r="F77" s="378">
        <v>554.33333333333337</v>
      </c>
      <c r="G77" s="379">
        <v>16</v>
      </c>
      <c r="H77" s="378">
        <v>5.333333333333333</v>
      </c>
      <c r="I77" s="379">
        <v>30</v>
      </c>
      <c r="J77" s="378">
        <v>10</v>
      </c>
      <c r="K77" s="380">
        <v>932708.67</v>
      </c>
      <c r="L77" s="380">
        <v>310902.89</v>
      </c>
      <c r="M77" s="380">
        <v>177658.79428571431</v>
      </c>
      <c r="N77" s="384">
        <v>7460</v>
      </c>
      <c r="O77" s="376">
        <v>2486.6666666666665</v>
      </c>
      <c r="P77" s="384">
        <v>55</v>
      </c>
      <c r="Q77" s="376">
        <v>18.333333333333332</v>
      </c>
      <c r="R77" s="381">
        <v>262</v>
      </c>
      <c r="S77" s="376">
        <v>87.333333333333329</v>
      </c>
      <c r="T77" s="381">
        <v>62</v>
      </c>
      <c r="U77" s="376">
        <v>20.666666666666668</v>
      </c>
      <c r="V77" s="381">
        <v>5</v>
      </c>
      <c r="W77" s="376">
        <v>1.6666666666666667</v>
      </c>
      <c r="X77" s="381">
        <v>15</v>
      </c>
      <c r="Y77" s="376">
        <v>5</v>
      </c>
      <c r="Z77" s="381">
        <v>21</v>
      </c>
      <c r="AA77" s="376">
        <v>7</v>
      </c>
      <c r="AB77" s="381">
        <v>29</v>
      </c>
      <c r="AC77" s="376">
        <v>9.6666666666666661</v>
      </c>
      <c r="AD77" s="382">
        <v>65</v>
      </c>
      <c r="AE77" s="376">
        <v>21.666666666666668</v>
      </c>
      <c r="AF77" s="381">
        <v>14</v>
      </c>
      <c r="AG77" s="376">
        <v>4.666666666666667</v>
      </c>
      <c r="AH77" s="381">
        <v>69</v>
      </c>
      <c r="AI77" s="376">
        <v>23</v>
      </c>
      <c r="AJ77" s="381">
        <v>4</v>
      </c>
      <c r="AK77" s="376">
        <v>1.3333333333333333</v>
      </c>
      <c r="AL77" s="381">
        <v>142</v>
      </c>
      <c r="AM77" s="376">
        <v>47.333333333333336</v>
      </c>
      <c r="AN77" s="381">
        <v>50</v>
      </c>
      <c r="AO77" s="376">
        <v>16.666666666666668</v>
      </c>
      <c r="AP77" s="381">
        <v>627</v>
      </c>
      <c r="AQ77" s="376">
        <v>209</v>
      </c>
      <c r="AR77" s="381">
        <v>23</v>
      </c>
      <c r="AS77" s="376">
        <v>7.666666666666667</v>
      </c>
    </row>
    <row r="78" spans="1:45" ht="13.5" customHeight="1">
      <c r="A78" s="374" t="s">
        <v>167</v>
      </c>
      <c r="B78" s="375" t="s">
        <v>90</v>
      </c>
      <c r="C78" s="376">
        <v>2</v>
      </c>
      <c r="D78" s="376">
        <v>2.75</v>
      </c>
      <c r="E78" s="377">
        <v>581</v>
      </c>
      <c r="F78" s="378">
        <v>290.5</v>
      </c>
      <c r="G78" s="379">
        <v>2</v>
      </c>
      <c r="H78" s="378">
        <v>1</v>
      </c>
      <c r="I78" s="379">
        <v>5</v>
      </c>
      <c r="J78" s="378">
        <v>2.5</v>
      </c>
      <c r="K78" s="380">
        <v>308892.28000000003</v>
      </c>
      <c r="L78" s="380">
        <v>154446.14000000001</v>
      </c>
      <c r="M78" s="380">
        <v>112324.46545454547</v>
      </c>
      <c r="N78" s="384">
        <v>2436</v>
      </c>
      <c r="O78" s="376">
        <v>1218</v>
      </c>
      <c r="P78" s="384">
        <v>14</v>
      </c>
      <c r="Q78" s="376">
        <v>7</v>
      </c>
      <c r="R78" s="381">
        <v>38</v>
      </c>
      <c r="S78" s="376">
        <v>19</v>
      </c>
      <c r="T78" s="381">
        <v>0</v>
      </c>
      <c r="U78" s="376">
        <v>0</v>
      </c>
      <c r="V78" s="381">
        <v>0</v>
      </c>
      <c r="W78" s="376">
        <v>0</v>
      </c>
      <c r="X78" s="381">
        <v>0</v>
      </c>
      <c r="Y78" s="376">
        <v>0</v>
      </c>
      <c r="Z78" s="381">
        <v>2</v>
      </c>
      <c r="AA78" s="376">
        <v>1</v>
      </c>
      <c r="AB78" s="381">
        <v>3</v>
      </c>
      <c r="AC78" s="376">
        <v>1.5</v>
      </c>
      <c r="AD78" s="382">
        <v>0</v>
      </c>
      <c r="AE78" s="376">
        <v>0</v>
      </c>
      <c r="AF78" s="381">
        <v>6</v>
      </c>
      <c r="AG78" s="376">
        <v>3</v>
      </c>
      <c r="AH78" s="381">
        <v>29</v>
      </c>
      <c r="AI78" s="376">
        <v>14.5</v>
      </c>
      <c r="AJ78" s="381">
        <v>0</v>
      </c>
      <c r="AK78" s="376">
        <v>0</v>
      </c>
      <c r="AL78" s="381">
        <v>43</v>
      </c>
      <c r="AM78" s="376">
        <v>21.5</v>
      </c>
      <c r="AN78" s="381">
        <v>142</v>
      </c>
      <c r="AO78" s="376">
        <v>71</v>
      </c>
      <c r="AP78" s="381">
        <v>266</v>
      </c>
      <c r="AQ78" s="376">
        <v>133</v>
      </c>
      <c r="AR78" s="381">
        <v>44</v>
      </c>
      <c r="AS78" s="376">
        <v>22</v>
      </c>
    </row>
    <row r="79" spans="1:45" ht="13.5" customHeight="1">
      <c r="A79" s="374" t="s">
        <v>164</v>
      </c>
      <c r="B79" s="375" t="s">
        <v>91</v>
      </c>
      <c r="C79" s="376">
        <v>6</v>
      </c>
      <c r="D79" s="376">
        <v>8</v>
      </c>
      <c r="E79" s="377">
        <v>1863</v>
      </c>
      <c r="F79" s="378">
        <v>310.5</v>
      </c>
      <c r="G79" s="379">
        <v>17</v>
      </c>
      <c r="H79" s="378">
        <v>2.8333333333333335</v>
      </c>
      <c r="I79" s="379">
        <v>21</v>
      </c>
      <c r="J79" s="378">
        <v>3.5</v>
      </c>
      <c r="K79" s="380">
        <v>916051.91</v>
      </c>
      <c r="L79" s="380">
        <v>152675.31833333333</v>
      </c>
      <c r="M79" s="380">
        <v>114506.48875</v>
      </c>
      <c r="N79" s="384">
        <v>8321</v>
      </c>
      <c r="O79" s="376">
        <v>1386.8333333333333</v>
      </c>
      <c r="P79" s="384">
        <v>49</v>
      </c>
      <c r="Q79" s="376">
        <v>8.1666666666666661</v>
      </c>
      <c r="R79" s="381">
        <v>952</v>
      </c>
      <c r="S79" s="376">
        <v>158.66666666666666</v>
      </c>
      <c r="T79" s="381">
        <v>83</v>
      </c>
      <c r="U79" s="376">
        <v>13.833333333333334</v>
      </c>
      <c r="V79" s="381">
        <v>5</v>
      </c>
      <c r="W79" s="376">
        <v>0.83333333333333337</v>
      </c>
      <c r="X79" s="381">
        <v>22</v>
      </c>
      <c r="Y79" s="376">
        <v>3.6666666666666665</v>
      </c>
      <c r="Z79" s="381">
        <v>17</v>
      </c>
      <c r="AA79" s="376">
        <v>2.8333333333333335</v>
      </c>
      <c r="AB79" s="381">
        <v>19</v>
      </c>
      <c r="AC79" s="376">
        <v>3.1666666666666665</v>
      </c>
      <c r="AD79" s="382">
        <v>41</v>
      </c>
      <c r="AE79" s="376">
        <v>6.833333333333333</v>
      </c>
      <c r="AF79" s="381">
        <v>27</v>
      </c>
      <c r="AG79" s="376">
        <v>4.5</v>
      </c>
      <c r="AH79" s="381">
        <v>32</v>
      </c>
      <c r="AI79" s="376">
        <v>5.333333333333333</v>
      </c>
      <c r="AJ79" s="381">
        <v>5</v>
      </c>
      <c r="AK79" s="376">
        <v>0.83333333333333337</v>
      </c>
      <c r="AL79" s="381">
        <v>238</v>
      </c>
      <c r="AM79" s="376">
        <v>39.666666666666664</v>
      </c>
      <c r="AN79" s="381">
        <v>196</v>
      </c>
      <c r="AO79" s="376">
        <v>32.666666666666664</v>
      </c>
      <c r="AP79" s="381">
        <v>910</v>
      </c>
      <c r="AQ79" s="376">
        <v>151.66666666666666</v>
      </c>
      <c r="AR79" s="381">
        <v>104</v>
      </c>
      <c r="AS79" s="376">
        <v>17.333333333333332</v>
      </c>
    </row>
    <row r="80" spans="1:45" ht="13.5" customHeight="1">
      <c r="A80" s="374" t="s">
        <v>166</v>
      </c>
      <c r="B80" s="375" t="s">
        <v>92</v>
      </c>
      <c r="C80" s="376">
        <v>21.25</v>
      </c>
      <c r="D80" s="376">
        <v>27.63</v>
      </c>
      <c r="E80" s="377">
        <v>9172</v>
      </c>
      <c r="F80" s="378">
        <v>431.62352941176471</v>
      </c>
      <c r="G80" s="379">
        <v>81</v>
      </c>
      <c r="H80" s="378">
        <v>3.8117647058823527</v>
      </c>
      <c r="I80" s="379">
        <v>161</v>
      </c>
      <c r="J80" s="378">
        <v>7.5764705882352938</v>
      </c>
      <c r="K80" s="380">
        <v>4388004.26</v>
      </c>
      <c r="L80" s="380">
        <v>206494.31811764705</v>
      </c>
      <c r="M80" s="380">
        <v>158813.03872602244</v>
      </c>
      <c r="N80" s="384">
        <v>31171</v>
      </c>
      <c r="O80" s="376">
        <v>1466.870588235294</v>
      </c>
      <c r="P80" s="384">
        <v>272</v>
      </c>
      <c r="Q80" s="376">
        <v>12.8</v>
      </c>
      <c r="R80" s="381">
        <v>2238</v>
      </c>
      <c r="S80" s="376">
        <v>105.31764705882352</v>
      </c>
      <c r="T80" s="381">
        <v>207</v>
      </c>
      <c r="U80" s="376">
        <v>9.7411764705882344</v>
      </c>
      <c r="V80" s="381">
        <v>152</v>
      </c>
      <c r="W80" s="376">
        <v>7.1529411764705886</v>
      </c>
      <c r="X80" s="381">
        <v>84</v>
      </c>
      <c r="Y80" s="376">
        <v>3.9529411764705884</v>
      </c>
      <c r="Z80" s="381">
        <v>298</v>
      </c>
      <c r="AA80" s="376">
        <v>14.023529411764706</v>
      </c>
      <c r="AB80" s="381">
        <v>129</v>
      </c>
      <c r="AC80" s="376">
        <v>6.0705882352941174</v>
      </c>
      <c r="AD80" s="382">
        <v>412</v>
      </c>
      <c r="AE80" s="376">
        <v>19.388235294117646</v>
      </c>
      <c r="AF80" s="381">
        <v>110</v>
      </c>
      <c r="AG80" s="376">
        <v>5.1764705882352944</v>
      </c>
      <c r="AH80" s="381">
        <v>121</v>
      </c>
      <c r="AI80" s="376">
        <v>5.6941176470588237</v>
      </c>
      <c r="AJ80" s="381">
        <v>49</v>
      </c>
      <c r="AK80" s="376">
        <v>2.3058823529411763</v>
      </c>
      <c r="AL80" s="381">
        <v>1212</v>
      </c>
      <c r="AM80" s="376">
        <v>57.035294117647062</v>
      </c>
      <c r="AN80" s="381">
        <v>1616</v>
      </c>
      <c r="AO80" s="376">
        <v>76.047058823529412</v>
      </c>
      <c r="AP80" s="381">
        <v>3676</v>
      </c>
      <c r="AQ80" s="376">
        <v>172.98823529411766</v>
      </c>
      <c r="AR80" s="381">
        <v>580</v>
      </c>
      <c r="AS80" s="376">
        <v>27.294117647058822</v>
      </c>
    </row>
    <row r="81" spans="1:45" ht="13.5" customHeight="1">
      <c r="A81" s="374" t="s">
        <v>167</v>
      </c>
      <c r="B81" s="375" t="s">
        <v>93</v>
      </c>
      <c r="C81" s="376">
        <v>1</v>
      </c>
      <c r="D81" s="376">
        <v>1</v>
      </c>
      <c r="E81" s="377">
        <v>423</v>
      </c>
      <c r="F81" s="378">
        <v>423</v>
      </c>
      <c r="G81" s="379">
        <v>7</v>
      </c>
      <c r="H81" s="378">
        <v>7</v>
      </c>
      <c r="I81" s="379">
        <v>22</v>
      </c>
      <c r="J81" s="378">
        <v>22</v>
      </c>
      <c r="K81" s="380">
        <v>230703.21</v>
      </c>
      <c r="L81" s="380">
        <v>230703.21</v>
      </c>
      <c r="M81" s="380">
        <v>230703.21</v>
      </c>
      <c r="N81" s="384">
        <v>1874</v>
      </c>
      <c r="O81" s="376">
        <v>1874</v>
      </c>
      <c r="P81" s="384">
        <v>4</v>
      </c>
      <c r="Q81" s="376">
        <v>4</v>
      </c>
      <c r="R81" s="381">
        <v>232</v>
      </c>
      <c r="S81" s="376">
        <v>232</v>
      </c>
      <c r="T81" s="381">
        <v>8</v>
      </c>
      <c r="U81" s="376">
        <v>8</v>
      </c>
      <c r="V81" s="381">
        <v>1</v>
      </c>
      <c r="W81" s="376">
        <v>1</v>
      </c>
      <c r="X81" s="381">
        <v>8</v>
      </c>
      <c r="Y81" s="376">
        <v>8</v>
      </c>
      <c r="Z81" s="381">
        <v>9</v>
      </c>
      <c r="AA81" s="376">
        <v>9</v>
      </c>
      <c r="AB81" s="381">
        <v>24</v>
      </c>
      <c r="AC81" s="376">
        <v>24</v>
      </c>
      <c r="AD81" s="382">
        <v>0</v>
      </c>
      <c r="AE81" s="376">
        <v>0</v>
      </c>
      <c r="AF81" s="381">
        <v>0</v>
      </c>
      <c r="AG81" s="376">
        <v>0</v>
      </c>
      <c r="AH81" s="381">
        <v>27</v>
      </c>
      <c r="AI81" s="376">
        <v>27</v>
      </c>
      <c r="AJ81" s="381">
        <v>4</v>
      </c>
      <c r="AK81" s="376">
        <v>4</v>
      </c>
      <c r="AL81" s="381">
        <v>72</v>
      </c>
      <c r="AM81" s="376">
        <v>72</v>
      </c>
      <c r="AN81" s="381">
        <v>201</v>
      </c>
      <c r="AO81" s="376">
        <v>201</v>
      </c>
      <c r="AP81" s="381">
        <v>327</v>
      </c>
      <c r="AQ81" s="376">
        <v>327</v>
      </c>
      <c r="AR81" s="381">
        <v>201</v>
      </c>
      <c r="AS81" s="376">
        <v>201</v>
      </c>
    </row>
    <row r="82" spans="1:45" ht="13.5" customHeight="1">
      <c r="A82" s="374" t="s">
        <v>160</v>
      </c>
      <c r="B82" s="375" t="s">
        <v>94</v>
      </c>
      <c r="C82" s="376">
        <v>10</v>
      </c>
      <c r="D82" s="376">
        <v>14</v>
      </c>
      <c r="E82" s="377">
        <v>5146</v>
      </c>
      <c r="F82" s="378">
        <v>514.6</v>
      </c>
      <c r="G82" s="379">
        <v>43</v>
      </c>
      <c r="H82" s="378">
        <v>4.3</v>
      </c>
      <c r="I82" s="379">
        <v>93</v>
      </c>
      <c r="J82" s="378">
        <v>9.3000000000000007</v>
      </c>
      <c r="K82" s="380">
        <v>2438833.98</v>
      </c>
      <c r="L82" s="380">
        <v>243883.39799999999</v>
      </c>
      <c r="M82" s="380">
        <v>174202.42714285714</v>
      </c>
      <c r="N82" s="384">
        <v>21405</v>
      </c>
      <c r="O82" s="376">
        <v>2140.5</v>
      </c>
      <c r="P82" s="384">
        <v>68</v>
      </c>
      <c r="Q82" s="376">
        <v>6.8</v>
      </c>
      <c r="R82" s="381">
        <v>854</v>
      </c>
      <c r="S82" s="376">
        <v>85.4</v>
      </c>
      <c r="T82" s="381">
        <v>16</v>
      </c>
      <c r="U82" s="376">
        <v>1.6</v>
      </c>
      <c r="V82" s="381">
        <v>45</v>
      </c>
      <c r="W82" s="376">
        <v>4.5</v>
      </c>
      <c r="X82" s="381">
        <v>44</v>
      </c>
      <c r="Y82" s="376">
        <v>4.4000000000000004</v>
      </c>
      <c r="Z82" s="381">
        <v>148</v>
      </c>
      <c r="AA82" s="376">
        <v>14.8</v>
      </c>
      <c r="AB82" s="381">
        <v>92</v>
      </c>
      <c r="AC82" s="376">
        <v>9.1999999999999993</v>
      </c>
      <c r="AD82" s="382">
        <v>5</v>
      </c>
      <c r="AE82" s="376">
        <v>0.5</v>
      </c>
      <c r="AF82" s="381">
        <v>36</v>
      </c>
      <c r="AG82" s="376">
        <v>3.6</v>
      </c>
      <c r="AH82" s="381">
        <v>83</v>
      </c>
      <c r="AI82" s="376">
        <v>8.3000000000000007</v>
      </c>
      <c r="AJ82" s="381">
        <v>6</v>
      </c>
      <c r="AK82" s="376">
        <v>0.6</v>
      </c>
      <c r="AL82" s="381">
        <v>554</v>
      </c>
      <c r="AM82" s="376">
        <v>55.4</v>
      </c>
      <c r="AN82" s="381">
        <v>773</v>
      </c>
      <c r="AO82" s="376">
        <v>77.3</v>
      </c>
      <c r="AP82" s="381">
        <v>991</v>
      </c>
      <c r="AQ82" s="376">
        <v>99.1</v>
      </c>
      <c r="AR82" s="381">
        <v>167</v>
      </c>
      <c r="AS82" s="376">
        <v>16.7</v>
      </c>
    </row>
    <row r="83" spans="1:45" ht="13.5" customHeight="1">
      <c r="A83" s="374" t="s">
        <v>165</v>
      </c>
      <c r="B83" s="375" t="s">
        <v>95</v>
      </c>
      <c r="C83" s="376">
        <v>10</v>
      </c>
      <c r="D83" s="376">
        <v>12.25</v>
      </c>
      <c r="E83" s="377">
        <v>4055</v>
      </c>
      <c r="F83" s="378">
        <v>405.5</v>
      </c>
      <c r="G83" s="379">
        <v>66</v>
      </c>
      <c r="H83" s="378">
        <v>6.6</v>
      </c>
      <c r="I83" s="379">
        <v>100</v>
      </c>
      <c r="J83" s="378">
        <v>10</v>
      </c>
      <c r="K83" s="380">
        <v>1949543.69</v>
      </c>
      <c r="L83" s="380">
        <v>194954.36900000001</v>
      </c>
      <c r="M83" s="380">
        <v>159146.42367346937</v>
      </c>
      <c r="N83" s="384">
        <v>27048</v>
      </c>
      <c r="O83" s="376">
        <v>2704.8</v>
      </c>
      <c r="P83" s="384">
        <v>206</v>
      </c>
      <c r="Q83" s="376">
        <v>20.6</v>
      </c>
      <c r="R83" s="381">
        <v>3698</v>
      </c>
      <c r="S83" s="376">
        <v>369.8</v>
      </c>
      <c r="T83" s="381">
        <v>73</v>
      </c>
      <c r="U83" s="376">
        <v>7.3</v>
      </c>
      <c r="V83" s="381">
        <v>21</v>
      </c>
      <c r="W83" s="376">
        <v>2.1</v>
      </c>
      <c r="X83" s="381">
        <v>66</v>
      </c>
      <c r="Y83" s="376">
        <v>6.6</v>
      </c>
      <c r="Z83" s="381">
        <v>99</v>
      </c>
      <c r="AA83" s="376">
        <v>9.9</v>
      </c>
      <c r="AB83" s="381">
        <v>84</v>
      </c>
      <c r="AC83" s="376">
        <v>8.4</v>
      </c>
      <c r="AD83" s="382">
        <v>3</v>
      </c>
      <c r="AE83" s="376">
        <v>0.3</v>
      </c>
      <c r="AF83" s="381">
        <v>36</v>
      </c>
      <c r="AG83" s="376">
        <v>3.6</v>
      </c>
      <c r="AH83" s="381">
        <v>143</v>
      </c>
      <c r="AI83" s="376">
        <v>14.3</v>
      </c>
      <c r="AJ83" s="381">
        <v>22</v>
      </c>
      <c r="AK83" s="376">
        <v>2.2000000000000002</v>
      </c>
      <c r="AL83" s="381">
        <v>935</v>
      </c>
      <c r="AM83" s="376">
        <v>93.5</v>
      </c>
      <c r="AN83" s="381">
        <v>1225</v>
      </c>
      <c r="AO83" s="376">
        <v>122.5</v>
      </c>
      <c r="AP83" s="381">
        <v>5566</v>
      </c>
      <c r="AQ83" s="376">
        <v>556.6</v>
      </c>
      <c r="AR83" s="381">
        <v>215</v>
      </c>
      <c r="AS83" s="376">
        <v>21.5</v>
      </c>
    </row>
    <row r="84" spans="1:45" ht="13.5" customHeight="1">
      <c r="A84" s="374" t="s">
        <v>165</v>
      </c>
      <c r="B84" s="375" t="s">
        <v>96</v>
      </c>
      <c r="C84" s="376">
        <v>25</v>
      </c>
      <c r="D84" s="376">
        <v>30</v>
      </c>
      <c r="E84" s="377">
        <v>9049</v>
      </c>
      <c r="F84" s="378">
        <v>361.96</v>
      </c>
      <c r="G84" s="379">
        <v>161</v>
      </c>
      <c r="H84" s="378">
        <v>6.44</v>
      </c>
      <c r="I84" s="379">
        <v>200</v>
      </c>
      <c r="J84" s="378">
        <v>8</v>
      </c>
      <c r="K84" s="380">
        <v>3460095.98</v>
      </c>
      <c r="L84" s="380">
        <v>138403.83919999999</v>
      </c>
      <c r="M84" s="380">
        <v>115336.53266666667</v>
      </c>
      <c r="N84" s="384">
        <v>51797</v>
      </c>
      <c r="O84" s="376">
        <v>2071.88</v>
      </c>
      <c r="P84" s="384">
        <v>411</v>
      </c>
      <c r="Q84" s="376">
        <v>16.440000000000001</v>
      </c>
      <c r="R84" s="381">
        <v>2075</v>
      </c>
      <c r="S84" s="376">
        <v>83</v>
      </c>
      <c r="T84" s="381">
        <v>113</v>
      </c>
      <c r="U84" s="376">
        <v>4.5199999999999996</v>
      </c>
      <c r="V84" s="381">
        <v>55</v>
      </c>
      <c r="W84" s="376">
        <v>2.2000000000000002</v>
      </c>
      <c r="X84" s="381">
        <v>167</v>
      </c>
      <c r="Y84" s="376">
        <v>6.68</v>
      </c>
      <c r="Z84" s="381">
        <v>129</v>
      </c>
      <c r="AA84" s="376">
        <v>5.16</v>
      </c>
      <c r="AB84" s="381">
        <v>172</v>
      </c>
      <c r="AC84" s="376">
        <v>6.88</v>
      </c>
      <c r="AD84" s="382">
        <v>111</v>
      </c>
      <c r="AE84" s="376">
        <v>4.4400000000000004</v>
      </c>
      <c r="AF84" s="381">
        <v>228</v>
      </c>
      <c r="AG84" s="376">
        <v>9.1199999999999992</v>
      </c>
      <c r="AH84" s="381">
        <v>256</v>
      </c>
      <c r="AI84" s="376">
        <v>10.24</v>
      </c>
      <c r="AJ84" s="381">
        <v>19</v>
      </c>
      <c r="AK84" s="376">
        <v>0.76</v>
      </c>
      <c r="AL84" s="381">
        <v>1093</v>
      </c>
      <c r="AM84" s="376">
        <v>43.72</v>
      </c>
      <c r="AN84" s="381">
        <v>1275</v>
      </c>
      <c r="AO84" s="376">
        <v>51</v>
      </c>
      <c r="AP84" s="381">
        <v>3254</v>
      </c>
      <c r="AQ84" s="376">
        <v>130.16</v>
      </c>
      <c r="AR84" s="381">
        <v>760</v>
      </c>
      <c r="AS84" s="376">
        <v>30.4</v>
      </c>
    </row>
    <row r="85" spans="1:45" ht="13.5" customHeight="1">
      <c r="A85" s="374" t="s">
        <v>161</v>
      </c>
      <c r="B85" s="375" t="s">
        <v>97</v>
      </c>
      <c r="C85" s="376">
        <v>8</v>
      </c>
      <c r="D85" s="376">
        <v>11</v>
      </c>
      <c r="E85" s="377">
        <v>3556</v>
      </c>
      <c r="F85" s="378">
        <v>444.5</v>
      </c>
      <c r="G85" s="379">
        <v>75</v>
      </c>
      <c r="H85" s="378">
        <v>9.375</v>
      </c>
      <c r="I85" s="379">
        <v>108</v>
      </c>
      <c r="J85" s="378">
        <v>13.5</v>
      </c>
      <c r="K85" s="380">
        <v>1690545.2</v>
      </c>
      <c r="L85" s="380">
        <v>211318.15</v>
      </c>
      <c r="M85" s="380">
        <v>153685.92727272728</v>
      </c>
      <c r="N85" s="384">
        <v>17224</v>
      </c>
      <c r="O85" s="376">
        <v>2153</v>
      </c>
      <c r="P85" s="384">
        <v>148</v>
      </c>
      <c r="Q85" s="376">
        <v>18.5</v>
      </c>
      <c r="R85" s="381">
        <v>249</v>
      </c>
      <c r="S85" s="376">
        <v>31.125</v>
      </c>
      <c r="T85" s="381">
        <v>22</v>
      </c>
      <c r="U85" s="376">
        <v>2.75</v>
      </c>
      <c r="V85" s="381">
        <v>39</v>
      </c>
      <c r="W85" s="376">
        <v>4.875</v>
      </c>
      <c r="X85" s="381">
        <v>74</v>
      </c>
      <c r="Y85" s="376">
        <v>9.25</v>
      </c>
      <c r="Z85" s="381">
        <v>146</v>
      </c>
      <c r="AA85" s="376">
        <v>18.25</v>
      </c>
      <c r="AB85" s="381">
        <v>103</v>
      </c>
      <c r="AC85" s="376">
        <v>12.875</v>
      </c>
      <c r="AD85" s="382">
        <v>2</v>
      </c>
      <c r="AE85" s="376">
        <v>0.25</v>
      </c>
      <c r="AF85" s="381">
        <v>33</v>
      </c>
      <c r="AG85" s="376">
        <v>4.125</v>
      </c>
      <c r="AH85" s="381">
        <v>186</v>
      </c>
      <c r="AI85" s="376">
        <v>23.25</v>
      </c>
      <c r="AJ85" s="381">
        <v>10</v>
      </c>
      <c r="AK85" s="376">
        <v>1.25</v>
      </c>
      <c r="AL85" s="381">
        <v>554</v>
      </c>
      <c r="AM85" s="376">
        <v>69.25</v>
      </c>
      <c r="AN85" s="381">
        <v>739</v>
      </c>
      <c r="AO85" s="376">
        <v>92.375</v>
      </c>
      <c r="AP85" s="381">
        <v>877</v>
      </c>
      <c r="AQ85" s="376">
        <v>109.625</v>
      </c>
      <c r="AR85" s="381">
        <v>212</v>
      </c>
      <c r="AS85" s="376">
        <v>26.5</v>
      </c>
    </row>
    <row r="86" spans="1:45" ht="13.5" customHeight="1">
      <c r="A86" s="374" t="s">
        <v>162</v>
      </c>
      <c r="B86" s="375" t="s">
        <v>98</v>
      </c>
      <c r="C86" s="376">
        <v>15.75</v>
      </c>
      <c r="D86" s="376">
        <v>22</v>
      </c>
      <c r="E86" s="377">
        <v>5757</v>
      </c>
      <c r="F86" s="378">
        <v>365.52380952380952</v>
      </c>
      <c r="G86" s="379">
        <v>80</v>
      </c>
      <c r="H86" s="378">
        <v>5.0793650793650791</v>
      </c>
      <c r="I86" s="379">
        <v>141</v>
      </c>
      <c r="J86" s="378">
        <v>8.9523809523809526</v>
      </c>
      <c r="K86" s="380">
        <v>2699094.59</v>
      </c>
      <c r="L86" s="380">
        <v>171371.08507936506</v>
      </c>
      <c r="M86" s="380">
        <v>122686.11772727272</v>
      </c>
      <c r="N86" s="384">
        <v>27473</v>
      </c>
      <c r="O86" s="376">
        <v>1744.3174603174602</v>
      </c>
      <c r="P86" s="384">
        <v>367</v>
      </c>
      <c r="Q86" s="376">
        <v>23.301587301587301</v>
      </c>
      <c r="R86" s="381">
        <v>17945</v>
      </c>
      <c r="S86" s="376">
        <v>1139.3650793650793</v>
      </c>
      <c r="T86" s="381">
        <v>8468</v>
      </c>
      <c r="U86" s="376">
        <v>537.65079365079362</v>
      </c>
      <c r="V86" s="381">
        <v>17</v>
      </c>
      <c r="W86" s="376">
        <v>1.0793650793650793</v>
      </c>
      <c r="X86" s="381">
        <v>91</v>
      </c>
      <c r="Y86" s="376">
        <v>5.7777777777777777</v>
      </c>
      <c r="Z86" s="381">
        <v>98</v>
      </c>
      <c r="AA86" s="376">
        <v>6.2222222222222223</v>
      </c>
      <c r="AB86" s="381">
        <v>134</v>
      </c>
      <c r="AC86" s="376">
        <v>8.5079365079365079</v>
      </c>
      <c r="AD86" s="382">
        <v>4</v>
      </c>
      <c r="AE86" s="376">
        <v>0.25396825396825395</v>
      </c>
      <c r="AF86" s="381">
        <v>76</v>
      </c>
      <c r="AG86" s="376">
        <v>4.8253968253968251</v>
      </c>
      <c r="AH86" s="381">
        <v>65</v>
      </c>
      <c r="AI86" s="376">
        <v>4.1269841269841274</v>
      </c>
      <c r="AJ86" s="381">
        <v>22</v>
      </c>
      <c r="AK86" s="376">
        <v>1.3968253968253967</v>
      </c>
      <c r="AL86" s="381">
        <v>784</v>
      </c>
      <c r="AM86" s="376">
        <v>49.777777777777779</v>
      </c>
      <c r="AN86" s="381">
        <v>545</v>
      </c>
      <c r="AO86" s="376">
        <v>34.603174603174601</v>
      </c>
      <c r="AP86" s="381">
        <v>1586</v>
      </c>
      <c r="AQ86" s="376">
        <v>100.6984126984127</v>
      </c>
      <c r="AR86" s="381">
        <v>363</v>
      </c>
      <c r="AS86" s="376">
        <v>23.047619047619047</v>
      </c>
    </row>
    <row r="87" spans="1:45" ht="13.5" customHeight="1">
      <c r="A87" s="374" t="s">
        <v>163</v>
      </c>
      <c r="B87" s="375" t="s">
        <v>99</v>
      </c>
      <c r="C87" s="376">
        <v>9</v>
      </c>
      <c r="D87" s="376">
        <v>10</v>
      </c>
      <c r="E87" s="377">
        <v>3666</v>
      </c>
      <c r="F87" s="378">
        <v>407.33333333333331</v>
      </c>
      <c r="G87" s="379">
        <v>49</v>
      </c>
      <c r="H87" s="378">
        <v>5.4444444444444446</v>
      </c>
      <c r="I87" s="379">
        <v>64</v>
      </c>
      <c r="J87" s="378">
        <v>7.1111111111111107</v>
      </c>
      <c r="K87" s="380">
        <v>1535777.25</v>
      </c>
      <c r="L87" s="380">
        <v>170641.91666666666</v>
      </c>
      <c r="M87" s="380">
        <v>153577.72500000001</v>
      </c>
      <c r="N87" s="384">
        <v>16348</v>
      </c>
      <c r="O87" s="376">
        <v>1816.4444444444443</v>
      </c>
      <c r="P87" s="384">
        <v>67</v>
      </c>
      <c r="Q87" s="376">
        <v>7.4444444444444446</v>
      </c>
      <c r="R87" s="381">
        <v>4074</v>
      </c>
      <c r="S87" s="376">
        <v>452.66666666666669</v>
      </c>
      <c r="T87" s="381">
        <v>91</v>
      </c>
      <c r="U87" s="376">
        <v>10.111111111111111</v>
      </c>
      <c r="V87" s="381">
        <v>14</v>
      </c>
      <c r="W87" s="376">
        <v>1.5555555555555556</v>
      </c>
      <c r="X87" s="381">
        <v>48</v>
      </c>
      <c r="Y87" s="376">
        <v>5.333333333333333</v>
      </c>
      <c r="Z87" s="381">
        <v>61</v>
      </c>
      <c r="AA87" s="376">
        <v>6.7777777777777777</v>
      </c>
      <c r="AB87" s="381">
        <v>57</v>
      </c>
      <c r="AC87" s="376">
        <v>6.333333333333333</v>
      </c>
      <c r="AD87" s="382">
        <v>2</v>
      </c>
      <c r="AE87" s="376">
        <v>0.22222222222222221</v>
      </c>
      <c r="AF87" s="381">
        <v>11</v>
      </c>
      <c r="AG87" s="376">
        <v>1.2222222222222223</v>
      </c>
      <c r="AH87" s="381">
        <v>70</v>
      </c>
      <c r="AI87" s="376">
        <v>7.7777777777777777</v>
      </c>
      <c r="AJ87" s="381">
        <v>2</v>
      </c>
      <c r="AK87" s="376">
        <v>0.22222222222222221</v>
      </c>
      <c r="AL87" s="381">
        <v>368</v>
      </c>
      <c r="AM87" s="376">
        <v>40.888888888888886</v>
      </c>
      <c r="AN87" s="381">
        <v>302</v>
      </c>
      <c r="AO87" s="376">
        <v>33.555555555555557</v>
      </c>
      <c r="AP87" s="381">
        <v>757</v>
      </c>
      <c r="AQ87" s="376">
        <v>84.111111111111114</v>
      </c>
      <c r="AR87" s="381">
        <v>238</v>
      </c>
      <c r="AS87" s="376">
        <v>26.444444444444443</v>
      </c>
    </row>
    <row r="88" spans="1:45" ht="13.5" customHeight="1">
      <c r="A88" s="374" t="s">
        <v>165</v>
      </c>
      <c r="B88" s="375" t="s">
        <v>100</v>
      </c>
      <c r="C88" s="376">
        <v>11</v>
      </c>
      <c r="D88" s="376">
        <v>14</v>
      </c>
      <c r="E88" s="377">
        <v>3266</v>
      </c>
      <c r="F88" s="378">
        <v>296.90909090909093</v>
      </c>
      <c r="G88" s="379">
        <v>53</v>
      </c>
      <c r="H88" s="378">
        <v>4.8181818181818183</v>
      </c>
      <c r="I88" s="379">
        <v>78</v>
      </c>
      <c r="J88" s="378">
        <v>7.0909090909090908</v>
      </c>
      <c r="K88" s="380">
        <v>1754694.64</v>
      </c>
      <c r="L88" s="380">
        <v>159517.69454545455</v>
      </c>
      <c r="M88" s="380">
        <v>125335.33142857142</v>
      </c>
      <c r="N88" s="384">
        <v>15626</v>
      </c>
      <c r="O88" s="376">
        <v>1420.5454545454545</v>
      </c>
      <c r="P88" s="384">
        <v>86</v>
      </c>
      <c r="Q88" s="376">
        <v>7.8181818181818183</v>
      </c>
      <c r="R88" s="381">
        <v>901</v>
      </c>
      <c r="S88" s="376">
        <v>81.909090909090907</v>
      </c>
      <c r="T88" s="381">
        <v>9</v>
      </c>
      <c r="U88" s="376">
        <v>0.81818181818181823</v>
      </c>
      <c r="V88" s="381">
        <v>11</v>
      </c>
      <c r="W88" s="376">
        <v>1</v>
      </c>
      <c r="X88" s="381">
        <v>54</v>
      </c>
      <c r="Y88" s="376">
        <v>4.9090909090909092</v>
      </c>
      <c r="Z88" s="381">
        <v>47</v>
      </c>
      <c r="AA88" s="376">
        <v>4.2727272727272725</v>
      </c>
      <c r="AB88" s="381">
        <v>66</v>
      </c>
      <c r="AC88" s="376">
        <v>6</v>
      </c>
      <c r="AD88" s="382">
        <v>3</v>
      </c>
      <c r="AE88" s="376">
        <v>0.27272727272727271</v>
      </c>
      <c r="AF88" s="381">
        <v>116</v>
      </c>
      <c r="AG88" s="376">
        <v>10.545454545454545</v>
      </c>
      <c r="AH88" s="381">
        <v>133</v>
      </c>
      <c r="AI88" s="376">
        <v>12.090909090909092</v>
      </c>
      <c r="AJ88" s="381">
        <v>5</v>
      </c>
      <c r="AK88" s="376">
        <v>0.45454545454545453</v>
      </c>
      <c r="AL88" s="381">
        <v>543</v>
      </c>
      <c r="AM88" s="376">
        <v>49.363636363636367</v>
      </c>
      <c r="AN88" s="381">
        <v>839</v>
      </c>
      <c r="AO88" s="376">
        <v>76.272727272727266</v>
      </c>
      <c r="AP88" s="381">
        <v>635</v>
      </c>
      <c r="AQ88" s="376">
        <v>57.727272727272727</v>
      </c>
      <c r="AR88" s="381">
        <v>779</v>
      </c>
      <c r="AS88" s="376">
        <v>70.818181818181813</v>
      </c>
    </row>
    <row r="89" spans="1:45" ht="13.5" customHeight="1">
      <c r="A89" s="374" t="s">
        <v>165</v>
      </c>
      <c r="B89" s="375" t="s">
        <v>101</v>
      </c>
      <c r="C89" s="376">
        <v>11</v>
      </c>
      <c r="D89" s="376">
        <v>13</v>
      </c>
      <c r="E89" s="377">
        <v>4090</v>
      </c>
      <c r="F89" s="378">
        <v>371.81818181818181</v>
      </c>
      <c r="G89" s="379">
        <v>52</v>
      </c>
      <c r="H89" s="378">
        <v>4.7272727272727275</v>
      </c>
      <c r="I89" s="379">
        <v>40</v>
      </c>
      <c r="J89" s="378">
        <v>3.6363636363636362</v>
      </c>
      <c r="K89" s="380">
        <v>1640383.31</v>
      </c>
      <c r="L89" s="380">
        <v>149125.75545454546</v>
      </c>
      <c r="M89" s="380">
        <v>126183.33153846154</v>
      </c>
      <c r="N89" s="384">
        <v>19385</v>
      </c>
      <c r="O89" s="376">
        <v>1762.2727272727273</v>
      </c>
      <c r="P89" s="384">
        <v>57</v>
      </c>
      <c r="Q89" s="376">
        <v>5.1818181818181817</v>
      </c>
      <c r="R89" s="381">
        <v>547</v>
      </c>
      <c r="S89" s="376">
        <v>49.727272727272727</v>
      </c>
      <c r="T89" s="381">
        <v>23</v>
      </c>
      <c r="U89" s="376">
        <v>2.0909090909090908</v>
      </c>
      <c r="V89" s="381">
        <v>43</v>
      </c>
      <c r="W89" s="376">
        <v>3.9090909090909092</v>
      </c>
      <c r="X89" s="381">
        <v>50</v>
      </c>
      <c r="Y89" s="376">
        <v>4.5454545454545459</v>
      </c>
      <c r="Z89" s="381">
        <v>69</v>
      </c>
      <c r="AA89" s="376">
        <v>6.2727272727272725</v>
      </c>
      <c r="AB89" s="381">
        <v>39</v>
      </c>
      <c r="AC89" s="376">
        <v>3.5454545454545454</v>
      </c>
      <c r="AD89" s="382">
        <v>129</v>
      </c>
      <c r="AE89" s="376">
        <v>11.727272727272727</v>
      </c>
      <c r="AF89" s="381">
        <v>26</v>
      </c>
      <c r="AG89" s="376">
        <v>2.3636363636363638</v>
      </c>
      <c r="AH89" s="381">
        <v>163</v>
      </c>
      <c r="AI89" s="376">
        <v>14.818181818181818</v>
      </c>
      <c r="AJ89" s="381">
        <v>24</v>
      </c>
      <c r="AK89" s="376">
        <v>2.1818181818181817</v>
      </c>
      <c r="AL89" s="381">
        <v>621</v>
      </c>
      <c r="AM89" s="376">
        <v>56.454545454545453</v>
      </c>
      <c r="AN89" s="381">
        <v>450</v>
      </c>
      <c r="AO89" s="376">
        <v>40.909090909090907</v>
      </c>
      <c r="AP89" s="381">
        <v>3214</v>
      </c>
      <c r="AQ89" s="376">
        <v>292.18181818181819</v>
      </c>
      <c r="AR89" s="381">
        <v>122</v>
      </c>
      <c r="AS89" s="376">
        <v>11.090909090909092</v>
      </c>
    </row>
    <row r="90" spans="1:45" ht="13.5" customHeight="1">
      <c r="A90" s="374" t="s">
        <v>162</v>
      </c>
      <c r="B90" s="375" t="s">
        <v>102</v>
      </c>
      <c r="C90" s="376">
        <v>6.625</v>
      </c>
      <c r="D90" s="376">
        <v>9.625</v>
      </c>
      <c r="E90" s="377">
        <v>2443</v>
      </c>
      <c r="F90" s="378">
        <v>368.75471698113205</v>
      </c>
      <c r="G90" s="379">
        <v>50</v>
      </c>
      <c r="H90" s="378">
        <v>7.5471698113207548</v>
      </c>
      <c r="I90" s="379">
        <v>36</v>
      </c>
      <c r="J90" s="378">
        <v>5.4339622641509431</v>
      </c>
      <c r="K90" s="380">
        <v>1086321.8799999999</v>
      </c>
      <c r="L90" s="380">
        <v>163973.11396226412</v>
      </c>
      <c r="M90" s="380">
        <v>112864.6109090909</v>
      </c>
      <c r="N90" s="384">
        <v>13207</v>
      </c>
      <c r="O90" s="376">
        <v>1993.5094339622642</v>
      </c>
      <c r="P90" s="384">
        <v>140</v>
      </c>
      <c r="Q90" s="376">
        <v>21.132075471698112</v>
      </c>
      <c r="R90" s="381">
        <v>337</v>
      </c>
      <c r="S90" s="376">
        <v>50.867924528301884</v>
      </c>
      <c r="T90" s="381">
        <v>23</v>
      </c>
      <c r="U90" s="376">
        <v>3.4716981132075473</v>
      </c>
      <c r="V90" s="381">
        <v>4</v>
      </c>
      <c r="W90" s="376">
        <v>0.60377358490566035</v>
      </c>
      <c r="X90" s="381">
        <v>49</v>
      </c>
      <c r="Y90" s="376">
        <v>7.3962264150943398</v>
      </c>
      <c r="Z90" s="381">
        <v>12</v>
      </c>
      <c r="AA90" s="376">
        <v>1.8113207547169812</v>
      </c>
      <c r="AB90" s="381">
        <v>27</v>
      </c>
      <c r="AC90" s="376">
        <v>4.0754716981132075</v>
      </c>
      <c r="AD90" s="382">
        <v>0</v>
      </c>
      <c r="AE90" s="376">
        <v>0</v>
      </c>
      <c r="AF90" s="381">
        <v>15</v>
      </c>
      <c r="AG90" s="376">
        <v>2.2641509433962264</v>
      </c>
      <c r="AH90" s="381">
        <v>66</v>
      </c>
      <c r="AI90" s="376">
        <v>9.9622641509433958</v>
      </c>
      <c r="AJ90" s="381">
        <v>17</v>
      </c>
      <c r="AK90" s="376">
        <v>2.5660377358490565</v>
      </c>
      <c r="AL90" s="381">
        <v>322</v>
      </c>
      <c r="AM90" s="376">
        <v>48.60377358490566</v>
      </c>
      <c r="AN90" s="381">
        <v>257</v>
      </c>
      <c r="AO90" s="376">
        <v>38.79245283018868</v>
      </c>
      <c r="AP90" s="381">
        <v>266</v>
      </c>
      <c r="AQ90" s="376">
        <v>40.150943396226417</v>
      </c>
      <c r="AR90" s="381">
        <v>99</v>
      </c>
      <c r="AS90" s="376">
        <v>14.943396226415095</v>
      </c>
    </row>
    <row r="91" spans="1:45" ht="13.5" customHeight="1">
      <c r="A91" s="374" t="s">
        <v>161</v>
      </c>
      <c r="B91" s="375" t="s">
        <v>103</v>
      </c>
      <c r="C91" s="376">
        <v>4</v>
      </c>
      <c r="D91" s="376">
        <v>4.5</v>
      </c>
      <c r="E91" s="377">
        <v>1273</v>
      </c>
      <c r="F91" s="378">
        <v>318.25</v>
      </c>
      <c r="G91" s="379">
        <v>17</v>
      </c>
      <c r="H91" s="378">
        <v>4.25</v>
      </c>
      <c r="I91" s="379">
        <v>36</v>
      </c>
      <c r="J91" s="378">
        <v>9</v>
      </c>
      <c r="K91" s="380">
        <v>695452.58</v>
      </c>
      <c r="L91" s="380">
        <v>173863.14499999999</v>
      </c>
      <c r="M91" s="380">
        <v>154545.01777777777</v>
      </c>
      <c r="N91" s="384">
        <v>6526</v>
      </c>
      <c r="O91" s="376">
        <v>1631.5</v>
      </c>
      <c r="P91" s="384">
        <v>55</v>
      </c>
      <c r="Q91" s="376">
        <v>13.75</v>
      </c>
      <c r="R91" s="381">
        <v>342</v>
      </c>
      <c r="S91" s="376">
        <v>85.5</v>
      </c>
      <c r="T91" s="381">
        <v>16</v>
      </c>
      <c r="U91" s="376">
        <v>4</v>
      </c>
      <c r="V91" s="381">
        <v>2</v>
      </c>
      <c r="W91" s="376">
        <v>0.5</v>
      </c>
      <c r="X91" s="381">
        <v>19</v>
      </c>
      <c r="Y91" s="376">
        <v>4.75</v>
      </c>
      <c r="Z91" s="381">
        <v>33</v>
      </c>
      <c r="AA91" s="376">
        <v>8.25</v>
      </c>
      <c r="AB91" s="381">
        <v>36</v>
      </c>
      <c r="AC91" s="376">
        <v>9</v>
      </c>
      <c r="AD91" s="382">
        <v>3</v>
      </c>
      <c r="AE91" s="376">
        <v>0.75</v>
      </c>
      <c r="AF91" s="381">
        <v>5</v>
      </c>
      <c r="AG91" s="376">
        <v>1.25</v>
      </c>
      <c r="AH91" s="381">
        <v>53</v>
      </c>
      <c r="AI91" s="376">
        <v>13.25</v>
      </c>
      <c r="AJ91" s="381">
        <v>0</v>
      </c>
      <c r="AK91" s="376">
        <v>0</v>
      </c>
      <c r="AL91" s="381">
        <v>122</v>
      </c>
      <c r="AM91" s="376">
        <v>30.5</v>
      </c>
      <c r="AN91" s="381">
        <v>223</v>
      </c>
      <c r="AO91" s="376">
        <v>55.75</v>
      </c>
      <c r="AP91" s="381">
        <v>243</v>
      </c>
      <c r="AQ91" s="376">
        <v>60.75</v>
      </c>
      <c r="AR91" s="381">
        <v>39</v>
      </c>
      <c r="AS91" s="376">
        <v>9.75</v>
      </c>
    </row>
    <row r="92" spans="1:45" ht="13.5" customHeight="1">
      <c r="A92" s="374" t="s">
        <v>161</v>
      </c>
      <c r="B92" s="375" t="s">
        <v>104</v>
      </c>
      <c r="C92" s="376">
        <v>7</v>
      </c>
      <c r="D92" s="376">
        <v>10</v>
      </c>
      <c r="E92" s="377">
        <v>2124</v>
      </c>
      <c r="F92" s="378">
        <v>303.42857142857144</v>
      </c>
      <c r="G92" s="379">
        <v>28</v>
      </c>
      <c r="H92" s="378">
        <v>4</v>
      </c>
      <c r="I92" s="379">
        <v>88</v>
      </c>
      <c r="J92" s="378">
        <v>12.571428571428571</v>
      </c>
      <c r="K92" s="380">
        <v>922359.49</v>
      </c>
      <c r="L92" s="380">
        <v>131765.64142857143</v>
      </c>
      <c r="M92" s="380">
        <v>92235.948999999993</v>
      </c>
      <c r="N92" s="384">
        <v>10772</v>
      </c>
      <c r="O92" s="376">
        <v>1538.8571428571429</v>
      </c>
      <c r="P92" s="384">
        <v>67</v>
      </c>
      <c r="Q92" s="376">
        <v>9.5714285714285712</v>
      </c>
      <c r="R92" s="381">
        <v>636</v>
      </c>
      <c r="S92" s="376">
        <v>90.857142857142861</v>
      </c>
      <c r="T92" s="381">
        <v>13</v>
      </c>
      <c r="U92" s="376">
        <v>1.8571428571428572</v>
      </c>
      <c r="V92" s="381">
        <v>11</v>
      </c>
      <c r="W92" s="376">
        <v>1.5714285714285714</v>
      </c>
      <c r="X92" s="381">
        <v>32</v>
      </c>
      <c r="Y92" s="376">
        <v>4.5714285714285712</v>
      </c>
      <c r="Z92" s="381">
        <v>96</v>
      </c>
      <c r="AA92" s="376">
        <v>13.714285714285714</v>
      </c>
      <c r="AB92" s="381">
        <v>97</v>
      </c>
      <c r="AC92" s="376">
        <v>13.857142857142858</v>
      </c>
      <c r="AD92" s="382">
        <v>13</v>
      </c>
      <c r="AE92" s="376">
        <v>1.8571428571428572</v>
      </c>
      <c r="AF92" s="381">
        <v>22</v>
      </c>
      <c r="AG92" s="376">
        <v>3.1428571428571428</v>
      </c>
      <c r="AH92" s="381">
        <v>24</v>
      </c>
      <c r="AI92" s="376">
        <v>3.4285714285714284</v>
      </c>
      <c r="AJ92" s="381">
        <v>12</v>
      </c>
      <c r="AK92" s="376">
        <v>1.7142857142857142</v>
      </c>
      <c r="AL92" s="381">
        <v>181</v>
      </c>
      <c r="AM92" s="376">
        <v>25.857142857142858</v>
      </c>
      <c r="AN92" s="381">
        <v>42</v>
      </c>
      <c r="AO92" s="376">
        <v>6</v>
      </c>
      <c r="AP92" s="381">
        <v>1615</v>
      </c>
      <c r="AQ92" s="376">
        <v>230.71428571428572</v>
      </c>
      <c r="AR92" s="381">
        <v>3</v>
      </c>
      <c r="AS92" s="376">
        <v>0.42857142857142855</v>
      </c>
    </row>
    <row r="93" spans="1:45" ht="13.5" customHeight="1">
      <c r="A93" s="374" t="s">
        <v>167</v>
      </c>
      <c r="B93" s="375" t="s">
        <v>105</v>
      </c>
      <c r="C93" s="376">
        <v>1</v>
      </c>
      <c r="D93" s="376">
        <v>1.1000000000000001</v>
      </c>
      <c r="E93" s="377">
        <v>426</v>
      </c>
      <c r="F93" s="378">
        <v>426</v>
      </c>
      <c r="G93" s="379">
        <v>1</v>
      </c>
      <c r="H93" s="378">
        <v>1</v>
      </c>
      <c r="I93" s="379">
        <v>8</v>
      </c>
      <c r="J93" s="378">
        <v>8</v>
      </c>
      <c r="K93" s="380">
        <v>194438.57</v>
      </c>
      <c r="L93" s="380">
        <v>194438.57</v>
      </c>
      <c r="M93" s="380">
        <v>176762.33636363636</v>
      </c>
      <c r="N93" s="384">
        <v>2194</v>
      </c>
      <c r="O93" s="376">
        <v>2194</v>
      </c>
      <c r="P93" s="384">
        <v>22</v>
      </c>
      <c r="Q93" s="376">
        <v>22</v>
      </c>
      <c r="R93" s="381">
        <v>393</v>
      </c>
      <c r="S93" s="376">
        <v>393</v>
      </c>
      <c r="T93" s="381">
        <v>0</v>
      </c>
      <c r="U93" s="376">
        <v>0</v>
      </c>
      <c r="V93" s="381">
        <v>1</v>
      </c>
      <c r="W93" s="376">
        <v>1</v>
      </c>
      <c r="X93" s="381">
        <v>1</v>
      </c>
      <c r="Y93" s="376">
        <v>1</v>
      </c>
      <c r="Z93" s="381">
        <v>0</v>
      </c>
      <c r="AA93" s="376">
        <v>0</v>
      </c>
      <c r="AB93" s="381">
        <v>8</v>
      </c>
      <c r="AC93" s="376">
        <v>8</v>
      </c>
      <c r="AD93" s="382">
        <v>0</v>
      </c>
      <c r="AE93" s="376">
        <v>0</v>
      </c>
      <c r="AF93" s="381">
        <v>8</v>
      </c>
      <c r="AG93" s="376">
        <v>8</v>
      </c>
      <c r="AH93" s="381">
        <v>5</v>
      </c>
      <c r="AI93" s="376">
        <v>5</v>
      </c>
      <c r="AJ93" s="381">
        <v>4</v>
      </c>
      <c r="AK93" s="376">
        <v>4</v>
      </c>
      <c r="AL93" s="381">
        <v>29</v>
      </c>
      <c r="AM93" s="376">
        <v>29</v>
      </c>
      <c r="AN93" s="381">
        <v>45</v>
      </c>
      <c r="AO93" s="376">
        <v>45</v>
      </c>
      <c r="AP93" s="381">
        <v>59</v>
      </c>
      <c r="AQ93" s="376">
        <v>59</v>
      </c>
      <c r="AR93" s="381">
        <v>60</v>
      </c>
      <c r="AS93" s="376">
        <v>60</v>
      </c>
    </row>
    <row r="94" spans="1:45" ht="13.5" customHeight="1">
      <c r="A94" s="374" t="s">
        <v>167</v>
      </c>
      <c r="B94" s="375" t="s">
        <v>106</v>
      </c>
      <c r="C94" s="376">
        <v>3</v>
      </c>
      <c r="D94" s="376">
        <v>4</v>
      </c>
      <c r="E94" s="377">
        <v>830</v>
      </c>
      <c r="F94" s="378">
        <v>276.66666666666669</v>
      </c>
      <c r="G94" s="379">
        <v>11</v>
      </c>
      <c r="H94" s="378">
        <v>3.6666666666666665</v>
      </c>
      <c r="I94" s="379">
        <v>30</v>
      </c>
      <c r="J94" s="378">
        <v>10</v>
      </c>
      <c r="K94" s="380">
        <v>405425.99</v>
      </c>
      <c r="L94" s="380">
        <v>135141.99666666667</v>
      </c>
      <c r="M94" s="380">
        <v>101356.4975</v>
      </c>
      <c r="N94" s="384">
        <v>3107</v>
      </c>
      <c r="O94" s="376">
        <v>1035.6666666666667</v>
      </c>
      <c r="P94" s="384">
        <v>17</v>
      </c>
      <c r="Q94" s="376">
        <v>5.666666666666667</v>
      </c>
      <c r="R94" s="381">
        <v>125</v>
      </c>
      <c r="S94" s="376">
        <v>41.666666666666664</v>
      </c>
      <c r="T94" s="381">
        <v>10</v>
      </c>
      <c r="U94" s="376">
        <v>3.3333333333333335</v>
      </c>
      <c r="V94" s="381">
        <v>4</v>
      </c>
      <c r="W94" s="376">
        <v>1.3333333333333333</v>
      </c>
      <c r="X94" s="381">
        <v>11</v>
      </c>
      <c r="Y94" s="376">
        <v>3.6666666666666665</v>
      </c>
      <c r="Z94" s="381">
        <v>22</v>
      </c>
      <c r="AA94" s="376">
        <v>7.333333333333333</v>
      </c>
      <c r="AB94" s="381">
        <v>32</v>
      </c>
      <c r="AC94" s="376">
        <v>10.666666666666666</v>
      </c>
      <c r="AD94" s="382">
        <v>7</v>
      </c>
      <c r="AE94" s="376">
        <v>2.3333333333333335</v>
      </c>
      <c r="AF94" s="381">
        <v>6</v>
      </c>
      <c r="AG94" s="376">
        <v>2</v>
      </c>
      <c r="AH94" s="381">
        <v>38</v>
      </c>
      <c r="AI94" s="376">
        <v>12.666666666666666</v>
      </c>
      <c r="AJ94" s="381">
        <v>2</v>
      </c>
      <c r="AK94" s="376">
        <v>0.66666666666666663</v>
      </c>
      <c r="AL94" s="381">
        <v>99</v>
      </c>
      <c r="AM94" s="376">
        <v>33</v>
      </c>
      <c r="AN94" s="381">
        <v>316</v>
      </c>
      <c r="AO94" s="376">
        <v>105.33333333333333</v>
      </c>
      <c r="AP94" s="381">
        <v>338</v>
      </c>
      <c r="AQ94" s="376">
        <v>112.66666666666667</v>
      </c>
      <c r="AR94" s="381">
        <v>153</v>
      </c>
      <c r="AS94" s="376">
        <v>51</v>
      </c>
    </row>
    <row r="95" spans="1:45" ht="13.5" customHeight="1">
      <c r="A95" s="374" t="s">
        <v>174</v>
      </c>
      <c r="B95" s="375" t="s">
        <v>175</v>
      </c>
      <c r="C95" s="376"/>
      <c r="D95" s="376"/>
      <c r="E95" s="377"/>
      <c r="F95" s="378"/>
      <c r="G95" s="379"/>
      <c r="H95" s="378" t="s">
        <v>174</v>
      </c>
      <c r="I95" s="379"/>
      <c r="J95" s="378" t="s">
        <v>174</v>
      </c>
      <c r="K95" s="380">
        <v>0</v>
      </c>
      <c r="L95" s="380" t="s">
        <v>174</v>
      </c>
      <c r="M95" s="380" t="s">
        <v>174</v>
      </c>
      <c r="N95" s="384">
        <v>453</v>
      </c>
      <c r="O95" s="376" t="s">
        <v>174</v>
      </c>
      <c r="P95" s="384">
        <v>0</v>
      </c>
      <c r="Q95" s="376" t="s">
        <v>174</v>
      </c>
      <c r="R95" s="381">
        <v>52</v>
      </c>
      <c r="S95" s="376" t="s">
        <v>174</v>
      </c>
      <c r="T95" s="381">
        <v>0</v>
      </c>
      <c r="U95" s="376" t="s">
        <v>174</v>
      </c>
      <c r="V95" s="381">
        <v>0</v>
      </c>
      <c r="W95" s="376" t="s">
        <v>174</v>
      </c>
      <c r="X95" s="381">
        <v>0</v>
      </c>
      <c r="Y95" s="376" t="s">
        <v>174</v>
      </c>
      <c r="Z95" s="381">
        <v>0</v>
      </c>
      <c r="AA95" s="376" t="s">
        <v>174</v>
      </c>
      <c r="AB95" s="381">
        <v>0</v>
      </c>
      <c r="AC95" s="376" t="s">
        <v>174</v>
      </c>
      <c r="AD95" s="382">
        <v>0</v>
      </c>
      <c r="AE95" s="376" t="s">
        <v>174</v>
      </c>
      <c r="AF95" s="381">
        <v>0</v>
      </c>
      <c r="AG95" s="376" t="s">
        <v>174</v>
      </c>
      <c r="AH95" s="381">
        <v>0</v>
      </c>
      <c r="AI95" s="376" t="s">
        <v>174</v>
      </c>
      <c r="AJ95" s="381">
        <v>0</v>
      </c>
      <c r="AK95" s="376" t="s">
        <v>174</v>
      </c>
      <c r="AL95" s="381">
        <v>0</v>
      </c>
      <c r="AM95" s="376" t="s">
        <v>174</v>
      </c>
      <c r="AN95" s="381">
        <v>0</v>
      </c>
      <c r="AO95" s="376" t="s">
        <v>174</v>
      </c>
      <c r="AP95" s="381">
        <v>0</v>
      </c>
      <c r="AQ95" s="376" t="s">
        <v>174</v>
      </c>
      <c r="AR95" s="381">
        <v>0</v>
      </c>
      <c r="AS95" s="376" t="s">
        <v>174</v>
      </c>
    </row>
    <row r="96" spans="1:45" ht="13.5" customHeight="1">
      <c r="A96" s="374" t="s">
        <v>166</v>
      </c>
      <c r="B96" s="375" t="s">
        <v>107</v>
      </c>
      <c r="C96" s="376">
        <v>0.5</v>
      </c>
      <c r="D96" s="376">
        <v>1</v>
      </c>
      <c r="E96" s="377">
        <v>210</v>
      </c>
      <c r="F96" s="378">
        <v>420</v>
      </c>
      <c r="G96" s="379">
        <v>4</v>
      </c>
      <c r="H96" s="378">
        <v>8</v>
      </c>
      <c r="I96" s="379">
        <v>7</v>
      </c>
      <c r="J96" s="378">
        <v>14</v>
      </c>
      <c r="K96" s="380">
        <v>114788.98</v>
      </c>
      <c r="L96" s="380">
        <v>229577.96</v>
      </c>
      <c r="M96" s="380">
        <v>114788.98</v>
      </c>
      <c r="N96" s="384">
        <v>0</v>
      </c>
      <c r="O96" s="376">
        <v>0</v>
      </c>
      <c r="P96" s="384">
        <v>0</v>
      </c>
      <c r="Q96" s="376">
        <v>0</v>
      </c>
      <c r="R96" s="381">
        <v>0</v>
      </c>
      <c r="S96" s="376">
        <v>0</v>
      </c>
      <c r="T96" s="381">
        <v>0</v>
      </c>
      <c r="U96" s="376">
        <v>0</v>
      </c>
      <c r="V96" s="381">
        <v>0</v>
      </c>
      <c r="W96" s="376">
        <v>0</v>
      </c>
      <c r="X96" s="381">
        <v>0</v>
      </c>
      <c r="Y96" s="376">
        <v>0</v>
      </c>
      <c r="Z96" s="381">
        <v>0</v>
      </c>
      <c r="AA96" s="376">
        <v>0</v>
      </c>
      <c r="AB96" s="381">
        <v>0</v>
      </c>
      <c r="AC96" s="376">
        <v>0</v>
      </c>
      <c r="AD96" s="382">
        <v>0</v>
      </c>
      <c r="AE96" s="376">
        <v>0</v>
      </c>
      <c r="AF96" s="381">
        <v>0</v>
      </c>
      <c r="AG96" s="376">
        <v>0</v>
      </c>
      <c r="AH96" s="381">
        <v>0</v>
      </c>
      <c r="AI96" s="376">
        <v>0</v>
      </c>
      <c r="AJ96" s="381">
        <v>0</v>
      </c>
      <c r="AK96" s="376">
        <v>0</v>
      </c>
      <c r="AL96" s="381">
        <v>22</v>
      </c>
      <c r="AM96" s="376">
        <v>44</v>
      </c>
      <c r="AN96" s="381">
        <v>0</v>
      </c>
      <c r="AO96" s="376">
        <v>0</v>
      </c>
      <c r="AP96" s="381">
        <v>4</v>
      </c>
      <c r="AQ96" s="376">
        <v>8</v>
      </c>
      <c r="AR96" s="381">
        <v>0</v>
      </c>
      <c r="AS96" s="376">
        <v>0</v>
      </c>
    </row>
    <row r="97" spans="1:45" ht="13.5" customHeight="1">
      <c r="A97" s="374" t="s">
        <v>162</v>
      </c>
      <c r="B97" s="375" t="s">
        <v>108</v>
      </c>
      <c r="C97" s="376">
        <v>10</v>
      </c>
      <c r="D97" s="376">
        <v>14</v>
      </c>
      <c r="E97" s="377">
        <v>5197</v>
      </c>
      <c r="F97" s="378">
        <v>519.70000000000005</v>
      </c>
      <c r="G97" s="379">
        <v>75</v>
      </c>
      <c r="H97" s="378">
        <v>7.5</v>
      </c>
      <c r="I97" s="379">
        <v>55</v>
      </c>
      <c r="J97" s="378">
        <v>5.5</v>
      </c>
      <c r="K97" s="380">
        <v>2967161.68</v>
      </c>
      <c r="L97" s="380">
        <v>296716.16800000001</v>
      </c>
      <c r="M97" s="380">
        <v>211940.12000000002</v>
      </c>
      <c r="N97" s="384">
        <v>20306</v>
      </c>
      <c r="O97" s="376">
        <v>2030.6</v>
      </c>
      <c r="P97" s="384">
        <v>58</v>
      </c>
      <c r="Q97" s="376">
        <v>5.8</v>
      </c>
      <c r="R97" s="381">
        <v>380</v>
      </c>
      <c r="S97" s="376">
        <v>38</v>
      </c>
      <c r="T97" s="381">
        <v>6</v>
      </c>
      <c r="U97" s="376">
        <v>0.6</v>
      </c>
      <c r="V97" s="381">
        <v>33</v>
      </c>
      <c r="W97" s="376">
        <v>3.3</v>
      </c>
      <c r="X97" s="381">
        <v>71</v>
      </c>
      <c r="Y97" s="376">
        <v>7.1</v>
      </c>
      <c r="Z97" s="381">
        <v>114</v>
      </c>
      <c r="AA97" s="376">
        <v>11.4</v>
      </c>
      <c r="AB97" s="381">
        <v>46</v>
      </c>
      <c r="AC97" s="376">
        <v>4.5999999999999996</v>
      </c>
      <c r="AD97" s="382">
        <v>2</v>
      </c>
      <c r="AE97" s="376">
        <v>0.2</v>
      </c>
      <c r="AF97" s="381">
        <v>28</v>
      </c>
      <c r="AG97" s="376">
        <v>2.8</v>
      </c>
      <c r="AH97" s="381">
        <v>143</v>
      </c>
      <c r="AI97" s="376">
        <v>14.3</v>
      </c>
      <c r="AJ97" s="381">
        <v>5</v>
      </c>
      <c r="AK97" s="376">
        <v>0.5</v>
      </c>
      <c r="AL97" s="381">
        <v>713</v>
      </c>
      <c r="AM97" s="376">
        <v>71.3</v>
      </c>
      <c r="AN97" s="381">
        <v>186</v>
      </c>
      <c r="AO97" s="376">
        <v>18.600000000000001</v>
      </c>
      <c r="AP97" s="381">
        <v>1736</v>
      </c>
      <c r="AQ97" s="376">
        <v>173.6</v>
      </c>
      <c r="AR97" s="381">
        <v>59</v>
      </c>
      <c r="AS97" s="376">
        <v>5.9</v>
      </c>
    </row>
    <row r="98" spans="1:45" ht="13.5" customHeight="1">
      <c r="A98" s="374" t="s">
        <v>164</v>
      </c>
      <c r="B98" s="375" t="s">
        <v>109</v>
      </c>
      <c r="C98" s="376">
        <v>10.5</v>
      </c>
      <c r="D98" s="376">
        <v>12</v>
      </c>
      <c r="E98" s="377">
        <v>3120</v>
      </c>
      <c r="F98" s="378">
        <v>297.14285714285717</v>
      </c>
      <c r="G98" s="379">
        <v>72</v>
      </c>
      <c r="H98" s="378">
        <v>6.8571428571428568</v>
      </c>
      <c r="I98" s="379">
        <v>94</v>
      </c>
      <c r="J98" s="378">
        <v>8.9523809523809526</v>
      </c>
      <c r="K98" s="380">
        <v>1302994.07</v>
      </c>
      <c r="L98" s="380">
        <v>124094.67333333334</v>
      </c>
      <c r="M98" s="380">
        <v>108582.83916666667</v>
      </c>
      <c r="N98" s="384">
        <v>14893</v>
      </c>
      <c r="O98" s="376">
        <v>1418.3809523809523</v>
      </c>
      <c r="P98" s="384">
        <v>76</v>
      </c>
      <c r="Q98" s="376">
        <v>7.2380952380952381</v>
      </c>
      <c r="R98" s="381">
        <v>851</v>
      </c>
      <c r="S98" s="376">
        <v>81.047619047619051</v>
      </c>
      <c r="T98" s="381">
        <v>15</v>
      </c>
      <c r="U98" s="376">
        <v>1.4285714285714286</v>
      </c>
      <c r="V98" s="381">
        <v>37</v>
      </c>
      <c r="W98" s="376">
        <v>3.5238095238095237</v>
      </c>
      <c r="X98" s="381">
        <v>86</v>
      </c>
      <c r="Y98" s="376">
        <v>8.1904761904761898</v>
      </c>
      <c r="Z98" s="381">
        <v>85</v>
      </c>
      <c r="AA98" s="376">
        <v>8.0952380952380949</v>
      </c>
      <c r="AB98" s="381">
        <v>80</v>
      </c>
      <c r="AC98" s="376">
        <v>7.6190476190476186</v>
      </c>
      <c r="AD98" s="382">
        <v>7</v>
      </c>
      <c r="AE98" s="376">
        <v>0.66666666666666663</v>
      </c>
      <c r="AF98" s="381">
        <v>19</v>
      </c>
      <c r="AG98" s="376">
        <v>1.8095238095238095</v>
      </c>
      <c r="AH98" s="381">
        <v>41</v>
      </c>
      <c r="AI98" s="376">
        <v>3.9047619047619047</v>
      </c>
      <c r="AJ98" s="381">
        <v>2</v>
      </c>
      <c r="AK98" s="376">
        <v>0.19047619047619047</v>
      </c>
      <c r="AL98" s="381">
        <v>585</v>
      </c>
      <c r="AM98" s="376">
        <v>55.714285714285715</v>
      </c>
      <c r="AN98" s="381">
        <v>256</v>
      </c>
      <c r="AO98" s="376">
        <v>24.38095238095238</v>
      </c>
      <c r="AP98" s="381">
        <v>2475</v>
      </c>
      <c r="AQ98" s="376">
        <v>235.71428571428572</v>
      </c>
      <c r="AR98" s="381">
        <v>9</v>
      </c>
      <c r="AS98" s="376">
        <v>0.8571428571428571</v>
      </c>
    </row>
    <row r="99" spans="1:45" ht="13.5" customHeight="1">
      <c r="A99" s="374" t="s">
        <v>160</v>
      </c>
      <c r="B99" s="375" t="s">
        <v>110</v>
      </c>
      <c r="C99" s="376">
        <v>45</v>
      </c>
      <c r="D99" s="376">
        <v>66</v>
      </c>
      <c r="E99" s="377">
        <v>20974</v>
      </c>
      <c r="F99" s="378">
        <v>466.0888888888889</v>
      </c>
      <c r="G99" s="379">
        <v>270</v>
      </c>
      <c r="H99" s="378">
        <v>6</v>
      </c>
      <c r="I99" s="379">
        <v>282</v>
      </c>
      <c r="J99" s="378">
        <v>6.2666666666666666</v>
      </c>
      <c r="K99" s="380">
        <v>13136516.1</v>
      </c>
      <c r="L99" s="380">
        <v>291922.58</v>
      </c>
      <c r="M99" s="380">
        <v>199038.12272727271</v>
      </c>
      <c r="N99" s="384">
        <v>80345</v>
      </c>
      <c r="O99" s="376">
        <v>1785.4444444444443</v>
      </c>
      <c r="P99" s="384">
        <v>552</v>
      </c>
      <c r="Q99" s="376">
        <v>12.266666666666667</v>
      </c>
      <c r="R99" s="381">
        <v>1526</v>
      </c>
      <c r="S99" s="376">
        <v>33.911111111111111</v>
      </c>
      <c r="T99" s="381">
        <v>68</v>
      </c>
      <c r="U99" s="376">
        <v>1.5111111111111111</v>
      </c>
      <c r="V99" s="381">
        <v>132</v>
      </c>
      <c r="W99" s="376">
        <v>2.9333333333333331</v>
      </c>
      <c r="X99" s="381">
        <v>266</v>
      </c>
      <c r="Y99" s="376">
        <v>5.9111111111111114</v>
      </c>
      <c r="Z99" s="381">
        <v>410</v>
      </c>
      <c r="AA99" s="376">
        <v>9.1111111111111107</v>
      </c>
      <c r="AB99" s="381">
        <v>286</v>
      </c>
      <c r="AC99" s="376">
        <v>6.3555555555555552</v>
      </c>
      <c r="AD99" s="382">
        <v>16</v>
      </c>
      <c r="AE99" s="376">
        <v>0.35555555555555557</v>
      </c>
      <c r="AF99" s="381">
        <v>182</v>
      </c>
      <c r="AG99" s="376">
        <v>4.0444444444444443</v>
      </c>
      <c r="AH99" s="381">
        <v>553</v>
      </c>
      <c r="AI99" s="376">
        <v>12.28888888888889</v>
      </c>
      <c r="AJ99" s="381">
        <v>43</v>
      </c>
      <c r="AK99" s="376">
        <v>0.9555555555555556</v>
      </c>
      <c r="AL99" s="381">
        <v>2307</v>
      </c>
      <c r="AM99" s="376">
        <v>51.266666666666666</v>
      </c>
      <c r="AN99" s="381">
        <v>853</v>
      </c>
      <c r="AO99" s="376">
        <v>18.955555555555556</v>
      </c>
      <c r="AP99" s="381">
        <v>4513</v>
      </c>
      <c r="AQ99" s="376">
        <v>100.28888888888889</v>
      </c>
      <c r="AR99" s="381">
        <v>82</v>
      </c>
      <c r="AS99" s="376">
        <v>1.8222222222222222</v>
      </c>
    </row>
    <row r="100" spans="1:45" ht="13.5" customHeight="1">
      <c r="A100" s="374" t="s">
        <v>164</v>
      </c>
      <c r="B100" s="375" t="s">
        <v>111</v>
      </c>
      <c r="C100" s="376">
        <v>4</v>
      </c>
      <c r="D100" s="376">
        <v>6</v>
      </c>
      <c r="E100" s="377">
        <v>1072</v>
      </c>
      <c r="F100" s="378">
        <v>268</v>
      </c>
      <c r="G100" s="379">
        <v>13</v>
      </c>
      <c r="H100" s="378">
        <v>3.25</v>
      </c>
      <c r="I100" s="379">
        <v>16</v>
      </c>
      <c r="J100" s="378">
        <v>4</v>
      </c>
      <c r="K100" s="380">
        <v>532964.9</v>
      </c>
      <c r="L100" s="380">
        <v>133241.22500000001</v>
      </c>
      <c r="M100" s="380">
        <v>88827.483333333337</v>
      </c>
      <c r="N100" s="384">
        <v>4407</v>
      </c>
      <c r="O100" s="376">
        <v>1101.75</v>
      </c>
      <c r="P100" s="384">
        <v>30</v>
      </c>
      <c r="Q100" s="376">
        <v>7.5</v>
      </c>
      <c r="R100" s="381">
        <v>962</v>
      </c>
      <c r="S100" s="376">
        <v>240.5</v>
      </c>
      <c r="T100" s="381">
        <v>17</v>
      </c>
      <c r="U100" s="376">
        <v>4.25</v>
      </c>
      <c r="V100" s="381">
        <v>3</v>
      </c>
      <c r="W100" s="376">
        <v>0.75</v>
      </c>
      <c r="X100" s="381">
        <v>13</v>
      </c>
      <c r="Y100" s="376">
        <v>3.25</v>
      </c>
      <c r="Z100" s="381">
        <v>6</v>
      </c>
      <c r="AA100" s="376">
        <v>1.5</v>
      </c>
      <c r="AB100" s="381">
        <v>14</v>
      </c>
      <c r="AC100" s="376">
        <v>3.5</v>
      </c>
      <c r="AD100" s="382">
        <v>0</v>
      </c>
      <c r="AE100" s="376">
        <v>0</v>
      </c>
      <c r="AF100" s="381">
        <v>21</v>
      </c>
      <c r="AG100" s="376">
        <v>5.25</v>
      </c>
      <c r="AH100" s="381">
        <v>28</v>
      </c>
      <c r="AI100" s="376">
        <v>7</v>
      </c>
      <c r="AJ100" s="381">
        <v>1</v>
      </c>
      <c r="AK100" s="376">
        <v>0.25</v>
      </c>
      <c r="AL100" s="381">
        <v>248</v>
      </c>
      <c r="AM100" s="376">
        <v>62</v>
      </c>
      <c r="AN100" s="381">
        <v>122</v>
      </c>
      <c r="AO100" s="376">
        <v>30.5</v>
      </c>
      <c r="AP100" s="381">
        <v>1135</v>
      </c>
      <c r="AQ100" s="376">
        <v>283.75</v>
      </c>
      <c r="AR100" s="381">
        <v>78</v>
      </c>
      <c r="AS100" s="376">
        <v>19.5</v>
      </c>
    </row>
    <row r="101" spans="1:45" ht="13.5" customHeight="1">
      <c r="A101" s="374" t="s">
        <v>166</v>
      </c>
      <c r="B101" s="375" t="s">
        <v>112</v>
      </c>
      <c r="C101" s="376">
        <v>3.5</v>
      </c>
      <c r="D101" s="376">
        <v>5</v>
      </c>
      <c r="E101" s="377">
        <v>1161</v>
      </c>
      <c r="F101" s="378">
        <v>331.71428571428572</v>
      </c>
      <c r="G101" s="379">
        <v>6</v>
      </c>
      <c r="H101" s="378">
        <v>1.7142857142857142</v>
      </c>
      <c r="I101" s="379">
        <v>7</v>
      </c>
      <c r="J101" s="378">
        <v>2</v>
      </c>
      <c r="K101" s="380">
        <v>418977.86</v>
      </c>
      <c r="L101" s="380">
        <v>119707.95999999999</v>
      </c>
      <c r="M101" s="380">
        <v>83795.572</v>
      </c>
      <c r="N101" s="384">
        <v>5151</v>
      </c>
      <c r="O101" s="376">
        <v>1471.7142857142858</v>
      </c>
      <c r="P101" s="384">
        <v>26</v>
      </c>
      <c r="Q101" s="376">
        <v>7.4285714285714288</v>
      </c>
      <c r="R101" s="381">
        <v>114</v>
      </c>
      <c r="S101" s="376">
        <v>32.571428571428569</v>
      </c>
      <c r="T101" s="381">
        <v>7</v>
      </c>
      <c r="U101" s="376">
        <v>2</v>
      </c>
      <c r="V101" s="381">
        <v>11</v>
      </c>
      <c r="W101" s="376">
        <v>3.1428571428571428</v>
      </c>
      <c r="X101" s="381">
        <v>11</v>
      </c>
      <c r="Y101" s="376">
        <v>3.1428571428571428</v>
      </c>
      <c r="Z101" s="381">
        <v>19</v>
      </c>
      <c r="AA101" s="376">
        <v>5.4285714285714288</v>
      </c>
      <c r="AB101" s="381">
        <v>11</v>
      </c>
      <c r="AC101" s="376">
        <v>3.1428571428571428</v>
      </c>
      <c r="AD101" s="382">
        <v>2</v>
      </c>
      <c r="AE101" s="376">
        <v>0.5714285714285714</v>
      </c>
      <c r="AF101" s="381">
        <v>29</v>
      </c>
      <c r="AG101" s="376">
        <v>8.2857142857142865</v>
      </c>
      <c r="AH101" s="381">
        <v>21</v>
      </c>
      <c r="AI101" s="376">
        <v>6</v>
      </c>
      <c r="AJ101" s="381">
        <v>2</v>
      </c>
      <c r="AK101" s="376">
        <v>0.5714285714285714</v>
      </c>
      <c r="AL101" s="381">
        <v>142</v>
      </c>
      <c r="AM101" s="376">
        <v>40.571428571428569</v>
      </c>
      <c r="AN101" s="381">
        <v>37</v>
      </c>
      <c r="AO101" s="376">
        <v>10.571428571428571</v>
      </c>
      <c r="AP101" s="381">
        <v>276</v>
      </c>
      <c r="AQ101" s="376">
        <v>78.857142857142861</v>
      </c>
      <c r="AR101" s="381">
        <v>13</v>
      </c>
      <c r="AS101" s="376">
        <v>3.7142857142857144</v>
      </c>
    </row>
    <row r="102" spans="1:45" ht="13.5" customHeight="1">
      <c r="A102" s="374" t="s">
        <v>161</v>
      </c>
      <c r="B102" s="375" t="s">
        <v>113</v>
      </c>
      <c r="C102" s="376">
        <v>1</v>
      </c>
      <c r="D102" s="376">
        <v>3</v>
      </c>
      <c r="E102" s="377">
        <v>697</v>
      </c>
      <c r="F102" s="378">
        <v>697</v>
      </c>
      <c r="G102" s="379">
        <v>2</v>
      </c>
      <c r="H102" s="378">
        <v>2</v>
      </c>
      <c r="I102" s="379">
        <v>16</v>
      </c>
      <c r="J102" s="378">
        <v>16</v>
      </c>
      <c r="K102" s="380">
        <v>500529.02</v>
      </c>
      <c r="L102" s="380">
        <v>500529.02</v>
      </c>
      <c r="M102" s="380">
        <v>166843.00666666668</v>
      </c>
      <c r="N102" s="384">
        <v>2726</v>
      </c>
      <c r="O102" s="376">
        <v>2726</v>
      </c>
      <c r="P102" s="384">
        <v>10</v>
      </c>
      <c r="Q102" s="376">
        <v>10</v>
      </c>
      <c r="R102" s="381">
        <v>13</v>
      </c>
      <c r="S102" s="376">
        <v>13</v>
      </c>
      <c r="T102" s="381">
        <v>1</v>
      </c>
      <c r="U102" s="376">
        <v>1</v>
      </c>
      <c r="V102" s="381">
        <v>1</v>
      </c>
      <c r="W102" s="376">
        <v>1</v>
      </c>
      <c r="X102" s="381">
        <v>2</v>
      </c>
      <c r="Y102" s="376">
        <v>2</v>
      </c>
      <c r="Z102" s="381">
        <v>17</v>
      </c>
      <c r="AA102" s="376">
        <v>17</v>
      </c>
      <c r="AB102" s="381">
        <v>15</v>
      </c>
      <c r="AC102" s="376">
        <v>15</v>
      </c>
      <c r="AD102" s="382">
        <v>0</v>
      </c>
      <c r="AE102" s="376">
        <v>0</v>
      </c>
      <c r="AF102" s="381">
        <v>7</v>
      </c>
      <c r="AG102" s="376">
        <v>7</v>
      </c>
      <c r="AH102" s="381">
        <v>31</v>
      </c>
      <c r="AI102" s="376">
        <v>31</v>
      </c>
      <c r="AJ102" s="381">
        <v>4</v>
      </c>
      <c r="AK102" s="376">
        <v>4</v>
      </c>
      <c r="AL102" s="381">
        <v>61</v>
      </c>
      <c r="AM102" s="376">
        <v>61</v>
      </c>
      <c r="AN102" s="381">
        <v>210</v>
      </c>
      <c r="AO102" s="376">
        <v>210</v>
      </c>
      <c r="AP102" s="381">
        <v>100</v>
      </c>
      <c r="AQ102" s="376">
        <v>100</v>
      </c>
      <c r="AR102" s="381">
        <v>51</v>
      </c>
      <c r="AS102" s="376">
        <v>51</v>
      </c>
    </row>
    <row r="103" spans="1:45" ht="13.5" customHeight="1">
      <c r="A103" s="374" t="s">
        <v>160</v>
      </c>
      <c r="B103" s="375" t="s">
        <v>114</v>
      </c>
      <c r="C103" s="376">
        <v>20</v>
      </c>
      <c r="D103" s="376">
        <v>28</v>
      </c>
      <c r="E103" s="377">
        <v>8297</v>
      </c>
      <c r="F103" s="378">
        <v>414.85</v>
      </c>
      <c r="G103" s="379">
        <v>96</v>
      </c>
      <c r="H103" s="378">
        <v>4.8</v>
      </c>
      <c r="I103" s="379">
        <v>118</v>
      </c>
      <c r="J103" s="378">
        <v>5.9</v>
      </c>
      <c r="K103" s="380">
        <v>3665777.73</v>
      </c>
      <c r="L103" s="380">
        <v>183288.88649999999</v>
      </c>
      <c r="M103" s="380">
        <v>130920.63321428571</v>
      </c>
      <c r="N103" s="384">
        <v>37073</v>
      </c>
      <c r="O103" s="376">
        <v>1853.65</v>
      </c>
      <c r="P103" s="384">
        <v>248</v>
      </c>
      <c r="Q103" s="376">
        <v>12.4</v>
      </c>
      <c r="R103" s="381">
        <v>1065</v>
      </c>
      <c r="S103" s="376">
        <v>53.25</v>
      </c>
      <c r="T103" s="381">
        <v>102</v>
      </c>
      <c r="U103" s="376">
        <v>5.0999999999999996</v>
      </c>
      <c r="V103" s="381">
        <v>51</v>
      </c>
      <c r="W103" s="376">
        <v>2.5499999999999998</v>
      </c>
      <c r="X103" s="381">
        <v>96</v>
      </c>
      <c r="Y103" s="376">
        <v>4.8</v>
      </c>
      <c r="Z103" s="381">
        <v>156</v>
      </c>
      <c r="AA103" s="376">
        <v>7.8</v>
      </c>
      <c r="AB103" s="381">
        <v>103</v>
      </c>
      <c r="AC103" s="376">
        <v>5.15</v>
      </c>
      <c r="AD103" s="382">
        <v>7</v>
      </c>
      <c r="AE103" s="376">
        <v>0.35</v>
      </c>
      <c r="AF103" s="381">
        <v>65</v>
      </c>
      <c r="AG103" s="376">
        <v>3.25</v>
      </c>
      <c r="AH103" s="381">
        <v>199</v>
      </c>
      <c r="AI103" s="376">
        <v>9.9499999999999993</v>
      </c>
      <c r="AJ103" s="381">
        <v>22</v>
      </c>
      <c r="AK103" s="376">
        <v>1.1000000000000001</v>
      </c>
      <c r="AL103" s="381">
        <v>923</v>
      </c>
      <c r="AM103" s="376">
        <v>46.15</v>
      </c>
      <c r="AN103" s="381">
        <v>1467</v>
      </c>
      <c r="AO103" s="376">
        <v>73.349999999999994</v>
      </c>
      <c r="AP103" s="381">
        <v>1016</v>
      </c>
      <c r="AQ103" s="376">
        <v>50.8</v>
      </c>
      <c r="AR103" s="381">
        <v>1103</v>
      </c>
      <c r="AS103" s="376">
        <v>55.15</v>
      </c>
    </row>
    <row r="104" spans="1:45" ht="13.5" customHeight="1">
      <c r="A104" s="374" t="s">
        <v>161</v>
      </c>
      <c r="B104" s="375" t="s">
        <v>115</v>
      </c>
      <c r="C104" s="376">
        <v>6</v>
      </c>
      <c r="D104" s="376">
        <v>8</v>
      </c>
      <c r="E104" s="377">
        <v>3062</v>
      </c>
      <c r="F104" s="378">
        <v>510.33333333333331</v>
      </c>
      <c r="G104" s="379">
        <v>30</v>
      </c>
      <c r="H104" s="378">
        <v>5</v>
      </c>
      <c r="I104" s="379">
        <v>50</v>
      </c>
      <c r="J104" s="378">
        <v>8.3333333333333339</v>
      </c>
      <c r="K104" s="380">
        <v>1070879.6100000001</v>
      </c>
      <c r="L104" s="380">
        <v>178479.93500000003</v>
      </c>
      <c r="M104" s="380">
        <v>133859.95125000001</v>
      </c>
      <c r="N104" s="384">
        <v>14624</v>
      </c>
      <c r="O104" s="376">
        <v>2437.3333333333335</v>
      </c>
      <c r="P104" s="384">
        <v>105</v>
      </c>
      <c r="Q104" s="376">
        <v>17.5</v>
      </c>
      <c r="R104" s="381">
        <v>207</v>
      </c>
      <c r="S104" s="376">
        <v>34.5</v>
      </c>
      <c r="T104" s="381">
        <v>26</v>
      </c>
      <c r="U104" s="376">
        <v>4.333333333333333</v>
      </c>
      <c r="V104" s="381">
        <v>7</v>
      </c>
      <c r="W104" s="376">
        <v>1.1666666666666667</v>
      </c>
      <c r="X104" s="381">
        <v>33</v>
      </c>
      <c r="Y104" s="376">
        <v>5.5</v>
      </c>
      <c r="Z104" s="381">
        <v>67</v>
      </c>
      <c r="AA104" s="376">
        <v>11.166666666666666</v>
      </c>
      <c r="AB104" s="381">
        <v>52</v>
      </c>
      <c r="AC104" s="376">
        <v>8.6666666666666661</v>
      </c>
      <c r="AD104" s="382">
        <v>15</v>
      </c>
      <c r="AE104" s="376">
        <v>2.5</v>
      </c>
      <c r="AF104" s="381">
        <v>11</v>
      </c>
      <c r="AG104" s="376">
        <v>1.8333333333333333</v>
      </c>
      <c r="AH104" s="381">
        <v>58</v>
      </c>
      <c r="AI104" s="376">
        <v>9.6666666666666661</v>
      </c>
      <c r="AJ104" s="381">
        <v>16</v>
      </c>
      <c r="AK104" s="376">
        <v>2.6666666666666665</v>
      </c>
      <c r="AL104" s="381">
        <v>321</v>
      </c>
      <c r="AM104" s="376">
        <v>53.5</v>
      </c>
      <c r="AN104" s="381">
        <v>724</v>
      </c>
      <c r="AO104" s="376">
        <v>120.66666666666667</v>
      </c>
      <c r="AP104" s="381">
        <v>1594</v>
      </c>
      <c r="AQ104" s="376">
        <v>265.66666666666669</v>
      </c>
      <c r="AR104" s="381">
        <v>406</v>
      </c>
      <c r="AS104" s="376">
        <v>67.666666666666671</v>
      </c>
    </row>
    <row r="105" spans="1:45" ht="13.5" customHeight="1">
      <c r="A105" s="374" t="s">
        <v>164</v>
      </c>
      <c r="B105" s="375" t="s">
        <v>116</v>
      </c>
      <c r="C105" s="376">
        <v>12.5</v>
      </c>
      <c r="D105" s="376">
        <v>18</v>
      </c>
      <c r="E105" s="377">
        <v>5206</v>
      </c>
      <c r="F105" s="378">
        <v>416.48</v>
      </c>
      <c r="G105" s="379">
        <v>85</v>
      </c>
      <c r="H105" s="378">
        <v>6.8</v>
      </c>
      <c r="I105" s="379">
        <v>121</v>
      </c>
      <c r="J105" s="378">
        <v>9.68</v>
      </c>
      <c r="K105" s="380">
        <v>2543174.36</v>
      </c>
      <c r="L105" s="380">
        <v>203453.94879999998</v>
      </c>
      <c r="M105" s="380">
        <v>141287.46444444443</v>
      </c>
      <c r="N105" s="384">
        <v>30553</v>
      </c>
      <c r="O105" s="376">
        <v>2444.2399999999998</v>
      </c>
      <c r="P105" s="384">
        <v>268</v>
      </c>
      <c r="Q105" s="376">
        <v>21.44</v>
      </c>
      <c r="R105" s="381">
        <v>779</v>
      </c>
      <c r="S105" s="376">
        <v>62.32</v>
      </c>
      <c r="T105" s="381">
        <v>99</v>
      </c>
      <c r="U105" s="376">
        <v>7.92</v>
      </c>
      <c r="V105" s="381">
        <v>77</v>
      </c>
      <c r="W105" s="376">
        <v>6.16</v>
      </c>
      <c r="X105" s="381">
        <v>88</v>
      </c>
      <c r="Y105" s="376">
        <v>7.04</v>
      </c>
      <c r="Z105" s="381">
        <v>206</v>
      </c>
      <c r="AA105" s="376">
        <v>16.48</v>
      </c>
      <c r="AB105" s="381">
        <v>103</v>
      </c>
      <c r="AC105" s="376">
        <v>8.24</v>
      </c>
      <c r="AD105" s="382">
        <v>117</v>
      </c>
      <c r="AE105" s="376">
        <v>9.36</v>
      </c>
      <c r="AF105" s="381">
        <v>65</v>
      </c>
      <c r="AG105" s="376">
        <v>5.2</v>
      </c>
      <c r="AH105" s="381">
        <v>115</v>
      </c>
      <c r="AI105" s="376">
        <v>9.1999999999999993</v>
      </c>
      <c r="AJ105" s="381">
        <v>5</v>
      </c>
      <c r="AK105" s="376">
        <v>0.4</v>
      </c>
      <c r="AL105" s="381">
        <v>926</v>
      </c>
      <c r="AM105" s="376">
        <v>74.08</v>
      </c>
      <c r="AN105" s="381">
        <v>29</v>
      </c>
      <c r="AO105" s="376">
        <v>2.3199999999999998</v>
      </c>
      <c r="AP105" s="381">
        <v>3095</v>
      </c>
      <c r="AQ105" s="376">
        <v>247.6</v>
      </c>
      <c r="AR105" s="381">
        <v>30</v>
      </c>
      <c r="AS105" s="376">
        <v>2.4</v>
      </c>
    </row>
    <row r="106" spans="1:45" ht="13.5" customHeight="1">
      <c r="A106" s="374" t="s">
        <v>161</v>
      </c>
      <c r="B106" s="375" t="s">
        <v>117</v>
      </c>
      <c r="C106" s="376">
        <v>3.8</v>
      </c>
      <c r="D106" s="376">
        <v>3.8</v>
      </c>
      <c r="E106" s="377">
        <v>1228</v>
      </c>
      <c r="F106" s="378">
        <v>323.15789473684214</v>
      </c>
      <c r="G106" s="379">
        <v>16</v>
      </c>
      <c r="H106" s="378">
        <v>4.2105263157894735</v>
      </c>
      <c r="I106" s="379">
        <v>38</v>
      </c>
      <c r="J106" s="378">
        <v>10</v>
      </c>
      <c r="K106" s="380">
        <v>644668.98</v>
      </c>
      <c r="L106" s="380">
        <v>169649.73157894737</v>
      </c>
      <c r="M106" s="380">
        <v>169649.73157894737</v>
      </c>
      <c r="N106" s="384">
        <v>4891</v>
      </c>
      <c r="O106" s="376">
        <v>1287.1052631578948</v>
      </c>
      <c r="P106" s="384">
        <v>43</v>
      </c>
      <c r="Q106" s="376">
        <v>11.315789473684211</v>
      </c>
      <c r="R106" s="381">
        <v>94</v>
      </c>
      <c r="S106" s="376">
        <v>24.736842105263158</v>
      </c>
      <c r="T106" s="381">
        <v>1</v>
      </c>
      <c r="U106" s="376">
        <v>0.26315789473684209</v>
      </c>
      <c r="V106" s="381">
        <v>4</v>
      </c>
      <c r="W106" s="376">
        <v>1.0526315789473684</v>
      </c>
      <c r="X106" s="381">
        <v>16</v>
      </c>
      <c r="Y106" s="376">
        <v>4.2105263157894735</v>
      </c>
      <c r="Z106" s="381">
        <v>32</v>
      </c>
      <c r="AA106" s="376">
        <v>8.4210526315789469</v>
      </c>
      <c r="AB106" s="381">
        <v>34</v>
      </c>
      <c r="AC106" s="376">
        <v>8.9473684210526319</v>
      </c>
      <c r="AD106" s="382">
        <v>4</v>
      </c>
      <c r="AE106" s="376">
        <v>1.0526315789473684</v>
      </c>
      <c r="AF106" s="381">
        <v>10</v>
      </c>
      <c r="AG106" s="376">
        <v>2.6315789473684212</v>
      </c>
      <c r="AH106" s="381">
        <v>22</v>
      </c>
      <c r="AI106" s="376">
        <v>5.7894736842105265</v>
      </c>
      <c r="AJ106" s="381">
        <v>9</v>
      </c>
      <c r="AK106" s="376">
        <v>2.3684210526315792</v>
      </c>
      <c r="AL106" s="381">
        <v>177</v>
      </c>
      <c r="AM106" s="376">
        <v>46.578947368421055</v>
      </c>
      <c r="AN106" s="381">
        <v>180</v>
      </c>
      <c r="AO106" s="376">
        <v>47.368421052631582</v>
      </c>
      <c r="AP106" s="381">
        <v>324</v>
      </c>
      <c r="AQ106" s="376">
        <v>85.26315789473685</v>
      </c>
      <c r="AR106" s="381">
        <v>63</v>
      </c>
      <c r="AS106" s="376">
        <v>16.578947368421055</v>
      </c>
    </row>
    <row r="107" spans="1:45" ht="13.5" customHeight="1">
      <c r="A107" s="374" t="s">
        <v>163</v>
      </c>
      <c r="B107" s="375" t="s">
        <v>118</v>
      </c>
      <c r="C107" s="376">
        <v>0.75</v>
      </c>
      <c r="D107" s="376">
        <v>1</v>
      </c>
      <c r="E107" s="377">
        <v>359</v>
      </c>
      <c r="F107" s="378">
        <v>478.66666666666669</v>
      </c>
      <c r="G107" s="379">
        <v>4</v>
      </c>
      <c r="H107" s="378">
        <v>5.333333333333333</v>
      </c>
      <c r="I107" s="379">
        <v>9</v>
      </c>
      <c r="J107" s="378">
        <v>12</v>
      </c>
      <c r="K107" s="380">
        <v>186110.27</v>
      </c>
      <c r="L107" s="380">
        <v>248147.02666666664</v>
      </c>
      <c r="M107" s="380">
        <v>186110.27</v>
      </c>
      <c r="N107" s="384">
        <v>1587</v>
      </c>
      <c r="O107" s="376">
        <v>2116</v>
      </c>
      <c r="P107" s="384">
        <v>10</v>
      </c>
      <c r="Q107" s="376">
        <v>13.333333333333334</v>
      </c>
      <c r="R107" s="381">
        <v>9</v>
      </c>
      <c r="S107" s="376">
        <v>12</v>
      </c>
      <c r="T107" s="381">
        <v>0</v>
      </c>
      <c r="U107" s="376">
        <v>0</v>
      </c>
      <c r="V107" s="381">
        <v>0</v>
      </c>
      <c r="W107" s="376">
        <v>0</v>
      </c>
      <c r="X107" s="381">
        <v>4</v>
      </c>
      <c r="Y107" s="376">
        <v>5.333333333333333</v>
      </c>
      <c r="Z107" s="381">
        <v>9</v>
      </c>
      <c r="AA107" s="376">
        <v>12</v>
      </c>
      <c r="AB107" s="381">
        <v>9</v>
      </c>
      <c r="AC107" s="376">
        <v>12</v>
      </c>
      <c r="AD107" s="382">
        <v>1</v>
      </c>
      <c r="AE107" s="376">
        <v>1.3333333333333333</v>
      </c>
      <c r="AF107" s="381">
        <v>7</v>
      </c>
      <c r="AG107" s="376">
        <v>9.3333333333333339</v>
      </c>
      <c r="AH107" s="381">
        <v>14</v>
      </c>
      <c r="AI107" s="376">
        <v>18.666666666666668</v>
      </c>
      <c r="AJ107" s="381">
        <v>0</v>
      </c>
      <c r="AK107" s="376">
        <v>0</v>
      </c>
      <c r="AL107" s="381">
        <v>22</v>
      </c>
      <c r="AM107" s="376">
        <v>29.333333333333332</v>
      </c>
      <c r="AN107" s="381">
        <v>47</v>
      </c>
      <c r="AO107" s="376">
        <v>62.666666666666664</v>
      </c>
      <c r="AP107" s="381">
        <v>23</v>
      </c>
      <c r="AQ107" s="376">
        <v>30.666666666666668</v>
      </c>
      <c r="AR107" s="381">
        <v>19</v>
      </c>
      <c r="AS107" s="376">
        <v>25.333333333333332</v>
      </c>
    </row>
    <row r="108" spans="1:45" ht="13.9">
      <c r="A108" s="374"/>
      <c r="B108" s="374" t="s">
        <v>176</v>
      </c>
      <c r="C108" s="386">
        <v>945.17499999999995</v>
      </c>
      <c r="D108" s="386">
        <v>1357.615</v>
      </c>
      <c r="E108" s="377">
        <v>381075</v>
      </c>
      <c r="F108" s="387">
        <v>403.17930541963131</v>
      </c>
      <c r="G108" s="388">
        <v>5147</v>
      </c>
      <c r="H108" s="387">
        <v>5.4455524109291931</v>
      </c>
      <c r="I108" s="388">
        <v>6401</v>
      </c>
      <c r="J108" s="387">
        <v>6.7722908456106019</v>
      </c>
      <c r="K108" s="389">
        <v>191334257.69999999</v>
      </c>
      <c r="L108" s="389">
        <v>202432.62644483824</v>
      </c>
      <c r="M108" s="389">
        <v>140934.10701855828</v>
      </c>
      <c r="N108" s="390">
        <v>1876452</v>
      </c>
      <c r="O108" s="391">
        <v>1985.2958446848468</v>
      </c>
      <c r="P108" s="390">
        <v>13399</v>
      </c>
      <c r="Q108" s="391">
        <v>14.176210754622161</v>
      </c>
      <c r="R108" s="390">
        <v>124132</v>
      </c>
      <c r="S108" s="391">
        <v>131.33229296162088</v>
      </c>
      <c r="T108" s="390">
        <v>15094</v>
      </c>
      <c r="U108" s="391">
        <v>15.969529452217843</v>
      </c>
      <c r="V108" s="390">
        <v>2324</v>
      </c>
      <c r="W108" s="391">
        <v>2.4588039251990375</v>
      </c>
      <c r="X108" s="390">
        <v>5254</v>
      </c>
      <c r="Y108" s="391">
        <v>5.5587589599809561</v>
      </c>
      <c r="Z108" s="390">
        <v>7224</v>
      </c>
      <c r="AA108" s="391">
        <v>7.6430290686909839</v>
      </c>
      <c r="AB108" s="390">
        <v>5927</v>
      </c>
      <c r="AC108" s="391">
        <v>6.2707964133626053</v>
      </c>
      <c r="AD108" s="390">
        <v>3903</v>
      </c>
      <c r="AE108" s="391">
        <v>4.1293940275610339</v>
      </c>
      <c r="AF108" s="390">
        <v>3730</v>
      </c>
      <c r="AG108" s="391">
        <v>3.9463591398418285</v>
      </c>
      <c r="AH108" s="390">
        <v>10374</v>
      </c>
      <c r="AI108" s="391">
        <v>10.975745232364378</v>
      </c>
      <c r="AJ108" s="390">
        <v>1227</v>
      </c>
      <c r="AK108" s="391">
        <v>1.2981722961356363</v>
      </c>
      <c r="AL108" s="390">
        <v>48413</v>
      </c>
      <c r="AM108" s="391">
        <v>51.221202422831752</v>
      </c>
      <c r="AN108" s="390">
        <v>43183</v>
      </c>
      <c r="AO108" s="391">
        <v>45.687835586002592</v>
      </c>
      <c r="AP108" s="390">
        <v>122528</v>
      </c>
      <c r="AQ108" s="391">
        <v>129.63525273097576</v>
      </c>
      <c r="AR108" s="390">
        <v>20528</v>
      </c>
      <c r="AS108" s="391">
        <v>21.718729335837281</v>
      </c>
    </row>
    <row r="109" spans="1:45" ht="13.9">
      <c r="A109" s="269"/>
      <c r="B109" s="269"/>
      <c r="C109" s="270"/>
      <c r="D109" s="270"/>
      <c r="E109" s="271"/>
      <c r="F109" s="272"/>
      <c r="G109" s="273"/>
      <c r="H109" s="272"/>
      <c r="I109" s="273"/>
      <c r="J109" s="272"/>
      <c r="K109" s="274"/>
      <c r="L109" s="274"/>
      <c r="M109" s="274"/>
      <c r="N109" s="275"/>
      <c r="O109" s="276"/>
      <c r="P109" s="275"/>
      <c r="Q109" s="276"/>
      <c r="R109" s="275"/>
      <c r="S109" s="276"/>
      <c r="T109" s="275"/>
      <c r="U109" s="276"/>
      <c r="V109" s="275"/>
      <c r="W109" s="276"/>
      <c r="X109" s="275"/>
      <c r="Y109" s="276"/>
      <c r="Z109" s="275"/>
      <c r="AA109" s="276"/>
      <c r="AB109" s="275"/>
      <c r="AC109" s="276"/>
      <c r="AD109" s="275"/>
      <c r="AE109" s="276"/>
      <c r="AF109" s="275"/>
      <c r="AG109" s="276"/>
      <c r="AH109" s="275"/>
      <c r="AI109" s="276"/>
      <c r="AJ109" s="275"/>
      <c r="AK109" s="276"/>
      <c r="AL109" s="275"/>
      <c r="AM109" s="276"/>
      <c r="AN109" s="275"/>
      <c r="AO109" s="276"/>
      <c r="AP109" s="275"/>
      <c r="AQ109" s="276"/>
      <c r="AR109" s="275"/>
      <c r="AS109" s="276"/>
    </row>
    <row r="110" spans="1:45" s="95" customFormat="1" ht="13.9">
      <c r="A110" s="305" t="s">
        <v>119</v>
      </c>
      <c r="B110" s="306"/>
      <c r="C110" s="88">
        <v>945.17499999999995</v>
      </c>
      <c r="D110" s="89">
        <v>1357.615</v>
      </c>
      <c r="E110" s="90">
        <v>381075</v>
      </c>
      <c r="F110" s="89">
        <v>403.17930541963131</v>
      </c>
      <c r="G110" s="90">
        <v>5147</v>
      </c>
      <c r="H110" s="88">
        <v>5.4455524109291931</v>
      </c>
      <c r="I110" s="90">
        <v>6401</v>
      </c>
      <c r="J110" s="89">
        <v>6.7722908456106019</v>
      </c>
      <c r="K110" s="91">
        <v>191334257.69999999</v>
      </c>
      <c r="L110" s="92">
        <v>202432.62644483824</v>
      </c>
      <c r="M110" s="93">
        <v>140934.10701855828</v>
      </c>
      <c r="N110" s="90">
        <v>1876452</v>
      </c>
      <c r="O110" s="94">
        <v>1985.2958446848468</v>
      </c>
      <c r="P110" s="90">
        <v>13399</v>
      </c>
      <c r="Q110" s="89">
        <v>14.176210754622161</v>
      </c>
      <c r="R110" s="90">
        <v>124132</v>
      </c>
      <c r="S110" s="94">
        <v>131.33229296162088</v>
      </c>
      <c r="T110" s="90">
        <v>15094</v>
      </c>
      <c r="U110" s="89">
        <v>15.969529452217843</v>
      </c>
      <c r="V110" s="90">
        <v>2324</v>
      </c>
      <c r="W110" s="94">
        <v>2.4588039251990375</v>
      </c>
      <c r="X110" s="90">
        <v>5254</v>
      </c>
      <c r="Y110" s="89">
        <v>5.5587589599809561</v>
      </c>
      <c r="Z110" s="90">
        <v>7224</v>
      </c>
      <c r="AA110" s="94">
        <v>7.6430290686909839</v>
      </c>
      <c r="AB110" s="90">
        <v>5927</v>
      </c>
      <c r="AC110" s="89">
        <v>6.2707964133626053</v>
      </c>
      <c r="AD110" s="90">
        <v>3903</v>
      </c>
      <c r="AE110" s="88">
        <v>4.1293940275610339</v>
      </c>
      <c r="AF110" s="90">
        <v>3730</v>
      </c>
      <c r="AG110" s="89">
        <v>3.9463591398418285</v>
      </c>
      <c r="AH110" s="90">
        <v>10374</v>
      </c>
      <c r="AI110" s="89">
        <v>10.975745232364378</v>
      </c>
      <c r="AJ110" s="90">
        <v>1227</v>
      </c>
      <c r="AK110" s="89">
        <v>1.2981722961356363</v>
      </c>
      <c r="AL110" s="90">
        <v>48413</v>
      </c>
      <c r="AM110" s="89">
        <v>51.221202422831752</v>
      </c>
      <c r="AN110" s="90">
        <v>43183</v>
      </c>
      <c r="AO110" s="94">
        <v>45.687835586002592</v>
      </c>
      <c r="AP110" s="90">
        <v>122528</v>
      </c>
      <c r="AQ110" s="89">
        <v>129.63525273097576</v>
      </c>
      <c r="AR110" s="90">
        <v>20528</v>
      </c>
      <c r="AS110" s="89">
        <v>21.718729335837281</v>
      </c>
    </row>
    <row r="111" spans="1:45" s="96" customFormat="1" ht="13.9">
      <c r="A111" s="374" t="s">
        <v>164</v>
      </c>
      <c r="B111" s="374" t="s">
        <v>177</v>
      </c>
      <c r="C111" s="386">
        <v>15</v>
      </c>
      <c r="D111" s="386">
        <v>19</v>
      </c>
      <c r="E111" s="388">
        <v>4480</v>
      </c>
      <c r="F111" s="387">
        <v>298.66666666666669</v>
      </c>
      <c r="G111" s="388">
        <v>16</v>
      </c>
      <c r="H111" s="387">
        <v>1.0666666666666667</v>
      </c>
      <c r="I111" s="388">
        <v>19</v>
      </c>
      <c r="J111" s="387">
        <v>1.2666666666666666</v>
      </c>
      <c r="K111" s="392">
        <v>1786476.85</v>
      </c>
      <c r="L111" s="380">
        <v>119098.45666666668</v>
      </c>
      <c r="M111" s="380">
        <v>94025.097368421062</v>
      </c>
      <c r="N111" s="393">
        <v>20935</v>
      </c>
      <c r="O111" s="386">
        <v>1395.6666666666667</v>
      </c>
      <c r="P111" s="393">
        <v>140</v>
      </c>
      <c r="Q111" s="386">
        <v>9.3333333333333339</v>
      </c>
      <c r="R111" s="393">
        <v>1632</v>
      </c>
      <c r="S111" s="386">
        <v>108.8</v>
      </c>
      <c r="T111" s="393">
        <v>164</v>
      </c>
      <c r="U111" s="386">
        <v>10.933333333333334</v>
      </c>
      <c r="V111" s="393">
        <v>40</v>
      </c>
      <c r="W111" s="386">
        <v>2.6666666666666665</v>
      </c>
      <c r="X111" s="393">
        <v>18</v>
      </c>
      <c r="Y111" s="386">
        <v>1.2</v>
      </c>
      <c r="Z111" s="393">
        <v>68</v>
      </c>
      <c r="AA111" s="386">
        <v>4.5333333333333332</v>
      </c>
      <c r="AB111" s="393">
        <v>18</v>
      </c>
      <c r="AC111" s="386">
        <v>1.2</v>
      </c>
      <c r="AD111" s="393">
        <v>4</v>
      </c>
      <c r="AE111" s="386">
        <v>0.26666666666666666</v>
      </c>
      <c r="AF111" s="393">
        <v>106</v>
      </c>
      <c r="AG111" s="386">
        <v>7.0666666666666664</v>
      </c>
      <c r="AH111" s="393">
        <v>124</v>
      </c>
      <c r="AI111" s="386">
        <v>8.2666666666666675</v>
      </c>
      <c r="AJ111" s="393">
        <v>10</v>
      </c>
      <c r="AK111" s="386">
        <v>0.66666666666666663</v>
      </c>
      <c r="AL111" s="393">
        <v>462</v>
      </c>
      <c r="AM111" s="386">
        <v>30.8</v>
      </c>
      <c r="AN111" s="393">
        <v>1081</v>
      </c>
      <c r="AO111" s="386">
        <v>72.066666666666663</v>
      </c>
      <c r="AP111" s="393">
        <v>830</v>
      </c>
      <c r="AQ111" s="386">
        <v>55.333333333333336</v>
      </c>
      <c r="AR111" s="393">
        <v>171</v>
      </c>
      <c r="AS111" s="386">
        <v>11.4</v>
      </c>
    </row>
    <row r="112" spans="1:45" s="96" customFormat="1" ht="13.9">
      <c r="A112" s="374" t="s">
        <v>161</v>
      </c>
      <c r="B112" s="374" t="s">
        <v>178</v>
      </c>
      <c r="C112" s="386">
        <v>50</v>
      </c>
      <c r="D112" s="386">
        <v>96</v>
      </c>
      <c r="E112" s="388">
        <v>19951</v>
      </c>
      <c r="F112" s="387">
        <v>399.02</v>
      </c>
      <c r="G112" s="388">
        <v>366</v>
      </c>
      <c r="H112" s="387">
        <v>7.32</v>
      </c>
      <c r="I112" s="388">
        <v>264</v>
      </c>
      <c r="J112" s="387">
        <v>5.28</v>
      </c>
      <c r="K112" s="392">
        <v>9297854.3599999994</v>
      </c>
      <c r="L112" s="380">
        <v>185957.08719999998</v>
      </c>
      <c r="M112" s="380">
        <v>96852.649583333332</v>
      </c>
      <c r="N112" s="393">
        <v>95905</v>
      </c>
      <c r="O112" s="386">
        <v>1918.1</v>
      </c>
      <c r="P112" s="393">
        <v>810</v>
      </c>
      <c r="Q112" s="386">
        <v>16.2</v>
      </c>
      <c r="R112" s="393">
        <v>1879</v>
      </c>
      <c r="S112" s="386">
        <v>37.58</v>
      </c>
      <c r="T112" s="393">
        <v>141</v>
      </c>
      <c r="U112" s="386">
        <v>2.82</v>
      </c>
      <c r="V112" s="393">
        <v>125</v>
      </c>
      <c r="W112" s="386">
        <v>2.5</v>
      </c>
      <c r="X112" s="393">
        <v>359</v>
      </c>
      <c r="Y112" s="386">
        <v>7.18</v>
      </c>
      <c r="Z112" s="393">
        <v>276</v>
      </c>
      <c r="AA112" s="386">
        <v>5.52</v>
      </c>
      <c r="AB112" s="393">
        <v>264</v>
      </c>
      <c r="AC112" s="386">
        <v>5.28</v>
      </c>
      <c r="AD112" s="393">
        <v>259</v>
      </c>
      <c r="AE112" s="386">
        <v>5.18</v>
      </c>
      <c r="AF112" s="393">
        <v>155</v>
      </c>
      <c r="AG112" s="386">
        <v>3.1</v>
      </c>
      <c r="AH112" s="393">
        <v>467</v>
      </c>
      <c r="AI112" s="386">
        <v>9.34</v>
      </c>
      <c r="AJ112" s="393">
        <v>68</v>
      </c>
      <c r="AK112" s="386">
        <v>1.36</v>
      </c>
      <c r="AL112" s="393">
        <v>2811</v>
      </c>
      <c r="AM112" s="386">
        <v>56.22</v>
      </c>
      <c r="AN112" s="393">
        <v>977</v>
      </c>
      <c r="AO112" s="386">
        <v>19.54</v>
      </c>
      <c r="AP112" s="393">
        <v>9522</v>
      </c>
      <c r="AQ112" s="386">
        <v>190.44</v>
      </c>
      <c r="AR112" s="393">
        <v>201</v>
      </c>
      <c r="AS112" s="386">
        <v>4.0199999999999996</v>
      </c>
    </row>
    <row r="113" spans="1:45" ht="18" customHeight="1">
      <c r="A113" s="97" t="s">
        <v>179</v>
      </c>
      <c r="B113" s="98"/>
      <c r="C113" s="99"/>
      <c r="D113" s="100"/>
      <c r="E113" s="294"/>
      <c r="F113" s="296"/>
      <c r="G113" s="294"/>
      <c r="H113" s="295"/>
      <c r="I113" s="294"/>
      <c r="J113" s="296"/>
      <c r="K113" s="297"/>
      <c r="L113" s="298"/>
      <c r="M113" s="299"/>
      <c r="N113" s="295"/>
      <c r="O113" s="101"/>
      <c r="P113" s="295"/>
      <c r="Q113" s="296"/>
      <c r="R113" s="294"/>
      <c r="S113" s="101"/>
      <c r="T113" s="295"/>
      <c r="U113" s="296"/>
      <c r="V113" s="294"/>
      <c r="W113" s="101"/>
      <c r="X113" s="295"/>
      <c r="Y113" s="296"/>
      <c r="Z113" s="294"/>
      <c r="AA113" s="101"/>
      <c r="AB113" s="295"/>
      <c r="AC113" s="296"/>
      <c r="AD113" s="295"/>
      <c r="AE113" s="295"/>
      <c r="AF113" s="294"/>
      <c r="AG113" s="296"/>
      <c r="AH113" s="295"/>
      <c r="AI113" s="296"/>
      <c r="AJ113" s="294"/>
      <c r="AK113" s="296"/>
      <c r="AL113" s="294"/>
      <c r="AM113" s="296"/>
      <c r="AN113" s="294"/>
      <c r="AO113" s="101"/>
      <c r="AP113" s="295"/>
      <c r="AQ113" s="296"/>
      <c r="AR113" s="294"/>
      <c r="AS113" s="296"/>
    </row>
    <row r="114" spans="1:45" ht="18" customHeight="1"/>
    <row r="116" spans="1:45" ht="13.9">
      <c r="A116" s="111"/>
      <c r="B116" s="111"/>
      <c r="N116" s="106"/>
    </row>
    <row r="117" spans="1:45">
      <c r="N117" s="106"/>
    </row>
    <row r="118" spans="1:45">
      <c r="N118" s="106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4" activePane="bottomRight" state="frozen"/>
      <selection pane="bottomRight" activeCell="P119" sqref="P119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51" customWidth="1"/>
    <col min="2" max="2" width="21.5703125" style="152" customWidth="1"/>
    <col min="3" max="3" width="7.28515625" style="153" customWidth="1"/>
    <col min="4" max="4" width="7" style="153" customWidth="1"/>
    <col min="5" max="5" width="7.7109375" style="153" customWidth="1"/>
    <col min="6" max="6" width="7.28515625" style="153" customWidth="1"/>
    <col min="7" max="7" width="6.7109375" style="153" customWidth="1"/>
    <col min="8" max="8" width="7.140625" style="153" customWidth="1"/>
    <col min="9" max="9" width="8.28515625" style="154" customWidth="1"/>
    <col min="10" max="10" width="7.7109375" style="154" customWidth="1"/>
    <col min="11" max="11" width="9.42578125" style="155" customWidth="1"/>
    <col min="12" max="12" width="8.28515625" style="154" customWidth="1"/>
    <col min="13" max="13" width="6.7109375" style="154" customWidth="1"/>
    <col min="14" max="14" width="8.7109375" style="154" customWidth="1"/>
    <col min="15" max="15" width="10.85546875" style="154" customWidth="1"/>
    <col min="16" max="16" width="9.7109375" style="154" customWidth="1"/>
    <col min="17" max="17" width="89.85546875" style="156" customWidth="1"/>
    <col min="18" max="16384" width="9.140625" style="120"/>
  </cols>
  <sheetData>
    <row r="1" spans="1:23" ht="41.45">
      <c r="A1" s="340" t="s">
        <v>180</v>
      </c>
      <c r="B1" s="341"/>
      <c r="C1" s="215"/>
      <c r="D1" s="216"/>
      <c r="E1" s="217"/>
      <c r="F1" s="112"/>
      <c r="G1" s="113"/>
      <c r="H1" s="114"/>
      <c r="I1" s="215"/>
      <c r="J1" s="216"/>
      <c r="K1" s="217"/>
      <c r="L1" s="115"/>
      <c r="M1" s="116"/>
      <c r="N1" s="117"/>
      <c r="O1" s="300" t="s">
        <v>181</v>
      </c>
      <c r="P1" s="118" t="s">
        <v>182</v>
      </c>
      <c r="Q1" s="119"/>
    </row>
    <row r="2" spans="1:23" ht="15.75" customHeight="1">
      <c r="A2" s="212"/>
      <c r="B2" s="213"/>
      <c r="C2" s="342" t="s">
        <v>183</v>
      </c>
      <c r="D2" s="343"/>
      <c r="E2" s="344"/>
      <c r="F2" s="345" t="s">
        <v>184</v>
      </c>
      <c r="G2" s="346"/>
      <c r="H2" s="347"/>
      <c r="I2" s="342" t="s">
        <v>185</v>
      </c>
      <c r="J2" s="343"/>
      <c r="K2" s="344"/>
      <c r="L2" s="348" t="s">
        <v>186</v>
      </c>
      <c r="M2" s="349"/>
      <c r="N2" s="350"/>
      <c r="O2" s="351" t="s">
        <v>187</v>
      </c>
      <c r="P2" s="336" t="s">
        <v>188</v>
      </c>
      <c r="Q2" s="119"/>
    </row>
    <row r="3" spans="1:23" s="130" customFormat="1" ht="28.15" thickBot="1">
      <c r="A3" s="121" t="s">
        <v>145</v>
      </c>
      <c r="B3" s="394" t="s">
        <v>13</v>
      </c>
      <c r="C3" s="218" t="s">
        <v>189</v>
      </c>
      <c r="D3" s="219" t="s">
        <v>190</v>
      </c>
      <c r="E3" s="220" t="s">
        <v>191</v>
      </c>
      <c r="F3" s="122" t="s">
        <v>192</v>
      </c>
      <c r="G3" s="123" t="s">
        <v>193</v>
      </c>
      <c r="H3" s="124" t="s">
        <v>194</v>
      </c>
      <c r="I3" s="222" t="s">
        <v>195</v>
      </c>
      <c r="J3" s="223" t="s">
        <v>196</v>
      </c>
      <c r="K3" s="224" t="s">
        <v>197</v>
      </c>
      <c r="L3" s="125" t="s">
        <v>198</v>
      </c>
      <c r="M3" s="126" t="s">
        <v>199</v>
      </c>
      <c r="N3" s="127" t="s">
        <v>200</v>
      </c>
      <c r="O3" s="352"/>
      <c r="P3" s="337"/>
      <c r="Q3" s="128" t="s">
        <v>201</v>
      </c>
      <c r="R3" s="129"/>
      <c r="S3" s="129"/>
      <c r="T3" s="129"/>
      <c r="U3" s="129"/>
      <c r="V3" s="129"/>
      <c r="W3" s="129"/>
    </row>
    <row r="4" spans="1:23" s="136" customFormat="1" ht="12" customHeight="1" thickBot="1">
      <c r="A4" s="289" t="s">
        <v>160</v>
      </c>
      <c r="B4" s="252" t="s">
        <v>19</v>
      </c>
      <c r="C4" s="221">
        <v>3.5</v>
      </c>
      <c r="D4" s="221">
        <v>0</v>
      </c>
      <c r="E4" s="221">
        <v>3.5</v>
      </c>
      <c r="F4" s="131">
        <v>12</v>
      </c>
      <c r="G4" s="131">
        <v>0</v>
      </c>
      <c r="H4" s="132">
        <v>12</v>
      </c>
      <c r="I4" s="225">
        <v>3</v>
      </c>
      <c r="J4" s="226">
        <v>0</v>
      </c>
      <c r="K4" s="227">
        <v>3</v>
      </c>
      <c r="L4" s="133">
        <f>SUM(C4,F4,I4)</f>
        <v>18.5</v>
      </c>
      <c r="M4" s="133">
        <f>SUM(D4,G4,J4)</f>
        <v>0</v>
      </c>
      <c r="N4" s="133">
        <f>SUM(E4,H4,K4)</f>
        <v>18.5</v>
      </c>
      <c r="O4" s="134">
        <f>L4</f>
        <v>18.5</v>
      </c>
      <c r="P4" s="134">
        <v>2.5</v>
      </c>
      <c r="Q4" s="135" t="s">
        <v>202</v>
      </c>
      <c r="R4" s="120"/>
      <c r="S4" s="120"/>
      <c r="T4" s="120"/>
      <c r="U4" s="120"/>
      <c r="V4" s="120"/>
      <c r="W4" s="120"/>
    </row>
    <row r="5" spans="1:23" s="136" customFormat="1" ht="12" customHeight="1" thickBot="1">
      <c r="A5" s="231" t="s">
        <v>161</v>
      </c>
      <c r="B5" s="237" t="s">
        <v>20</v>
      </c>
      <c r="C5" s="232">
        <v>1</v>
      </c>
      <c r="D5" s="232">
        <v>0</v>
      </c>
      <c r="E5" s="232">
        <v>1</v>
      </c>
      <c r="F5" s="233">
        <v>3</v>
      </c>
      <c r="G5" s="233">
        <v>0</v>
      </c>
      <c r="H5" s="234">
        <v>3</v>
      </c>
      <c r="I5" s="228">
        <v>0</v>
      </c>
      <c r="J5" s="235">
        <v>0</v>
      </c>
      <c r="K5" s="236">
        <v>0</v>
      </c>
      <c r="L5" s="133">
        <f t="shared" ref="L5:N68" si="0">SUM(C5,F5,I5)</f>
        <v>4</v>
      </c>
      <c r="M5" s="133">
        <f t="shared" si="0"/>
        <v>0</v>
      </c>
      <c r="N5" s="133">
        <f t="shared" si="0"/>
        <v>4</v>
      </c>
      <c r="O5" s="134">
        <f t="shared" ref="O5:O68" si="1">L5</f>
        <v>4</v>
      </c>
      <c r="P5" s="395">
        <v>0.25</v>
      </c>
      <c r="Q5" s="396" t="s">
        <v>203</v>
      </c>
      <c r="R5" s="120"/>
      <c r="S5" s="120"/>
      <c r="T5" s="120"/>
      <c r="U5" s="120"/>
      <c r="V5" s="120"/>
      <c r="W5" s="120"/>
    </row>
    <row r="6" spans="1:23" s="136" customFormat="1" ht="12" customHeight="1" thickBot="1">
      <c r="A6" s="231" t="s">
        <v>161</v>
      </c>
      <c r="B6" s="237" t="s">
        <v>21</v>
      </c>
      <c r="C6" s="232">
        <v>0.25</v>
      </c>
      <c r="D6" s="232">
        <v>0</v>
      </c>
      <c r="E6" s="232">
        <v>0.25</v>
      </c>
      <c r="F6" s="233">
        <v>0.75</v>
      </c>
      <c r="G6" s="233">
        <v>0</v>
      </c>
      <c r="H6" s="234">
        <v>0.75</v>
      </c>
      <c r="I6" s="228">
        <v>1</v>
      </c>
      <c r="J6" s="235">
        <v>0</v>
      </c>
      <c r="K6" s="236">
        <v>1</v>
      </c>
      <c r="L6" s="133">
        <f t="shared" si="0"/>
        <v>2</v>
      </c>
      <c r="M6" s="133">
        <f t="shared" si="0"/>
        <v>0</v>
      </c>
      <c r="N6" s="133">
        <f t="shared" si="0"/>
        <v>2</v>
      </c>
      <c r="O6" s="134">
        <f t="shared" si="1"/>
        <v>2</v>
      </c>
      <c r="P6" s="395">
        <v>0.5</v>
      </c>
      <c r="Q6" s="396" t="s">
        <v>204</v>
      </c>
      <c r="R6" s="120"/>
      <c r="S6" s="120"/>
      <c r="T6" s="120"/>
      <c r="U6" s="120"/>
      <c r="V6" s="120"/>
      <c r="W6" s="120"/>
    </row>
    <row r="7" spans="1:23" s="136" customFormat="1" ht="12" customHeight="1" thickBot="1">
      <c r="A7" s="231" t="s">
        <v>162</v>
      </c>
      <c r="B7" s="237" t="s">
        <v>22</v>
      </c>
      <c r="C7" s="232">
        <v>1.25</v>
      </c>
      <c r="D7" s="232">
        <v>0</v>
      </c>
      <c r="E7" s="232">
        <v>1.25</v>
      </c>
      <c r="F7" s="233">
        <v>4.75</v>
      </c>
      <c r="G7" s="233">
        <v>0</v>
      </c>
      <c r="H7" s="234">
        <v>4.75</v>
      </c>
      <c r="I7" s="228">
        <v>1</v>
      </c>
      <c r="J7" s="235">
        <v>0</v>
      </c>
      <c r="K7" s="236">
        <v>1</v>
      </c>
      <c r="L7" s="133">
        <f t="shared" si="0"/>
        <v>7</v>
      </c>
      <c r="M7" s="133">
        <f t="shared" si="0"/>
        <v>0</v>
      </c>
      <c r="N7" s="133">
        <f t="shared" si="0"/>
        <v>7</v>
      </c>
      <c r="O7" s="134">
        <f t="shared" si="1"/>
        <v>7</v>
      </c>
      <c r="P7" s="395">
        <v>2</v>
      </c>
      <c r="Q7" s="396" t="s">
        <v>205</v>
      </c>
      <c r="R7" s="120"/>
      <c r="S7" s="120"/>
      <c r="T7" s="120"/>
      <c r="U7" s="120"/>
      <c r="V7" s="120"/>
      <c r="W7" s="120"/>
    </row>
    <row r="8" spans="1:23" s="136" customFormat="1" ht="12" customHeight="1" thickBot="1">
      <c r="A8" s="231" t="s">
        <v>161</v>
      </c>
      <c r="B8" s="237" t="s">
        <v>23</v>
      </c>
      <c r="C8" s="232">
        <v>1</v>
      </c>
      <c r="D8" s="232">
        <v>0</v>
      </c>
      <c r="E8" s="232">
        <v>1</v>
      </c>
      <c r="F8" s="233">
        <v>4</v>
      </c>
      <c r="G8" s="233">
        <v>0</v>
      </c>
      <c r="H8" s="234">
        <v>4</v>
      </c>
      <c r="I8" s="228">
        <v>0</v>
      </c>
      <c r="J8" s="235">
        <v>0</v>
      </c>
      <c r="K8" s="236">
        <v>0</v>
      </c>
      <c r="L8" s="133">
        <f t="shared" si="0"/>
        <v>5</v>
      </c>
      <c r="M8" s="133">
        <f t="shared" si="0"/>
        <v>0</v>
      </c>
      <c r="N8" s="133">
        <f t="shared" si="0"/>
        <v>5</v>
      </c>
      <c r="O8" s="134">
        <f t="shared" si="1"/>
        <v>5</v>
      </c>
      <c r="P8" s="395">
        <v>0.25</v>
      </c>
      <c r="Q8" s="396" t="s">
        <v>206</v>
      </c>
      <c r="R8" s="120"/>
      <c r="S8" s="120"/>
      <c r="T8" s="120"/>
      <c r="U8" s="120"/>
      <c r="V8" s="120"/>
      <c r="W8" s="120"/>
    </row>
    <row r="9" spans="1:23" s="136" customFormat="1" ht="12" customHeight="1" thickBot="1">
      <c r="A9" s="231" t="s">
        <v>163</v>
      </c>
      <c r="B9" s="237" t="s">
        <v>24</v>
      </c>
      <c r="C9" s="232">
        <v>0</v>
      </c>
      <c r="D9" s="232">
        <v>0</v>
      </c>
      <c r="E9" s="232">
        <v>0</v>
      </c>
      <c r="F9" s="233">
        <v>1</v>
      </c>
      <c r="G9" s="233">
        <v>0</v>
      </c>
      <c r="H9" s="234">
        <v>1</v>
      </c>
      <c r="I9" s="228">
        <v>0</v>
      </c>
      <c r="J9" s="235">
        <v>0</v>
      </c>
      <c r="K9" s="236">
        <v>0</v>
      </c>
      <c r="L9" s="133">
        <f t="shared" si="0"/>
        <v>1</v>
      </c>
      <c r="M9" s="133">
        <f t="shared" si="0"/>
        <v>0</v>
      </c>
      <c r="N9" s="133">
        <f t="shared" si="0"/>
        <v>1</v>
      </c>
      <c r="O9" s="134">
        <f t="shared" si="1"/>
        <v>1</v>
      </c>
      <c r="P9" s="395">
        <v>0.05</v>
      </c>
      <c r="Q9" s="396" t="s">
        <v>207</v>
      </c>
      <c r="R9" s="120"/>
      <c r="S9" s="120"/>
      <c r="T9" s="120"/>
      <c r="U9" s="120"/>
      <c r="V9" s="120"/>
      <c r="W9" s="120"/>
    </row>
    <row r="10" spans="1:23" s="136" customFormat="1" ht="12" customHeight="1" thickBot="1">
      <c r="A10" s="231" t="s">
        <v>161</v>
      </c>
      <c r="B10" s="237" t="s">
        <v>25</v>
      </c>
      <c r="C10" s="232">
        <v>1.75</v>
      </c>
      <c r="D10" s="232">
        <v>0</v>
      </c>
      <c r="E10" s="232">
        <v>1.75</v>
      </c>
      <c r="F10" s="233">
        <v>7.5</v>
      </c>
      <c r="G10" s="233">
        <v>0</v>
      </c>
      <c r="H10" s="234">
        <v>7.5</v>
      </c>
      <c r="I10" s="228">
        <v>0.75</v>
      </c>
      <c r="J10" s="235">
        <v>0</v>
      </c>
      <c r="K10" s="236">
        <v>0.75</v>
      </c>
      <c r="L10" s="133">
        <f t="shared" si="0"/>
        <v>10</v>
      </c>
      <c r="M10" s="133">
        <f t="shared" si="0"/>
        <v>0</v>
      </c>
      <c r="N10" s="133">
        <f t="shared" si="0"/>
        <v>10</v>
      </c>
      <c r="O10" s="134">
        <f t="shared" si="1"/>
        <v>10</v>
      </c>
      <c r="P10" s="395">
        <v>0.3</v>
      </c>
      <c r="Q10" s="396" t="s">
        <v>208</v>
      </c>
      <c r="R10" s="120"/>
      <c r="S10" s="120"/>
      <c r="T10" s="120"/>
      <c r="U10" s="120"/>
      <c r="V10" s="120"/>
      <c r="W10" s="120"/>
    </row>
    <row r="11" spans="1:23" s="136" customFormat="1" ht="12" customHeight="1" thickBot="1">
      <c r="A11" s="231" t="s">
        <v>164</v>
      </c>
      <c r="B11" s="237" t="s">
        <v>26</v>
      </c>
      <c r="C11" s="232">
        <v>0.5</v>
      </c>
      <c r="D11" s="232">
        <v>0</v>
      </c>
      <c r="E11" s="232">
        <v>0.5</v>
      </c>
      <c r="F11" s="233">
        <v>3.5</v>
      </c>
      <c r="G11" s="233">
        <v>0</v>
      </c>
      <c r="H11" s="234">
        <v>3.5</v>
      </c>
      <c r="I11" s="228">
        <v>0</v>
      </c>
      <c r="J11" s="235">
        <v>0</v>
      </c>
      <c r="K11" s="236">
        <v>0</v>
      </c>
      <c r="L11" s="133">
        <f t="shared" si="0"/>
        <v>4</v>
      </c>
      <c r="M11" s="133">
        <f t="shared" si="0"/>
        <v>0</v>
      </c>
      <c r="N11" s="133">
        <f t="shared" si="0"/>
        <v>4</v>
      </c>
      <c r="O11" s="134">
        <f t="shared" si="1"/>
        <v>4</v>
      </c>
      <c r="P11" s="395">
        <v>7.0000000000000007E-2</v>
      </c>
      <c r="Q11" s="396" t="s">
        <v>209</v>
      </c>
      <c r="R11" s="120"/>
      <c r="S11" s="120"/>
      <c r="T11" s="120"/>
      <c r="U11" s="120"/>
      <c r="V11" s="120"/>
      <c r="W11" s="120"/>
    </row>
    <row r="12" spans="1:23" ht="12" customHeight="1" thickBot="1">
      <c r="A12" s="231" t="s">
        <v>165</v>
      </c>
      <c r="B12" s="237" t="s">
        <v>27</v>
      </c>
      <c r="C12" s="232">
        <v>1</v>
      </c>
      <c r="D12" s="232">
        <v>0</v>
      </c>
      <c r="E12" s="232">
        <v>1</v>
      </c>
      <c r="F12" s="233">
        <v>6</v>
      </c>
      <c r="G12" s="233">
        <v>0</v>
      </c>
      <c r="H12" s="234">
        <v>6</v>
      </c>
      <c r="I12" s="228">
        <v>1</v>
      </c>
      <c r="J12" s="235">
        <v>0</v>
      </c>
      <c r="K12" s="236">
        <v>1</v>
      </c>
      <c r="L12" s="133">
        <f t="shared" si="0"/>
        <v>8</v>
      </c>
      <c r="M12" s="133">
        <f t="shared" si="0"/>
        <v>0</v>
      </c>
      <c r="N12" s="133">
        <f t="shared" si="0"/>
        <v>8</v>
      </c>
      <c r="O12" s="134">
        <f t="shared" si="1"/>
        <v>8</v>
      </c>
      <c r="P12" s="395">
        <v>2.6</v>
      </c>
      <c r="Q12" s="396" t="s">
        <v>210</v>
      </c>
    </row>
    <row r="13" spans="1:23" ht="12" customHeight="1" thickBot="1">
      <c r="A13" s="231" t="s">
        <v>166</v>
      </c>
      <c r="B13" s="237" t="s">
        <v>28</v>
      </c>
      <c r="C13" s="232">
        <v>1.25</v>
      </c>
      <c r="D13" s="232">
        <v>0</v>
      </c>
      <c r="E13" s="232">
        <v>1.25</v>
      </c>
      <c r="F13" s="233">
        <v>10.75</v>
      </c>
      <c r="G13" s="233">
        <v>0</v>
      </c>
      <c r="H13" s="234">
        <v>10.75</v>
      </c>
      <c r="I13" s="228">
        <v>1</v>
      </c>
      <c r="J13" s="235">
        <v>0</v>
      </c>
      <c r="K13" s="236">
        <v>1</v>
      </c>
      <c r="L13" s="133">
        <f t="shared" si="0"/>
        <v>13</v>
      </c>
      <c r="M13" s="133">
        <f t="shared" si="0"/>
        <v>0</v>
      </c>
      <c r="N13" s="133">
        <f t="shared" si="0"/>
        <v>13</v>
      </c>
      <c r="O13" s="134">
        <f t="shared" si="1"/>
        <v>13</v>
      </c>
      <c r="P13" s="395">
        <v>0</v>
      </c>
      <c r="Q13" s="396" t="s">
        <v>211</v>
      </c>
    </row>
    <row r="14" spans="1:23" s="136" customFormat="1" ht="12" customHeight="1" thickBot="1">
      <c r="A14" s="231" t="s">
        <v>167</v>
      </c>
      <c r="B14" s="237" t="s">
        <v>29</v>
      </c>
      <c r="C14" s="232">
        <v>2</v>
      </c>
      <c r="D14" s="232">
        <v>0</v>
      </c>
      <c r="E14" s="232">
        <v>2</v>
      </c>
      <c r="F14" s="233">
        <v>10.75</v>
      </c>
      <c r="G14" s="233">
        <v>0</v>
      </c>
      <c r="H14" s="234">
        <v>10.75</v>
      </c>
      <c r="I14" s="228">
        <v>5.6</v>
      </c>
      <c r="J14" s="235">
        <v>0</v>
      </c>
      <c r="K14" s="236">
        <v>5.6</v>
      </c>
      <c r="L14" s="133">
        <f t="shared" si="0"/>
        <v>18.350000000000001</v>
      </c>
      <c r="M14" s="133">
        <f t="shared" si="0"/>
        <v>0</v>
      </c>
      <c r="N14" s="133">
        <f t="shared" si="0"/>
        <v>18.350000000000001</v>
      </c>
      <c r="O14" s="134">
        <f t="shared" si="1"/>
        <v>18.350000000000001</v>
      </c>
      <c r="P14" s="395">
        <v>0</v>
      </c>
      <c r="Q14" s="396" t="s">
        <v>212</v>
      </c>
      <c r="R14" s="120"/>
      <c r="S14" s="120"/>
      <c r="T14" s="120"/>
      <c r="U14" s="120"/>
      <c r="V14" s="120"/>
      <c r="W14" s="120"/>
    </row>
    <row r="15" spans="1:23" s="136" customFormat="1" ht="12" customHeight="1" thickBot="1">
      <c r="A15" s="231" t="s">
        <v>163</v>
      </c>
      <c r="B15" s="237" t="s">
        <v>30</v>
      </c>
      <c r="C15" s="232">
        <v>2</v>
      </c>
      <c r="D15" s="232">
        <v>0</v>
      </c>
      <c r="E15" s="232">
        <v>2</v>
      </c>
      <c r="F15" s="233">
        <v>6</v>
      </c>
      <c r="G15" s="233">
        <v>0</v>
      </c>
      <c r="H15" s="234">
        <v>6</v>
      </c>
      <c r="I15" s="228">
        <v>2</v>
      </c>
      <c r="J15" s="235">
        <v>0</v>
      </c>
      <c r="K15" s="236">
        <v>2</v>
      </c>
      <c r="L15" s="133">
        <f t="shared" si="0"/>
        <v>10</v>
      </c>
      <c r="M15" s="133">
        <f t="shared" si="0"/>
        <v>0</v>
      </c>
      <c r="N15" s="133">
        <f t="shared" si="0"/>
        <v>10</v>
      </c>
      <c r="O15" s="134">
        <f t="shared" si="1"/>
        <v>10</v>
      </c>
      <c r="P15" s="395">
        <v>0.2</v>
      </c>
      <c r="Q15" s="396" t="s">
        <v>213</v>
      </c>
      <c r="R15" s="120"/>
      <c r="S15" s="120"/>
      <c r="T15" s="120"/>
      <c r="U15" s="120"/>
      <c r="V15" s="120"/>
      <c r="W15" s="120"/>
    </row>
    <row r="16" spans="1:23" s="136" customFormat="1" ht="12" customHeight="1" thickBot="1">
      <c r="A16" s="231" t="s">
        <v>162</v>
      </c>
      <c r="B16" s="237" t="s">
        <v>31</v>
      </c>
      <c r="C16" s="232">
        <v>4.25</v>
      </c>
      <c r="D16" s="232">
        <v>0</v>
      </c>
      <c r="E16" s="232">
        <v>4.25</v>
      </c>
      <c r="F16" s="233">
        <v>16.75</v>
      </c>
      <c r="G16" s="233">
        <v>0</v>
      </c>
      <c r="H16" s="234">
        <v>16.75</v>
      </c>
      <c r="I16" s="228">
        <v>2</v>
      </c>
      <c r="J16" s="235">
        <v>0</v>
      </c>
      <c r="K16" s="236">
        <v>2</v>
      </c>
      <c r="L16" s="133">
        <f t="shared" si="0"/>
        <v>23</v>
      </c>
      <c r="M16" s="133">
        <f t="shared" si="0"/>
        <v>0</v>
      </c>
      <c r="N16" s="133">
        <f t="shared" si="0"/>
        <v>23</v>
      </c>
      <c r="O16" s="134">
        <f t="shared" si="1"/>
        <v>23</v>
      </c>
      <c r="P16" s="395">
        <v>3.2</v>
      </c>
      <c r="Q16" s="396" t="s">
        <v>214</v>
      </c>
      <c r="R16" s="120"/>
      <c r="S16" s="120"/>
      <c r="T16" s="120"/>
      <c r="U16" s="120"/>
      <c r="V16" s="120"/>
      <c r="W16" s="120"/>
    </row>
    <row r="17" spans="1:23" s="136" customFormat="1" ht="12" customHeight="1" thickBot="1">
      <c r="A17" s="231" t="s">
        <v>163</v>
      </c>
      <c r="B17" s="237" t="s">
        <v>32</v>
      </c>
      <c r="C17" s="232">
        <v>1.25</v>
      </c>
      <c r="D17" s="232">
        <v>0</v>
      </c>
      <c r="E17" s="232">
        <v>1.25</v>
      </c>
      <c r="F17" s="233">
        <v>7.75</v>
      </c>
      <c r="G17" s="233">
        <v>0</v>
      </c>
      <c r="H17" s="234">
        <v>7.75</v>
      </c>
      <c r="I17" s="228">
        <v>1</v>
      </c>
      <c r="J17" s="235">
        <v>0</v>
      </c>
      <c r="K17" s="236">
        <v>1</v>
      </c>
      <c r="L17" s="133">
        <f t="shared" si="0"/>
        <v>10</v>
      </c>
      <c r="M17" s="133">
        <f t="shared" si="0"/>
        <v>0</v>
      </c>
      <c r="N17" s="133">
        <f t="shared" si="0"/>
        <v>10</v>
      </c>
      <c r="O17" s="134">
        <f t="shared" si="1"/>
        <v>10</v>
      </c>
      <c r="P17" s="395">
        <v>1</v>
      </c>
      <c r="Q17" s="396" t="s">
        <v>207</v>
      </c>
      <c r="R17" s="120"/>
      <c r="S17" s="120"/>
      <c r="T17" s="120"/>
      <c r="U17" s="120"/>
      <c r="V17" s="120"/>
      <c r="W17" s="120"/>
    </row>
    <row r="18" spans="1:23" s="136" customFormat="1" ht="12" customHeight="1" thickBot="1">
      <c r="A18" s="231" t="s">
        <v>167</v>
      </c>
      <c r="B18" s="237" t="s">
        <v>33</v>
      </c>
      <c r="C18" s="232">
        <v>0.25</v>
      </c>
      <c r="D18" s="232">
        <v>0</v>
      </c>
      <c r="E18" s="232">
        <v>0.25</v>
      </c>
      <c r="F18" s="233">
        <v>1</v>
      </c>
      <c r="G18" s="233">
        <v>0</v>
      </c>
      <c r="H18" s="234">
        <v>1</v>
      </c>
      <c r="I18" s="228">
        <v>0.5</v>
      </c>
      <c r="J18" s="235">
        <v>0</v>
      </c>
      <c r="K18" s="236">
        <v>0.5</v>
      </c>
      <c r="L18" s="133">
        <f t="shared" si="0"/>
        <v>1.75</v>
      </c>
      <c r="M18" s="133">
        <f t="shared" si="0"/>
        <v>0</v>
      </c>
      <c r="N18" s="133">
        <f t="shared" si="0"/>
        <v>1.75</v>
      </c>
      <c r="O18" s="134">
        <f t="shared" si="1"/>
        <v>1.75</v>
      </c>
      <c r="P18" s="395">
        <v>0.03</v>
      </c>
      <c r="Q18" s="396" t="s">
        <v>215</v>
      </c>
      <c r="R18" s="120"/>
      <c r="S18" s="120"/>
      <c r="T18" s="120"/>
      <c r="U18" s="120"/>
      <c r="V18" s="120"/>
      <c r="W18" s="120"/>
    </row>
    <row r="19" spans="1:23" s="136" customFormat="1" ht="12" customHeight="1" thickBot="1">
      <c r="A19" s="231" t="s">
        <v>166</v>
      </c>
      <c r="B19" s="237" t="s">
        <v>34</v>
      </c>
      <c r="C19" s="232">
        <v>1</v>
      </c>
      <c r="D19" s="232">
        <v>0</v>
      </c>
      <c r="E19" s="232">
        <v>1</v>
      </c>
      <c r="F19" s="233">
        <v>4</v>
      </c>
      <c r="G19" s="233">
        <v>0</v>
      </c>
      <c r="H19" s="234">
        <v>4</v>
      </c>
      <c r="I19" s="228">
        <v>0.25</v>
      </c>
      <c r="J19" s="235">
        <v>0</v>
      </c>
      <c r="K19" s="236">
        <v>0.25</v>
      </c>
      <c r="L19" s="133">
        <f t="shared" si="0"/>
        <v>5.25</v>
      </c>
      <c r="M19" s="133">
        <f t="shared" si="0"/>
        <v>0</v>
      </c>
      <c r="N19" s="133">
        <f t="shared" si="0"/>
        <v>5.25</v>
      </c>
      <c r="O19" s="134">
        <f t="shared" si="1"/>
        <v>5.25</v>
      </c>
      <c r="P19" s="395">
        <v>0.5</v>
      </c>
      <c r="Q19" s="396" t="s">
        <v>216</v>
      </c>
      <c r="R19" s="120"/>
      <c r="S19" s="120"/>
      <c r="T19" s="120"/>
      <c r="U19" s="120"/>
      <c r="V19" s="120"/>
      <c r="W19" s="120"/>
    </row>
    <row r="20" spans="1:23" s="136" customFormat="1" ht="12" customHeight="1" thickBot="1">
      <c r="A20" s="231" t="s">
        <v>164</v>
      </c>
      <c r="B20" s="237" t="s">
        <v>35</v>
      </c>
      <c r="C20" s="232">
        <v>0.33</v>
      </c>
      <c r="D20" s="232">
        <v>0</v>
      </c>
      <c r="E20" s="232">
        <v>0.33</v>
      </c>
      <c r="F20" s="233">
        <v>3</v>
      </c>
      <c r="G20" s="233">
        <v>0</v>
      </c>
      <c r="H20" s="234">
        <v>3</v>
      </c>
      <c r="I20" s="228">
        <v>1</v>
      </c>
      <c r="J20" s="235">
        <v>0</v>
      </c>
      <c r="K20" s="236">
        <v>1</v>
      </c>
      <c r="L20" s="133">
        <f t="shared" si="0"/>
        <v>4.33</v>
      </c>
      <c r="M20" s="133">
        <f t="shared" si="0"/>
        <v>0</v>
      </c>
      <c r="N20" s="133">
        <f t="shared" si="0"/>
        <v>4.33</v>
      </c>
      <c r="O20" s="134">
        <f t="shared" si="1"/>
        <v>4.33</v>
      </c>
      <c r="P20" s="395">
        <v>1</v>
      </c>
      <c r="Q20" s="396" t="s">
        <v>217</v>
      </c>
      <c r="R20" s="120"/>
      <c r="S20" s="120"/>
      <c r="T20" s="120"/>
      <c r="U20" s="120"/>
      <c r="V20" s="120"/>
      <c r="W20" s="120"/>
    </row>
    <row r="21" spans="1:23" s="136" customFormat="1" ht="12" customHeight="1" thickBot="1">
      <c r="A21" s="231" t="s">
        <v>163</v>
      </c>
      <c r="B21" s="237" t="s">
        <v>36</v>
      </c>
      <c r="C21" s="232">
        <v>1.5</v>
      </c>
      <c r="D21" s="232">
        <v>0</v>
      </c>
      <c r="E21" s="232">
        <v>1.5</v>
      </c>
      <c r="F21" s="233">
        <v>16.5</v>
      </c>
      <c r="G21" s="233">
        <v>0</v>
      </c>
      <c r="H21" s="234">
        <v>16.5</v>
      </c>
      <c r="I21" s="228">
        <v>3</v>
      </c>
      <c r="J21" s="235">
        <v>0</v>
      </c>
      <c r="K21" s="236">
        <v>3</v>
      </c>
      <c r="L21" s="133">
        <f t="shared" si="0"/>
        <v>21</v>
      </c>
      <c r="M21" s="133">
        <f t="shared" si="0"/>
        <v>0</v>
      </c>
      <c r="N21" s="133">
        <f t="shared" si="0"/>
        <v>21</v>
      </c>
      <c r="O21" s="134">
        <f t="shared" si="1"/>
        <v>21</v>
      </c>
      <c r="P21" s="395">
        <v>1</v>
      </c>
      <c r="Q21" s="396" t="s">
        <v>218</v>
      </c>
      <c r="R21" s="120"/>
      <c r="S21" s="120"/>
      <c r="T21" s="120"/>
      <c r="U21" s="120"/>
      <c r="V21" s="120"/>
      <c r="W21" s="120"/>
    </row>
    <row r="22" spans="1:23" s="136" customFormat="1" ht="12" customHeight="1" thickBot="1">
      <c r="A22" s="231" t="s">
        <v>160</v>
      </c>
      <c r="B22" s="237" t="s">
        <v>37</v>
      </c>
      <c r="C22" s="232">
        <v>1</v>
      </c>
      <c r="D22" s="232">
        <v>0</v>
      </c>
      <c r="E22" s="232">
        <v>1</v>
      </c>
      <c r="F22" s="233">
        <v>4</v>
      </c>
      <c r="G22" s="233">
        <v>0</v>
      </c>
      <c r="H22" s="234">
        <v>4</v>
      </c>
      <c r="I22" s="228">
        <v>0</v>
      </c>
      <c r="J22" s="235">
        <v>0</v>
      </c>
      <c r="K22" s="236">
        <v>0</v>
      </c>
      <c r="L22" s="133">
        <f t="shared" si="0"/>
        <v>5</v>
      </c>
      <c r="M22" s="133">
        <f t="shared" si="0"/>
        <v>0</v>
      </c>
      <c r="N22" s="133">
        <f t="shared" si="0"/>
        <v>5</v>
      </c>
      <c r="O22" s="134">
        <f t="shared" si="1"/>
        <v>5</v>
      </c>
      <c r="P22" s="395">
        <v>0.5</v>
      </c>
      <c r="Q22" s="396" t="s">
        <v>219</v>
      </c>
      <c r="R22" s="120"/>
      <c r="S22" s="120"/>
      <c r="T22" s="120"/>
      <c r="U22" s="120"/>
      <c r="V22" s="120"/>
      <c r="W22" s="120"/>
    </row>
    <row r="23" spans="1:23" s="136" customFormat="1" ht="12" customHeight="1" thickBot="1">
      <c r="A23" s="231" t="s">
        <v>167</v>
      </c>
      <c r="B23" s="237" t="s">
        <v>38</v>
      </c>
      <c r="C23" s="232">
        <v>1</v>
      </c>
      <c r="D23" s="232">
        <v>0</v>
      </c>
      <c r="E23" s="232">
        <v>1</v>
      </c>
      <c r="F23" s="233">
        <v>2</v>
      </c>
      <c r="G23" s="233">
        <v>0</v>
      </c>
      <c r="H23" s="234">
        <v>2</v>
      </c>
      <c r="I23" s="228">
        <v>1</v>
      </c>
      <c r="J23" s="235">
        <v>0</v>
      </c>
      <c r="K23" s="236">
        <v>1</v>
      </c>
      <c r="L23" s="133">
        <f t="shared" si="0"/>
        <v>4</v>
      </c>
      <c r="M23" s="133">
        <f t="shared" si="0"/>
        <v>0</v>
      </c>
      <c r="N23" s="133">
        <f t="shared" si="0"/>
        <v>4</v>
      </c>
      <c r="O23" s="134">
        <f t="shared" si="1"/>
        <v>4</v>
      </c>
      <c r="P23" s="395">
        <v>0.1</v>
      </c>
      <c r="Q23" s="396" t="s">
        <v>220</v>
      </c>
      <c r="R23" s="120"/>
      <c r="S23" s="120"/>
      <c r="T23" s="120"/>
      <c r="U23" s="120"/>
      <c r="V23" s="120"/>
      <c r="W23" s="120"/>
    </row>
    <row r="24" spans="1:23" s="136" customFormat="1" ht="12" customHeight="1" thickBot="1">
      <c r="A24" s="231" t="s">
        <v>162</v>
      </c>
      <c r="B24" s="237" t="s">
        <v>39</v>
      </c>
      <c r="C24" s="232">
        <v>1</v>
      </c>
      <c r="D24" s="232">
        <v>0</v>
      </c>
      <c r="E24" s="232">
        <v>1</v>
      </c>
      <c r="F24" s="233">
        <v>2</v>
      </c>
      <c r="G24" s="233">
        <v>0</v>
      </c>
      <c r="H24" s="234">
        <v>2</v>
      </c>
      <c r="I24" s="228">
        <v>1</v>
      </c>
      <c r="J24" s="235">
        <v>0</v>
      </c>
      <c r="K24" s="236">
        <v>1</v>
      </c>
      <c r="L24" s="133">
        <f t="shared" si="0"/>
        <v>4</v>
      </c>
      <c r="M24" s="133">
        <f t="shared" si="0"/>
        <v>0</v>
      </c>
      <c r="N24" s="133">
        <f t="shared" si="0"/>
        <v>4</v>
      </c>
      <c r="O24" s="134">
        <f t="shared" si="1"/>
        <v>4</v>
      </c>
      <c r="P24" s="395">
        <v>0.04</v>
      </c>
      <c r="Q24" s="396" t="s">
        <v>221</v>
      </c>
      <c r="R24" s="120"/>
      <c r="S24" s="120"/>
      <c r="T24" s="120"/>
      <c r="U24" s="120"/>
      <c r="V24" s="120"/>
      <c r="W24" s="120"/>
    </row>
    <row r="25" spans="1:23" s="136" customFormat="1" ht="12" customHeight="1" thickBot="1">
      <c r="A25" s="231" t="s">
        <v>167</v>
      </c>
      <c r="B25" s="237" t="s">
        <v>40</v>
      </c>
      <c r="C25" s="232">
        <v>0.1</v>
      </c>
      <c r="D25" s="232">
        <v>0</v>
      </c>
      <c r="E25" s="232">
        <v>0.1</v>
      </c>
      <c r="F25" s="233">
        <v>2</v>
      </c>
      <c r="G25" s="233">
        <v>0</v>
      </c>
      <c r="H25" s="234">
        <v>2</v>
      </c>
      <c r="I25" s="228">
        <v>0</v>
      </c>
      <c r="J25" s="235">
        <v>0</v>
      </c>
      <c r="K25" s="236">
        <v>0</v>
      </c>
      <c r="L25" s="133">
        <f t="shared" si="0"/>
        <v>2.1</v>
      </c>
      <c r="M25" s="133">
        <f t="shared" si="0"/>
        <v>0</v>
      </c>
      <c r="N25" s="133">
        <f t="shared" si="0"/>
        <v>2.1</v>
      </c>
      <c r="O25" s="134">
        <f t="shared" si="1"/>
        <v>2.1</v>
      </c>
      <c r="P25" s="395">
        <v>0.1</v>
      </c>
      <c r="Q25" s="396" t="s">
        <v>220</v>
      </c>
      <c r="R25" s="120"/>
      <c r="S25" s="120"/>
      <c r="T25" s="120"/>
      <c r="U25" s="120"/>
      <c r="V25" s="120"/>
      <c r="W25" s="120"/>
    </row>
    <row r="26" spans="1:23" s="136" customFormat="1" ht="12" customHeight="1" thickBot="1">
      <c r="A26" s="231" t="s">
        <v>163</v>
      </c>
      <c r="B26" s="237" t="s">
        <v>41</v>
      </c>
      <c r="C26" s="232">
        <v>4</v>
      </c>
      <c r="D26" s="232">
        <v>0</v>
      </c>
      <c r="E26" s="232">
        <v>4</v>
      </c>
      <c r="F26" s="233">
        <v>17</v>
      </c>
      <c r="G26" s="233">
        <v>0</v>
      </c>
      <c r="H26" s="234">
        <v>17</v>
      </c>
      <c r="I26" s="228">
        <v>3</v>
      </c>
      <c r="J26" s="235">
        <v>0</v>
      </c>
      <c r="K26" s="236">
        <v>3</v>
      </c>
      <c r="L26" s="133">
        <f t="shared" si="0"/>
        <v>24</v>
      </c>
      <c r="M26" s="133">
        <f t="shared" si="0"/>
        <v>0</v>
      </c>
      <c r="N26" s="133">
        <f t="shared" si="0"/>
        <v>24</v>
      </c>
      <c r="O26" s="134">
        <f t="shared" si="1"/>
        <v>24</v>
      </c>
      <c r="P26" s="395">
        <v>1</v>
      </c>
      <c r="Q26" s="396" t="s">
        <v>203</v>
      </c>
      <c r="R26" s="120"/>
      <c r="S26" s="120"/>
      <c r="T26" s="120"/>
      <c r="U26" s="120"/>
      <c r="V26" s="120"/>
      <c r="W26" s="120"/>
    </row>
    <row r="27" spans="1:23" s="136" customFormat="1" ht="12" customHeight="1" thickBot="1">
      <c r="A27" s="231" t="s">
        <v>166</v>
      </c>
      <c r="B27" s="237" t="s">
        <v>42</v>
      </c>
      <c r="C27" s="232">
        <v>3</v>
      </c>
      <c r="D27" s="232">
        <v>0</v>
      </c>
      <c r="E27" s="232">
        <v>3</v>
      </c>
      <c r="F27" s="233">
        <v>11</v>
      </c>
      <c r="G27" s="233">
        <v>0</v>
      </c>
      <c r="H27" s="234">
        <v>11</v>
      </c>
      <c r="I27" s="228">
        <v>2</v>
      </c>
      <c r="J27" s="235">
        <v>0</v>
      </c>
      <c r="K27" s="236">
        <v>2</v>
      </c>
      <c r="L27" s="133">
        <f t="shared" si="0"/>
        <v>16</v>
      </c>
      <c r="M27" s="133">
        <f t="shared" si="0"/>
        <v>0</v>
      </c>
      <c r="N27" s="133">
        <f t="shared" si="0"/>
        <v>16</v>
      </c>
      <c r="O27" s="134">
        <f t="shared" si="1"/>
        <v>16</v>
      </c>
      <c r="P27" s="395">
        <v>2</v>
      </c>
      <c r="Q27" s="396" t="s">
        <v>222</v>
      </c>
      <c r="R27" s="120"/>
      <c r="S27" s="120"/>
      <c r="T27" s="120"/>
      <c r="U27" s="120"/>
      <c r="V27" s="120"/>
      <c r="W27" s="120"/>
    </row>
    <row r="28" spans="1:23" s="136" customFormat="1" ht="12" customHeight="1" thickBot="1">
      <c r="A28" s="231" t="s">
        <v>160</v>
      </c>
      <c r="B28" s="237" t="s">
        <v>43</v>
      </c>
      <c r="C28" s="232">
        <v>2</v>
      </c>
      <c r="D28" s="232">
        <v>0</v>
      </c>
      <c r="E28" s="232">
        <v>2</v>
      </c>
      <c r="F28" s="233">
        <v>7</v>
      </c>
      <c r="G28" s="233">
        <v>0</v>
      </c>
      <c r="H28" s="234">
        <v>7</v>
      </c>
      <c r="I28" s="228">
        <v>1</v>
      </c>
      <c r="J28" s="235">
        <v>0</v>
      </c>
      <c r="K28" s="236">
        <v>1</v>
      </c>
      <c r="L28" s="133">
        <f t="shared" si="0"/>
        <v>10</v>
      </c>
      <c r="M28" s="133">
        <f t="shared" si="0"/>
        <v>0</v>
      </c>
      <c r="N28" s="133">
        <f t="shared" si="0"/>
        <v>10</v>
      </c>
      <c r="O28" s="134">
        <f t="shared" si="1"/>
        <v>10</v>
      </c>
      <c r="P28" s="395">
        <v>1.28</v>
      </c>
      <c r="Q28" s="396" t="s">
        <v>223</v>
      </c>
      <c r="R28" s="120"/>
      <c r="S28" s="120"/>
      <c r="T28" s="120"/>
      <c r="U28" s="120"/>
      <c r="V28" s="120"/>
      <c r="W28" s="120"/>
    </row>
    <row r="29" spans="1:23" s="136" customFormat="1" ht="12" customHeight="1" thickBot="1">
      <c r="A29" s="231" t="s">
        <v>165</v>
      </c>
      <c r="B29" s="237" t="s">
        <v>44</v>
      </c>
      <c r="C29" s="232">
        <v>8</v>
      </c>
      <c r="D29" s="232">
        <v>0</v>
      </c>
      <c r="E29" s="232">
        <v>8</v>
      </c>
      <c r="F29" s="233">
        <v>46</v>
      </c>
      <c r="G29" s="233">
        <v>0</v>
      </c>
      <c r="H29" s="234">
        <v>46</v>
      </c>
      <c r="I29" s="228">
        <v>16</v>
      </c>
      <c r="J29" s="235">
        <v>0</v>
      </c>
      <c r="K29" s="236">
        <v>16</v>
      </c>
      <c r="L29" s="133">
        <f t="shared" si="0"/>
        <v>70</v>
      </c>
      <c r="M29" s="133">
        <f t="shared" si="0"/>
        <v>0</v>
      </c>
      <c r="N29" s="133">
        <f t="shared" si="0"/>
        <v>70</v>
      </c>
      <c r="O29" s="134">
        <f t="shared" si="1"/>
        <v>70</v>
      </c>
      <c r="P29" s="395">
        <v>6.5</v>
      </c>
      <c r="Q29" s="396" t="s">
        <v>224</v>
      </c>
      <c r="R29" s="120"/>
      <c r="S29" s="120"/>
      <c r="T29" s="120"/>
      <c r="U29" s="120"/>
      <c r="V29" s="120"/>
      <c r="W29" s="120"/>
    </row>
    <row r="30" spans="1:23" s="136" customFormat="1" ht="12" customHeight="1" thickBot="1">
      <c r="A30" s="231" t="s">
        <v>163</v>
      </c>
      <c r="B30" s="237" t="s">
        <v>45</v>
      </c>
      <c r="C30" s="232">
        <v>0.5</v>
      </c>
      <c r="D30" s="232">
        <v>0</v>
      </c>
      <c r="E30" s="232">
        <v>0.5</v>
      </c>
      <c r="F30" s="233">
        <v>2</v>
      </c>
      <c r="G30" s="233">
        <v>0</v>
      </c>
      <c r="H30" s="234">
        <v>2</v>
      </c>
      <c r="I30" s="228">
        <v>0</v>
      </c>
      <c r="J30" s="235">
        <v>0</v>
      </c>
      <c r="K30" s="236">
        <v>0</v>
      </c>
      <c r="L30" s="133">
        <v>2.5</v>
      </c>
      <c r="M30" s="133">
        <f t="shared" si="0"/>
        <v>0</v>
      </c>
      <c r="N30" s="133">
        <v>2.5</v>
      </c>
      <c r="O30" s="134">
        <v>2.5</v>
      </c>
      <c r="P30" s="395">
        <v>7.0000000000000007E-2</v>
      </c>
      <c r="Q30" s="396" t="s">
        <v>225</v>
      </c>
      <c r="R30" s="120"/>
      <c r="S30" s="120"/>
      <c r="T30" s="120"/>
      <c r="U30" s="120"/>
      <c r="V30" s="120"/>
      <c r="W30" s="120"/>
    </row>
    <row r="31" spans="1:23" s="136" customFormat="1" ht="12" customHeight="1" thickBot="1">
      <c r="A31" s="231" t="s">
        <v>163</v>
      </c>
      <c r="B31" s="237" t="s">
        <v>46</v>
      </c>
      <c r="C31" s="232">
        <v>0.5</v>
      </c>
      <c r="D31" s="232">
        <v>0</v>
      </c>
      <c r="E31" s="232">
        <v>0.5</v>
      </c>
      <c r="F31" s="233">
        <v>2</v>
      </c>
      <c r="G31" s="233">
        <v>0</v>
      </c>
      <c r="H31" s="234">
        <v>2</v>
      </c>
      <c r="I31" s="228">
        <v>0</v>
      </c>
      <c r="J31" s="235">
        <v>0</v>
      </c>
      <c r="K31" s="236">
        <v>0</v>
      </c>
      <c r="L31" s="133">
        <f t="shared" si="0"/>
        <v>2.5</v>
      </c>
      <c r="M31" s="133">
        <f t="shared" si="0"/>
        <v>0</v>
      </c>
      <c r="N31" s="133">
        <v>2.5</v>
      </c>
      <c r="O31" s="134">
        <f t="shared" si="1"/>
        <v>2.5</v>
      </c>
      <c r="P31" s="395">
        <v>0.1</v>
      </c>
      <c r="Q31" s="396" t="s">
        <v>226</v>
      </c>
      <c r="R31" s="120"/>
      <c r="S31" s="120"/>
      <c r="T31" s="120"/>
      <c r="U31" s="120"/>
      <c r="V31" s="120"/>
      <c r="W31" s="120"/>
    </row>
    <row r="32" spans="1:23" s="136" customFormat="1" ht="12" customHeight="1" thickBot="1">
      <c r="A32" s="231" t="s">
        <v>162</v>
      </c>
      <c r="B32" s="237" t="s">
        <v>47</v>
      </c>
      <c r="C32" s="232">
        <v>2</v>
      </c>
      <c r="D32" s="232">
        <v>0</v>
      </c>
      <c r="E32" s="232">
        <v>2</v>
      </c>
      <c r="F32" s="233">
        <v>15</v>
      </c>
      <c r="G32" s="233">
        <v>0</v>
      </c>
      <c r="H32" s="234">
        <v>15</v>
      </c>
      <c r="I32" s="228">
        <v>2</v>
      </c>
      <c r="J32" s="235">
        <v>0</v>
      </c>
      <c r="K32" s="236">
        <v>2</v>
      </c>
      <c r="L32" s="133">
        <f t="shared" si="0"/>
        <v>19</v>
      </c>
      <c r="M32" s="133">
        <f t="shared" si="0"/>
        <v>0</v>
      </c>
      <c r="N32" s="133">
        <f t="shared" si="0"/>
        <v>19</v>
      </c>
      <c r="O32" s="134">
        <v>19</v>
      </c>
      <c r="P32" s="395">
        <v>1</v>
      </c>
      <c r="Q32" s="291" t="s">
        <v>227</v>
      </c>
      <c r="R32" s="120"/>
      <c r="S32" s="120"/>
      <c r="T32" s="120"/>
      <c r="U32" s="120"/>
      <c r="V32" s="120"/>
      <c r="W32" s="120"/>
    </row>
    <row r="33" spans="1:23" s="136" customFormat="1" ht="12" customHeight="1" thickBot="1">
      <c r="A33" s="231" t="s">
        <v>161</v>
      </c>
      <c r="B33" s="237" t="s">
        <v>48</v>
      </c>
      <c r="C33" s="232">
        <v>0.25</v>
      </c>
      <c r="D33" s="232">
        <v>0</v>
      </c>
      <c r="E33" s="232">
        <v>0.25</v>
      </c>
      <c r="F33" s="233">
        <v>3.75</v>
      </c>
      <c r="G33" s="233">
        <v>0</v>
      </c>
      <c r="H33" s="234">
        <v>3.75</v>
      </c>
      <c r="I33" s="228">
        <v>1</v>
      </c>
      <c r="J33" s="235">
        <v>0</v>
      </c>
      <c r="K33" s="236">
        <v>1</v>
      </c>
      <c r="L33" s="133">
        <f t="shared" si="0"/>
        <v>5</v>
      </c>
      <c r="M33" s="133">
        <f t="shared" si="0"/>
        <v>0</v>
      </c>
      <c r="N33" s="133">
        <f t="shared" si="0"/>
        <v>5</v>
      </c>
      <c r="O33" s="134">
        <f t="shared" si="1"/>
        <v>5</v>
      </c>
      <c r="P33" s="395">
        <v>0.25</v>
      </c>
      <c r="Q33" s="396" t="s">
        <v>228</v>
      </c>
      <c r="R33" s="120"/>
      <c r="S33" s="120"/>
      <c r="T33" s="120"/>
      <c r="U33" s="120"/>
      <c r="V33" s="120"/>
      <c r="W33" s="120"/>
    </row>
    <row r="34" spans="1:23" ht="12" customHeight="1" thickBot="1">
      <c r="A34" s="231" t="s">
        <v>166</v>
      </c>
      <c r="B34" s="237" t="s">
        <v>49</v>
      </c>
      <c r="C34" s="232">
        <v>1</v>
      </c>
      <c r="D34" s="232">
        <v>0</v>
      </c>
      <c r="E34" s="232">
        <v>1</v>
      </c>
      <c r="F34" s="233">
        <v>9</v>
      </c>
      <c r="G34" s="233">
        <v>0</v>
      </c>
      <c r="H34" s="234">
        <v>9</v>
      </c>
      <c r="I34" s="228">
        <v>1</v>
      </c>
      <c r="J34" s="235">
        <v>0</v>
      </c>
      <c r="K34" s="236">
        <v>1</v>
      </c>
      <c r="L34" s="133">
        <f t="shared" si="0"/>
        <v>11</v>
      </c>
      <c r="M34" s="133">
        <f t="shared" si="0"/>
        <v>0</v>
      </c>
      <c r="N34" s="133">
        <f t="shared" si="0"/>
        <v>11</v>
      </c>
      <c r="O34" s="134">
        <f t="shared" si="1"/>
        <v>11</v>
      </c>
      <c r="P34" s="395">
        <v>1.1000000000000001</v>
      </c>
      <c r="Q34" s="396" t="s">
        <v>229</v>
      </c>
    </row>
    <row r="35" spans="1:23" s="136" customFormat="1" ht="12" customHeight="1" thickBot="1">
      <c r="A35" s="231" t="s">
        <v>160</v>
      </c>
      <c r="B35" s="237" t="s">
        <v>50</v>
      </c>
      <c r="C35" s="232">
        <v>6</v>
      </c>
      <c r="D35" s="232">
        <v>0</v>
      </c>
      <c r="E35" s="232">
        <v>6</v>
      </c>
      <c r="F35" s="233">
        <v>28</v>
      </c>
      <c r="G35" s="233">
        <v>1</v>
      </c>
      <c r="H35" s="234">
        <v>27</v>
      </c>
      <c r="I35" s="228">
        <v>4</v>
      </c>
      <c r="J35" s="235">
        <v>3</v>
      </c>
      <c r="K35" s="236">
        <v>1</v>
      </c>
      <c r="L35" s="133">
        <f t="shared" si="0"/>
        <v>38</v>
      </c>
      <c r="M35" s="133">
        <f t="shared" si="0"/>
        <v>4</v>
      </c>
      <c r="N35" s="133">
        <f t="shared" si="0"/>
        <v>34</v>
      </c>
      <c r="O35" s="134">
        <v>34</v>
      </c>
      <c r="P35" s="395">
        <v>0</v>
      </c>
      <c r="Q35" s="396"/>
      <c r="R35" s="120"/>
      <c r="S35" s="120"/>
      <c r="T35" s="120"/>
      <c r="U35" s="120"/>
      <c r="V35" s="120"/>
      <c r="W35" s="120"/>
    </row>
    <row r="36" spans="1:23" ht="12" customHeight="1" thickBot="1">
      <c r="A36" s="231" t="s">
        <v>164</v>
      </c>
      <c r="B36" s="237" t="s">
        <v>230</v>
      </c>
      <c r="C36" s="232">
        <v>1.5</v>
      </c>
      <c r="D36" s="232">
        <v>0</v>
      </c>
      <c r="E36" s="232">
        <v>1.5</v>
      </c>
      <c r="F36" s="233">
        <v>8.5</v>
      </c>
      <c r="G36" s="233">
        <v>0</v>
      </c>
      <c r="H36" s="234">
        <v>8.5</v>
      </c>
      <c r="I36" s="228">
        <v>1</v>
      </c>
      <c r="J36" s="235">
        <v>0</v>
      </c>
      <c r="K36" s="236">
        <v>1</v>
      </c>
      <c r="L36" s="133">
        <f t="shared" si="0"/>
        <v>11</v>
      </c>
      <c r="M36" s="133">
        <f t="shared" si="0"/>
        <v>0</v>
      </c>
      <c r="N36" s="133">
        <f t="shared" si="0"/>
        <v>11</v>
      </c>
      <c r="O36" s="134">
        <f t="shared" si="1"/>
        <v>11</v>
      </c>
      <c r="P36" s="395">
        <v>1.75</v>
      </c>
      <c r="Q36" s="396" t="s">
        <v>231</v>
      </c>
    </row>
    <row r="37" spans="1:23" ht="12" customHeight="1" thickBot="1">
      <c r="A37" s="231" t="s">
        <v>164</v>
      </c>
      <c r="B37" s="237" t="s">
        <v>232</v>
      </c>
      <c r="C37" s="232">
        <v>1.5</v>
      </c>
      <c r="D37" s="232">
        <v>0</v>
      </c>
      <c r="E37" s="232">
        <v>1.5</v>
      </c>
      <c r="F37" s="233">
        <v>6.5</v>
      </c>
      <c r="G37" s="233">
        <v>0</v>
      </c>
      <c r="H37" s="234">
        <v>6.5</v>
      </c>
      <c r="I37" s="228">
        <v>1</v>
      </c>
      <c r="J37" s="235">
        <v>1</v>
      </c>
      <c r="K37" s="236">
        <v>0</v>
      </c>
      <c r="L37" s="133">
        <f t="shared" si="0"/>
        <v>9</v>
      </c>
      <c r="M37" s="133">
        <f t="shared" si="0"/>
        <v>1</v>
      </c>
      <c r="N37" s="133">
        <f t="shared" si="0"/>
        <v>8</v>
      </c>
      <c r="O37" s="134">
        <v>8</v>
      </c>
      <c r="P37" s="395">
        <v>1.75</v>
      </c>
      <c r="Q37" s="396" t="s">
        <v>231</v>
      </c>
    </row>
    <row r="38" spans="1:23" s="136" customFormat="1" ht="12" customHeight="1" thickBot="1">
      <c r="A38" s="231" t="s">
        <v>162</v>
      </c>
      <c r="B38" s="237" t="s">
        <v>52</v>
      </c>
      <c r="C38" s="232">
        <v>6.75</v>
      </c>
      <c r="D38" s="232">
        <v>0</v>
      </c>
      <c r="E38" s="232">
        <v>6.75</v>
      </c>
      <c r="F38" s="233">
        <v>32.5</v>
      </c>
      <c r="G38" s="233">
        <v>3</v>
      </c>
      <c r="H38" s="234">
        <f>F38-G38</f>
        <v>29.5</v>
      </c>
      <c r="I38" s="228">
        <v>9</v>
      </c>
      <c r="J38" s="235">
        <v>0</v>
      </c>
      <c r="K38" s="236">
        <v>9</v>
      </c>
      <c r="L38" s="133">
        <f t="shared" si="0"/>
        <v>48.25</v>
      </c>
      <c r="M38" s="133">
        <f t="shared" si="0"/>
        <v>3</v>
      </c>
      <c r="N38" s="133">
        <f t="shared" si="0"/>
        <v>45.25</v>
      </c>
      <c r="O38" s="134">
        <v>45.25</v>
      </c>
      <c r="P38" s="395">
        <v>0.5</v>
      </c>
      <c r="Q38" s="291" t="s">
        <v>233</v>
      </c>
      <c r="R38" s="120"/>
      <c r="S38" s="120"/>
      <c r="T38" s="120"/>
      <c r="U38" s="120"/>
      <c r="V38" s="120"/>
      <c r="W38" s="120"/>
    </row>
    <row r="39" spans="1:23" s="136" customFormat="1" ht="12" customHeight="1" thickBot="1">
      <c r="A39" s="231" t="s">
        <v>160</v>
      </c>
      <c r="B39" s="237" t="s">
        <v>53</v>
      </c>
      <c r="C39" s="232">
        <v>1</v>
      </c>
      <c r="D39" s="232">
        <v>0</v>
      </c>
      <c r="E39" s="232">
        <v>1</v>
      </c>
      <c r="F39" s="233">
        <v>8</v>
      </c>
      <c r="G39" s="233">
        <v>0</v>
      </c>
      <c r="H39" s="234">
        <v>8</v>
      </c>
      <c r="I39" s="228">
        <v>0</v>
      </c>
      <c r="J39" s="235">
        <v>0</v>
      </c>
      <c r="K39" s="236">
        <v>0</v>
      </c>
      <c r="L39" s="133">
        <f t="shared" si="0"/>
        <v>9</v>
      </c>
      <c r="M39" s="133">
        <f t="shared" si="0"/>
        <v>0</v>
      </c>
      <c r="N39" s="133">
        <f t="shared" si="0"/>
        <v>9</v>
      </c>
      <c r="O39" s="134">
        <f t="shared" si="1"/>
        <v>9</v>
      </c>
      <c r="P39" s="395">
        <v>2</v>
      </c>
      <c r="Q39" s="396" t="s">
        <v>234</v>
      </c>
      <c r="R39" s="120"/>
      <c r="S39" s="120"/>
      <c r="T39" s="120"/>
      <c r="U39" s="120"/>
      <c r="V39" s="120"/>
      <c r="W39" s="120"/>
    </row>
    <row r="40" spans="1:23" s="136" customFormat="1" ht="12" customHeight="1" thickBot="1">
      <c r="A40" s="231" t="s">
        <v>163</v>
      </c>
      <c r="B40" s="237" t="s">
        <v>54</v>
      </c>
      <c r="C40" s="232">
        <v>5.25</v>
      </c>
      <c r="D40" s="232">
        <v>0</v>
      </c>
      <c r="E40" s="232">
        <v>5.25</v>
      </c>
      <c r="F40" s="233">
        <v>23.75</v>
      </c>
      <c r="G40" s="233">
        <v>0</v>
      </c>
      <c r="H40" s="234">
        <v>23.75</v>
      </c>
      <c r="I40" s="228">
        <v>4</v>
      </c>
      <c r="J40" s="235">
        <v>0</v>
      </c>
      <c r="K40" s="236">
        <v>4</v>
      </c>
      <c r="L40" s="133">
        <f t="shared" si="0"/>
        <v>33</v>
      </c>
      <c r="M40" s="133">
        <f t="shared" si="0"/>
        <v>0</v>
      </c>
      <c r="N40" s="133">
        <f t="shared" si="0"/>
        <v>33</v>
      </c>
      <c r="O40" s="134">
        <f t="shared" si="1"/>
        <v>33</v>
      </c>
      <c r="P40" s="395">
        <v>2</v>
      </c>
      <c r="Q40" s="396" t="s">
        <v>235</v>
      </c>
      <c r="R40" s="120"/>
      <c r="S40" s="120"/>
      <c r="T40" s="120"/>
      <c r="U40" s="120"/>
      <c r="V40" s="120"/>
      <c r="W40" s="120"/>
    </row>
    <row r="41" spans="1:23" s="136" customFormat="1" ht="12" customHeight="1" thickBot="1">
      <c r="A41" s="231" t="s">
        <v>167</v>
      </c>
      <c r="B41" s="237" t="s">
        <v>55</v>
      </c>
      <c r="C41" s="232">
        <v>0.25</v>
      </c>
      <c r="D41" s="232">
        <v>0</v>
      </c>
      <c r="E41" s="232">
        <v>0.25</v>
      </c>
      <c r="F41" s="233">
        <v>1</v>
      </c>
      <c r="G41" s="233">
        <v>0</v>
      </c>
      <c r="H41" s="234">
        <v>1</v>
      </c>
      <c r="I41" s="228">
        <v>0.5</v>
      </c>
      <c r="J41" s="235">
        <v>0</v>
      </c>
      <c r="K41" s="236">
        <v>0.5</v>
      </c>
      <c r="L41" s="133">
        <f t="shared" si="0"/>
        <v>1.75</v>
      </c>
      <c r="M41" s="133">
        <f t="shared" si="0"/>
        <v>0</v>
      </c>
      <c r="N41" s="133">
        <f t="shared" si="0"/>
        <v>1.75</v>
      </c>
      <c r="O41" s="134">
        <f t="shared" si="1"/>
        <v>1.75</v>
      </c>
      <c r="P41" s="395">
        <v>0.04</v>
      </c>
      <c r="Q41" s="396" t="s">
        <v>236</v>
      </c>
      <c r="R41" s="120"/>
      <c r="S41" s="120"/>
      <c r="T41" s="120"/>
      <c r="U41" s="120"/>
      <c r="V41" s="120"/>
      <c r="W41" s="120"/>
    </row>
    <row r="42" spans="1:23" s="136" customFormat="1" ht="12" customHeight="1" thickBot="1">
      <c r="A42" s="231" t="s">
        <v>167</v>
      </c>
      <c r="B42" s="237" t="s">
        <v>56</v>
      </c>
      <c r="C42" s="232">
        <v>0.25</v>
      </c>
      <c r="D42" s="232">
        <v>0</v>
      </c>
      <c r="E42" s="232">
        <v>0.25</v>
      </c>
      <c r="F42" s="233">
        <v>0.75</v>
      </c>
      <c r="G42" s="233">
        <v>0</v>
      </c>
      <c r="H42" s="234">
        <v>0.75</v>
      </c>
      <c r="I42" s="228">
        <v>0</v>
      </c>
      <c r="J42" s="235">
        <v>0</v>
      </c>
      <c r="K42" s="236">
        <v>0</v>
      </c>
      <c r="L42" s="133">
        <f t="shared" si="0"/>
        <v>1</v>
      </c>
      <c r="M42" s="133">
        <f t="shared" si="0"/>
        <v>0</v>
      </c>
      <c r="N42" s="133">
        <f t="shared" si="0"/>
        <v>1</v>
      </c>
      <c r="O42" s="134">
        <f t="shared" si="1"/>
        <v>1</v>
      </c>
      <c r="P42" s="395">
        <v>0.1</v>
      </c>
      <c r="Q42" s="396" t="s">
        <v>220</v>
      </c>
      <c r="R42" s="120"/>
      <c r="S42" s="120"/>
      <c r="T42" s="120"/>
      <c r="U42" s="120"/>
      <c r="V42" s="120"/>
      <c r="W42" s="120"/>
    </row>
    <row r="43" spans="1:23" s="136" customFormat="1" ht="12" customHeight="1" thickBot="1">
      <c r="A43" s="231" t="s">
        <v>164</v>
      </c>
      <c r="B43" s="237" t="s">
        <v>57</v>
      </c>
      <c r="C43" s="232">
        <v>1.5</v>
      </c>
      <c r="D43" s="232">
        <v>0</v>
      </c>
      <c r="E43" s="232">
        <v>1.5</v>
      </c>
      <c r="F43" s="233">
        <v>9.5</v>
      </c>
      <c r="G43" s="233">
        <v>0</v>
      </c>
      <c r="H43" s="234">
        <v>9.5</v>
      </c>
      <c r="I43" s="228">
        <v>0</v>
      </c>
      <c r="J43" s="235">
        <v>0</v>
      </c>
      <c r="K43" s="236">
        <v>0</v>
      </c>
      <c r="L43" s="133">
        <f t="shared" si="0"/>
        <v>11</v>
      </c>
      <c r="M43" s="133">
        <f t="shared" si="0"/>
        <v>0</v>
      </c>
      <c r="N43" s="133">
        <f t="shared" si="0"/>
        <v>11</v>
      </c>
      <c r="O43" s="134">
        <f t="shared" si="1"/>
        <v>11</v>
      </c>
      <c r="P43" s="395">
        <v>0</v>
      </c>
      <c r="Q43" s="396" t="s">
        <v>237</v>
      </c>
      <c r="R43" s="120"/>
      <c r="S43" s="120"/>
      <c r="T43" s="120"/>
      <c r="U43" s="120"/>
      <c r="V43" s="120"/>
      <c r="W43" s="120"/>
    </row>
    <row r="44" spans="1:23" ht="12" customHeight="1" thickBot="1">
      <c r="A44" s="231" t="s">
        <v>160</v>
      </c>
      <c r="B44" s="237" t="s">
        <v>58</v>
      </c>
      <c r="C44" s="232">
        <v>1</v>
      </c>
      <c r="D44" s="232">
        <v>0</v>
      </c>
      <c r="E44" s="232">
        <v>1</v>
      </c>
      <c r="F44" s="233">
        <v>3</v>
      </c>
      <c r="G44" s="233">
        <v>0</v>
      </c>
      <c r="H44" s="234">
        <v>3</v>
      </c>
      <c r="I44" s="228">
        <v>0.5</v>
      </c>
      <c r="J44" s="235">
        <v>0</v>
      </c>
      <c r="K44" s="236">
        <v>0.5</v>
      </c>
      <c r="L44" s="133">
        <f t="shared" si="0"/>
        <v>4.5</v>
      </c>
      <c r="M44" s="133">
        <f t="shared" si="0"/>
        <v>0</v>
      </c>
      <c r="N44" s="133">
        <f t="shared" si="0"/>
        <v>4.5</v>
      </c>
      <c r="O44" s="134">
        <f t="shared" si="1"/>
        <v>4.5</v>
      </c>
      <c r="P44" s="395">
        <v>0.05</v>
      </c>
      <c r="Q44" s="396" t="s">
        <v>238</v>
      </c>
    </row>
    <row r="45" spans="1:23" ht="12" customHeight="1" thickBot="1">
      <c r="A45" s="231" t="s">
        <v>161</v>
      </c>
      <c r="B45" s="237" t="s">
        <v>239</v>
      </c>
      <c r="C45" s="232">
        <v>12</v>
      </c>
      <c r="D45" s="232">
        <v>0</v>
      </c>
      <c r="E45" s="232">
        <v>12</v>
      </c>
      <c r="F45" s="233">
        <v>35</v>
      </c>
      <c r="G45" s="233">
        <v>0</v>
      </c>
      <c r="H45" s="234">
        <v>35</v>
      </c>
      <c r="I45" s="228">
        <v>19</v>
      </c>
      <c r="J45" s="235">
        <v>0</v>
      </c>
      <c r="K45" s="236">
        <v>19</v>
      </c>
      <c r="L45" s="133">
        <f t="shared" si="0"/>
        <v>66</v>
      </c>
      <c r="M45" s="133">
        <f t="shared" si="0"/>
        <v>0</v>
      </c>
      <c r="N45" s="133">
        <f t="shared" si="0"/>
        <v>66</v>
      </c>
      <c r="O45" s="134">
        <f t="shared" si="1"/>
        <v>66</v>
      </c>
      <c r="P45" s="395">
        <v>1</v>
      </c>
      <c r="Q45" s="396" t="s">
        <v>240</v>
      </c>
    </row>
    <row r="46" spans="1:23" ht="12" customHeight="1" thickBot="1">
      <c r="A46" s="231" t="s">
        <v>161</v>
      </c>
      <c r="B46" s="237" t="s">
        <v>241</v>
      </c>
      <c r="C46" s="232">
        <v>6</v>
      </c>
      <c r="D46" s="232">
        <v>0</v>
      </c>
      <c r="E46" s="232">
        <v>6</v>
      </c>
      <c r="F46" s="233">
        <v>15</v>
      </c>
      <c r="G46" s="233">
        <v>0</v>
      </c>
      <c r="H46" s="234">
        <v>15</v>
      </c>
      <c r="I46" s="228">
        <v>9</v>
      </c>
      <c r="J46" s="235">
        <v>0</v>
      </c>
      <c r="K46" s="236">
        <v>9</v>
      </c>
      <c r="L46" s="133">
        <f t="shared" si="0"/>
        <v>30</v>
      </c>
      <c r="M46" s="133">
        <f t="shared" si="0"/>
        <v>0</v>
      </c>
      <c r="N46" s="133">
        <f t="shared" si="0"/>
        <v>30</v>
      </c>
      <c r="O46" s="134">
        <f t="shared" si="1"/>
        <v>30</v>
      </c>
      <c r="P46" s="395">
        <v>0.4</v>
      </c>
      <c r="Q46" s="396" t="s">
        <v>217</v>
      </c>
    </row>
    <row r="47" spans="1:23" s="136" customFormat="1" ht="12" customHeight="1" thickBot="1">
      <c r="A47" s="231" t="s">
        <v>164</v>
      </c>
      <c r="B47" s="237" t="s">
        <v>60</v>
      </c>
      <c r="C47" s="232">
        <v>3</v>
      </c>
      <c r="D47" s="232">
        <v>0</v>
      </c>
      <c r="E47" s="232">
        <v>3</v>
      </c>
      <c r="F47" s="233">
        <v>12</v>
      </c>
      <c r="G47" s="233">
        <v>0</v>
      </c>
      <c r="H47" s="234">
        <v>12</v>
      </c>
      <c r="I47" s="228">
        <v>3</v>
      </c>
      <c r="J47" s="235">
        <v>0</v>
      </c>
      <c r="K47" s="236">
        <v>3</v>
      </c>
      <c r="L47" s="133">
        <f t="shared" si="0"/>
        <v>18</v>
      </c>
      <c r="M47" s="133">
        <f t="shared" si="0"/>
        <v>0</v>
      </c>
      <c r="N47" s="133">
        <f t="shared" si="0"/>
        <v>18</v>
      </c>
      <c r="O47" s="134">
        <f t="shared" si="1"/>
        <v>18</v>
      </c>
      <c r="P47" s="395">
        <v>0.6</v>
      </c>
      <c r="Q47" s="396" t="s">
        <v>242</v>
      </c>
      <c r="R47" s="120"/>
      <c r="S47" s="120"/>
      <c r="T47" s="120"/>
      <c r="U47" s="120"/>
      <c r="V47" s="120"/>
      <c r="W47" s="120"/>
    </row>
    <row r="48" spans="1:23" s="136" customFormat="1" ht="12" customHeight="1" thickBot="1">
      <c r="A48" s="231" t="s">
        <v>165</v>
      </c>
      <c r="B48" s="237" t="s">
        <v>61</v>
      </c>
      <c r="C48" s="232">
        <v>4</v>
      </c>
      <c r="D48" s="232">
        <v>0</v>
      </c>
      <c r="E48" s="232">
        <v>4</v>
      </c>
      <c r="F48" s="233">
        <v>12.5</v>
      </c>
      <c r="G48" s="233">
        <v>0</v>
      </c>
      <c r="H48" s="234">
        <v>12.5</v>
      </c>
      <c r="I48" s="228">
        <v>2</v>
      </c>
      <c r="J48" s="235">
        <v>0</v>
      </c>
      <c r="K48" s="236">
        <v>2</v>
      </c>
      <c r="L48" s="133">
        <f t="shared" si="0"/>
        <v>18.5</v>
      </c>
      <c r="M48" s="133">
        <f t="shared" si="0"/>
        <v>0</v>
      </c>
      <c r="N48" s="133">
        <f t="shared" si="0"/>
        <v>18.5</v>
      </c>
      <c r="O48" s="134">
        <f t="shared" si="1"/>
        <v>18.5</v>
      </c>
      <c r="P48" s="395">
        <v>1</v>
      </c>
      <c r="Q48" s="396" t="s">
        <v>243</v>
      </c>
      <c r="R48" s="120"/>
      <c r="S48" s="120"/>
      <c r="T48" s="120"/>
      <c r="U48" s="120"/>
      <c r="V48" s="120"/>
      <c r="W48" s="120"/>
    </row>
    <row r="49" spans="1:23" s="136" customFormat="1" ht="12" customHeight="1" thickBot="1">
      <c r="A49" s="231" t="s">
        <v>167</v>
      </c>
      <c r="B49" s="237" t="s">
        <v>62</v>
      </c>
      <c r="C49" s="232">
        <v>1</v>
      </c>
      <c r="D49" s="232">
        <v>0</v>
      </c>
      <c r="E49" s="232">
        <v>1</v>
      </c>
      <c r="F49" s="233">
        <v>4</v>
      </c>
      <c r="G49" s="233">
        <v>0</v>
      </c>
      <c r="H49" s="234">
        <v>4</v>
      </c>
      <c r="I49" s="228">
        <v>1</v>
      </c>
      <c r="J49" s="235">
        <v>0</v>
      </c>
      <c r="K49" s="236">
        <v>1</v>
      </c>
      <c r="L49" s="133">
        <f t="shared" si="0"/>
        <v>6</v>
      </c>
      <c r="M49" s="133">
        <f t="shared" si="0"/>
        <v>0</v>
      </c>
      <c r="N49" s="133">
        <f t="shared" si="0"/>
        <v>6</v>
      </c>
      <c r="O49" s="134">
        <f t="shared" si="1"/>
        <v>6</v>
      </c>
      <c r="P49" s="395">
        <v>0.25</v>
      </c>
      <c r="Q49" s="396" t="s">
        <v>244</v>
      </c>
      <c r="R49" s="120"/>
      <c r="S49" s="120"/>
      <c r="T49" s="120"/>
      <c r="U49" s="120"/>
      <c r="V49" s="120"/>
      <c r="W49" s="120"/>
    </row>
    <row r="50" spans="1:23" s="136" customFormat="1" ht="12" customHeight="1" thickBot="1">
      <c r="A50" s="231" t="s">
        <v>167</v>
      </c>
      <c r="B50" s="237" t="s">
        <v>63</v>
      </c>
      <c r="C50" s="232">
        <v>1</v>
      </c>
      <c r="D50" s="232">
        <v>0</v>
      </c>
      <c r="E50" s="232">
        <v>1</v>
      </c>
      <c r="F50" s="233">
        <v>5</v>
      </c>
      <c r="G50" s="233">
        <v>0</v>
      </c>
      <c r="H50" s="234">
        <v>5</v>
      </c>
      <c r="I50" s="228">
        <v>1</v>
      </c>
      <c r="J50" s="235">
        <v>0</v>
      </c>
      <c r="K50" s="236">
        <v>1</v>
      </c>
      <c r="L50" s="133">
        <f t="shared" si="0"/>
        <v>7</v>
      </c>
      <c r="M50" s="133">
        <f t="shared" si="0"/>
        <v>0</v>
      </c>
      <c r="N50" s="133">
        <f t="shared" si="0"/>
        <v>7</v>
      </c>
      <c r="O50" s="134">
        <f t="shared" si="1"/>
        <v>7</v>
      </c>
      <c r="P50" s="395">
        <v>0.5</v>
      </c>
      <c r="Q50" s="396" t="s">
        <v>218</v>
      </c>
      <c r="R50" s="120"/>
      <c r="S50" s="120"/>
      <c r="T50" s="120"/>
      <c r="U50" s="120"/>
      <c r="V50" s="120"/>
      <c r="W50" s="120"/>
    </row>
    <row r="51" spans="1:23" s="136" customFormat="1" ht="12" customHeight="1" thickBot="1">
      <c r="A51" s="231" t="s">
        <v>164</v>
      </c>
      <c r="B51" s="237" t="s">
        <v>64</v>
      </c>
      <c r="C51" s="232">
        <v>0.5</v>
      </c>
      <c r="D51" s="232">
        <v>0</v>
      </c>
      <c r="E51" s="232">
        <v>0.5</v>
      </c>
      <c r="F51" s="233">
        <v>3.5</v>
      </c>
      <c r="G51" s="233">
        <v>0</v>
      </c>
      <c r="H51" s="234">
        <v>3.5</v>
      </c>
      <c r="I51" s="228">
        <v>0</v>
      </c>
      <c r="J51" s="235">
        <v>0</v>
      </c>
      <c r="K51" s="236">
        <v>0</v>
      </c>
      <c r="L51" s="133">
        <f t="shared" si="0"/>
        <v>4</v>
      </c>
      <c r="M51" s="133">
        <f t="shared" si="0"/>
        <v>0</v>
      </c>
      <c r="N51" s="133">
        <f t="shared" si="0"/>
        <v>4</v>
      </c>
      <c r="O51" s="134">
        <f t="shared" si="1"/>
        <v>4</v>
      </c>
      <c r="P51" s="395">
        <v>0.11</v>
      </c>
      <c r="Q51" s="396" t="s">
        <v>245</v>
      </c>
      <c r="R51" s="120"/>
      <c r="S51" s="120"/>
      <c r="T51" s="120"/>
      <c r="U51" s="120"/>
      <c r="V51" s="120"/>
      <c r="W51" s="120"/>
    </row>
    <row r="52" spans="1:23" s="136" customFormat="1" ht="12" customHeight="1" thickBot="1">
      <c r="A52" s="231" t="s">
        <v>165</v>
      </c>
      <c r="B52" s="237" t="s">
        <v>65</v>
      </c>
      <c r="C52" s="232">
        <v>2</v>
      </c>
      <c r="D52" s="232">
        <v>0</v>
      </c>
      <c r="E52" s="232">
        <v>2</v>
      </c>
      <c r="F52" s="233">
        <v>6</v>
      </c>
      <c r="G52" s="233">
        <v>0</v>
      </c>
      <c r="H52" s="234">
        <v>6</v>
      </c>
      <c r="I52" s="228">
        <v>1</v>
      </c>
      <c r="J52" s="235">
        <v>0</v>
      </c>
      <c r="K52" s="236">
        <v>1</v>
      </c>
      <c r="L52" s="133">
        <f t="shared" si="0"/>
        <v>9</v>
      </c>
      <c r="M52" s="133">
        <f t="shared" si="0"/>
        <v>0</v>
      </c>
      <c r="N52" s="133">
        <f t="shared" si="0"/>
        <v>9</v>
      </c>
      <c r="O52" s="134">
        <f t="shared" si="1"/>
        <v>9</v>
      </c>
      <c r="P52" s="395">
        <v>0.93</v>
      </c>
      <c r="Q52" s="396" t="s">
        <v>246</v>
      </c>
      <c r="R52" s="120"/>
      <c r="S52" s="120"/>
      <c r="T52" s="120"/>
      <c r="U52" s="120"/>
      <c r="V52" s="120"/>
      <c r="W52" s="120"/>
    </row>
    <row r="53" spans="1:23" s="136" customFormat="1" ht="12" customHeight="1" thickBot="1">
      <c r="A53" s="231" t="s">
        <v>161</v>
      </c>
      <c r="B53" s="237" t="s">
        <v>66</v>
      </c>
      <c r="C53" s="232">
        <v>0.25</v>
      </c>
      <c r="D53" s="232">
        <v>0</v>
      </c>
      <c r="E53" s="232">
        <v>0.25</v>
      </c>
      <c r="F53" s="233">
        <v>0.5</v>
      </c>
      <c r="G53" s="233">
        <v>0</v>
      </c>
      <c r="H53" s="234">
        <v>0.5</v>
      </c>
      <c r="I53" s="228">
        <v>0.25</v>
      </c>
      <c r="J53" s="235">
        <v>0</v>
      </c>
      <c r="K53" s="236">
        <v>0.25</v>
      </c>
      <c r="L53" s="133">
        <f t="shared" si="0"/>
        <v>1</v>
      </c>
      <c r="M53" s="133">
        <f t="shared" si="0"/>
        <v>0</v>
      </c>
      <c r="N53" s="133">
        <f t="shared" si="0"/>
        <v>1</v>
      </c>
      <c r="O53" s="134">
        <f t="shared" si="1"/>
        <v>1</v>
      </c>
      <c r="P53" s="395">
        <v>0.01</v>
      </c>
      <c r="Q53" s="396" t="s">
        <v>247</v>
      </c>
      <c r="R53" s="120"/>
      <c r="S53" s="120"/>
      <c r="T53" s="120"/>
      <c r="U53" s="120"/>
      <c r="V53" s="120"/>
      <c r="W53" s="120"/>
    </row>
    <row r="54" spans="1:23" s="136" customFormat="1" ht="12" customHeight="1" thickBot="1">
      <c r="A54" s="231" t="s">
        <v>161</v>
      </c>
      <c r="B54" s="237" t="s">
        <v>67</v>
      </c>
      <c r="C54" s="232">
        <v>2</v>
      </c>
      <c r="D54" s="232">
        <v>0</v>
      </c>
      <c r="E54" s="232">
        <v>2</v>
      </c>
      <c r="F54" s="233">
        <v>13</v>
      </c>
      <c r="G54" s="233">
        <v>0</v>
      </c>
      <c r="H54" s="234">
        <v>13</v>
      </c>
      <c r="I54" s="228">
        <v>2</v>
      </c>
      <c r="J54" s="235">
        <v>0</v>
      </c>
      <c r="K54" s="236">
        <v>2</v>
      </c>
      <c r="L54" s="133">
        <f t="shared" si="0"/>
        <v>17</v>
      </c>
      <c r="M54" s="133">
        <f t="shared" si="0"/>
        <v>0</v>
      </c>
      <c r="N54" s="133">
        <f t="shared" si="0"/>
        <v>17</v>
      </c>
      <c r="O54" s="134">
        <f t="shared" si="1"/>
        <v>17</v>
      </c>
      <c r="P54" s="395">
        <v>2</v>
      </c>
      <c r="Q54" s="396" t="s">
        <v>248</v>
      </c>
      <c r="R54" s="120"/>
      <c r="S54" s="120"/>
      <c r="T54" s="120"/>
      <c r="U54" s="120"/>
      <c r="V54" s="120"/>
      <c r="W54" s="120"/>
    </row>
    <row r="55" spans="1:23" s="136" customFormat="1" ht="12" customHeight="1" thickBot="1">
      <c r="A55" s="231" t="s">
        <v>167</v>
      </c>
      <c r="B55" s="237" t="s">
        <v>68</v>
      </c>
      <c r="C55" s="232">
        <v>1</v>
      </c>
      <c r="D55" s="232">
        <v>0</v>
      </c>
      <c r="E55" s="232">
        <v>1</v>
      </c>
      <c r="F55" s="233">
        <v>2</v>
      </c>
      <c r="G55" s="233">
        <v>0</v>
      </c>
      <c r="H55" s="234">
        <v>2</v>
      </c>
      <c r="I55" s="228">
        <v>1</v>
      </c>
      <c r="J55" s="235">
        <v>0</v>
      </c>
      <c r="K55" s="236">
        <v>1</v>
      </c>
      <c r="L55" s="133">
        <f t="shared" si="0"/>
        <v>4</v>
      </c>
      <c r="M55" s="133">
        <f t="shared" si="0"/>
        <v>0</v>
      </c>
      <c r="N55" s="133">
        <f t="shared" si="0"/>
        <v>4</v>
      </c>
      <c r="O55" s="134">
        <f t="shared" si="1"/>
        <v>4</v>
      </c>
      <c r="P55" s="395">
        <v>0.1</v>
      </c>
      <c r="Q55" s="396" t="s">
        <v>220</v>
      </c>
      <c r="R55" s="120"/>
      <c r="S55" s="120"/>
      <c r="T55" s="120"/>
      <c r="U55" s="120"/>
      <c r="V55" s="120"/>
      <c r="W55" s="120"/>
    </row>
    <row r="56" spans="1:23" s="136" customFormat="1" ht="12" customHeight="1" thickBot="1">
      <c r="A56" s="231" t="s">
        <v>160</v>
      </c>
      <c r="B56" s="237" t="s">
        <v>69</v>
      </c>
      <c r="C56" s="232">
        <v>4</v>
      </c>
      <c r="D56" s="232">
        <v>0</v>
      </c>
      <c r="E56" s="232">
        <v>4</v>
      </c>
      <c r="F56" s="233">
        <v>16</v>
      </c>
      <c r="G56" s="233">
        <v>0</v>
      </c>
      <c r="H56" s="234">
        <v>16</v>
      </c>
      <c r="I56" s="228">
        <v>3</v>
      </c>
      <c r="J56" s="235">
        <v>0</v>
      </c>
      <c r="K56" s="236">
        <v>3</v>
      </c>
      <c r="L56" s="133">
        <f t="shared" si="0"/>
        <v>23</v>
      </c>
      <c r="M56" s="133">
        <f t="shared" si="0"/>
        <v>0</v>
      </c>
      <c r="N56" s="133">
        <f t="shared" si="0"/>
        <v>23</v>
      </c>
      <c r="O56" s="134">
        <f t="shared" si="1"/>
        <v>23</v>
      </c>
      <c r="P56" s="395">
        <v>0.18</v>
      </c>
      <c r="Q56" s="396" t="s">
        <v>249</v>
      </c>
      <c r="R56" s="120"/>
      <c r="S56" s="120"/>
      <c r="T56" s="120"/>
      <c r="U56" s="120"/>
      <c r="V56" s="120"/>
      <c r="W56" s="120"/>
    </row>
    <row r="57" spans="1:23" s="136" customFormat="1" ht="12" customHeight="1" thickBot="1">
      <c r="A57" s="231" t="s">
        <v>166</v>
      </c>
      <c r="B57" s="237" t="s">
        <v>70</v>
      </c>
      <c r="C57" s="232">
        <v>0.2</v>
      </c>
      <c r="D57" s="232">
        <v>0</v>
      </c>
      <c r="E57" s="232">
        <v>0.2</v>
      </c>
      <c r="F57" s="233">
        <v>1</v>
      </c>
      <c r="G57" s="233">
        <v>0</v>
      </c>
      <c r="H57" s="234">
        <v>1</v>
      </c>
      <c r="I57" s="228">
        <v>0</v>
      </c>
      <c r="J57" s="235">
        <v>0</v>
      </c>
      <c r="K57" s="236">
        <v>0</v>
      </c>
      <c r="L57" s="133">
        <f t="shared" si="0"/>
        <v>1.2</v>
      </c>
      <c r="M57" s="133">
        <f t="shared" si="0"/>
        <v>0</v>
      </c>
      <c r="N57" s="133">
        <f t="shared" si="0"/>
        <v>1.2</v>
      </c>
      <c r="O57" s="134">
        <f t="shared" si="1"/>
        <v>1.2</v>
      </c>
      <c r="P57" s="395">
        <v>0.1</v>
      </c>
      <c r="Q57" s="396" t="s">
        <v>250</v>
      </c>
      <c r="R57" s="120"/>
      <c r="S57" s="120"/>
      <c r="T57" s="120"/>
      <c r="U57" s="120"/>
      <c r="V57" s="120"/>
      <c r="W57" s="120"/>
    </row>
    <row r="58" spans="1:23" s="136" customFormat="1" ht="12" customHeight="1" thickBot="1">
      <c r="A58" s="231" t="s">
        <v>165</v>
      </c>
      <c r="B58" s="237" t="s">
        <v>71</v>
      </c>
      <c r="C58" s="232">
        <v>1.5</v>
      </c>
      <c r="D58" s="232">
        <v>0</v>
      </c>
      <c r="E58" s="232">
        <v>1.5</v>
      </c>
      <c r="F58" s="233">
        <v>6.75</v>
      </c>
      <c r="G58" s="233">
        <v>0</v>
      </c>
      <c r="H58" s="234">
        <v>6.75</v>
      </c>
      <c r="I58" s="228">
        <v>1</v>
      </c>
      <c r="J58" s="235">
        <v>0</v>
      </c>
      <c r="K58" s="236">
        <v>1</v>
      </c>
      <c r="L58" s="133">
        <f t="shared" si="0"/>
        <v>9.25</v>
      </c>
      <c r="M58" s="133">
        <f t="shared" si="0"/>
        <v>0</v>
      </c>
      <c r="N58" s="133">
        <f t="shared" si="0"/>
        <v>9.25</v>
      </c>
      <c r="O58" s="134">
        <f t="shared" si="1"/>
        <v>9.25</v>
      </c>
      <c r="P58" s="395">
        <v>0.12</v>
      </c>
      <c r="Q58" s="396" t="s">
        <v>251</v>
      </c>
      <c r="R58" s="120"/>
      <c r="S58" s="120"/>
      <c r="T58" s="120"/>
      <c r="U58" s="120"/>
      <c r="V58" s="120"/>
      <c r="W58" s="120"/>
    </row>
    <row r="59" spans="1:23" ht="12" customHeight="1" thickBot="1">
      <c r="A59" s="231" t="s">
        <v>166</v>
      </c>
      <c r="B59" s="237" t="s">
        <v>72</v>
      </c>
      <c r="C59" s="232">
        <v>3</v>
      </c>
      <c r="D59" s="232">
        <v>1</v>
      </c>
      <c r="E59" s="232">
        <v>2</v>
      </c>
      <c r="F59" s="233">
        <v>13</v>
      </c>
      <c r="G59" s="233">
        <v>0</v>
      </c>
      <c r="H59" s="234">
        <v>13</v>
      </c>
      <c r="I59" s="228">
        <v>2</v>
      </c>
      <c r="J59" s="235">
        <v>0</v>
      </c>
      <c r="K59" s="236">
        <v>2</v>
      </c>
      <c r="L59" s="133">
        <f t="shared" si="0"/>
        <v>18</v>
      </c>
      <c r="M59" s="133">
        <v>1</v>
      </c>
      <c r="N59" s="133">
        <v>17</v>
      </c>
      <c r="O59" s="134">
        <v>17</v>
      </c>
      <c r="P59" s="395">
        <v>1</v>
      </c>
      <c r="Q59" s="396" t="s">
        <v>252</v>
      </c>
    </row>
    <row r="60" spans="1:23" s="136" customFormat="1" ht="12" customHeight="1" thickBot="1">
      <c r="A60" s="231" t="s">
        <v>163</v>
      </c>
      <c r="B60" s="237" t="s">
        <v>73</v>
      </c>
      <c r="C60" s="232">
        <v>1.25</v>
      </c>
      <c r="D60" s="232">
        <v>0</v>
      </c>
      <c r="E60" s="232">
        <v>1.25</v>
      </c>
      <c r="F60" s="233">
        <v>7.75</v>
      </c>
      <c r="G60" s="233">
        <v>0</v>
      </c>
      <c r="H60" s="234">
        <v>7.75</v>
      </c>
      <c r="I60" s="228">
        <v>1</v>
      </c>
      <c r="J60" s="235">
        <v>0</v>
      </c>
      <c r="K60" s="236">
        <v>1</v>
      </c>
      <c r="L60" s="133">
        <f t="shared" si="0"/>
        <v>10</v>
      </c>
      <c r="M60" s="133">
        <f t="shared" si="0"/>
        <v>0</v>
      </c>
      <c r="N60" s="133">
        <f t="shared" si="0"/>
        <v>10</v>
      </c>
      <c r="O60" s="134">
        <f t="shared" si="1"/>
        <v>10</v>
      </c>
      <c r="P60" s="395"/>
      <c r="Q60" s="396" t="s">
        <v>218</v>
      </c>
      <c r="R60" s="120"/>
      <c r="S60" s="120"/>
      <c r="T60" s="120"/>
      <c r="U60" s="120"/>
      <c r="V60" s="120"/>
      <c r="W60" s="120"/>
    </row>
    <row r="61" spans="1:23" s="136" customFormat="1" ht="12" customHeight="1" thickBot="1">
      <c r="A61" s="231" t="s">
        <v>167</v>
      </c>
      <c r="B61" s="237" t="s">
        <v>74</v>
      </c>
      <c r="C61" s="232">
        <v>0.25</v>
      </c>
      <c r="D61" s="232">
        <v>0</v>
      </c>
      <c r="E61" s="232">
        <v>0.25</v>
      </c>
      <c r="F61" s="233">
        <v>3</v>
      </c>
      <c r="G61" s="233">
        <v>0</v>
      </c>
      <c r="H61" s="234">
        <v>3</v>
      </c>
      <c r="I61" s="228">
        <v>0</v>
      </c>
      <c r="J61" s="235">
        <v>0</v>
      </c>
      <c r="K61" s="236">
        <v>0</v>
      </c>
      <c r="L61" s="133">
        <f t="shared" si="0"/>
        <v>3.25</v>
      </c>
      <c r="M61" s="133">
        <f t="shared" si="0"/>
        <v>0</v>
      </c>
      <c r="N61" s="133">
        <f t="shared" si="0"/>
        <v>3.25</v>
      </c>
      <c r="O61" s="134">
        <f t="shared" si="1"/>
        <v>3.25</v>
      </c>
      <c r="P61" s="395">
        <v>0.1</v>
      </c>
      <c r="Q61" s="396" t="s">
        <v>253</v>
      </c>
      <c r="R61" s="120"/>
      <c r="S61" s="120"/>
      <c r="T61" s="120"/>
      <c r="U61" s="120"/>
      <c r="V61" s="120"/>
      <c r="W61" s="120"/>
    </row>
    <row r="62" spans="1:23" s="136" customFormat="1" ht="12" customHeight="1" thickBot="1">
      <c r="A62" s="231" t="s">
        <v>167</v>
      </c>
      <c r="B62" s="237" t="s">
        <v>75</v>
      </c>
      <c r="C62" s="232">
        <v>0.25</v>
      </c>
      <c r="D62" s="232">
        <v>0</v>
      </c>
      <c r="E62" s="232">
        <v>0.25</v>
      </c>
      <c r="F62" s="233">
        <v>0.75</v>
      </c>
      <c r="G62" s="233">
        <v>0</v>
      </c>
      <c r="H62" s="234">
        <v>0.75</v>
      </c>
      <c r="I62" s="228">
        <v>0.25</v>
      </c>
      <c r="J62" s="235">
        <v>0</v>
      </c>
      <c r="K62" s="236">
        <v>0.25</v>
      </c>
      <c r="L62" s="133">
        <f t="shared" si="0"/>
        <v>1.25</v>
      </c>
      <c r="M62" s="133">
        <f t="shared" si="0"/>
        <v>0</v>
      </c>
      <c r="N62" s="133">
        <f t="shared" si="0"/>
        <v>1.25</v>
      </c>
      <c r="O62" s="134">
        <f t="shared" si="1"/>
        <v>1.25</v>
      </c>
      <c r="P62" s="395">
        <v>0.1</v>
      </c>
      <c r="Q62" s="396" t="s">
        <v>220</v>
      </c>
      <c r="R62" s="120"/>
      <c r="S62" s="120"/>
      <c r="T62" s="120"/>
      <c r="U62" s="120"/>
      <c r="V62" s="120"/>
      <c r="W62" s="120"/>
    </row>
    <row r="63" spans="1:23" s="136" customFormat="1" ht="12" customHeight="1" thickBot="1">
      <c r="A63" s="231" t="s">
        <v>164</v>
      </c>
      <c r="B63" s="237" t="s">
        <v>76</v>
      </c>
      <c r="C63" s="232">
        <v>1</v>
      </c>
      <c r="D63" s="232">
        <v>0</v>
      </c>
      <c r="E63" s="232">
        <v>1</v>
      </c>
      <c r="F63" s="233">
        <v>6</v>
      </c>
      <c r="G63" s="233">
        <v>0</v>
      </c>
      <c r="H63" s="234">
        <v>6</v>
      </c>
      <c r="I63" s="228">
        <v>0.4</v>
      </c>
      <c r="J63" s="235">
        <v>0</v>
      </c>
      <c r="K63" s="236">
        <v>0.4</v>
      </c>
      <c r="L63" s="133">
        <f t="shared" si="0"/>
        <v>7.4</v>
      </c>
      <c r="M63" s="133">
        <f t="shared" si="0"/>
        <v>0</v>
      </c>
      <c r="N63" s="133">
        <f t="shared" si="0"/>
        <v>7.4</v>
      </c>
      <c r="O63" s="134">
        <f t="shared" si="1"/>
        <v>7.4</v>
      </c>
      <c r="P63" s="395">
        <v>0.08</v>
      </c>
      <c r="Q63" s="396" t="s">
        <v>254</v>
      </c>
      <c r="R63" s="120"/>
      <c r="S63" s="120"/>
      <c r="T63" s="120"/>
      <c r="U63" s="120"/>
      <c r="V63" s="120"/>
      <c r="W63" s="120"/>
    </row>
    <row r="64" spans="1:23" s="136" customFormat="1" ht="12" customHeight="1" thickBot="1">
      <c r="A64" s="231" t="s">
        <v>163</v>
      </c>
      <c r="B64" s="237" t="s">
        <v>77</v>
      </c>
      <c r="C64" s="232">
        <v>1</v>
      </c>
      <c r="D64" s="232">
        <v>0</v>
      </c>
      <c r="E64" s="232">
        <v>1</v>
      </c>
      <c r="F64" s="233">
        <v>4</v>
      </c>
      <c r="G64" s="233">
        <v>0</v>
      </c>
      <c r="H64" s="234">
        <v>4</v>
      </c>
      <c r="I64" s="228">
        <v>2</v>
      </c>
      <c r="J64" s="235">
        <v>0</v>
      </c>
      <c r="K64" s="236">
        <v>2</v>
      </c>
      <c r="L64" s="133">
        <f t="shared" si="0"/>
        <v>7</v>
      </c>
      <c r="M64" s="133">
        <f t="shared" si="0"/>
        <v>0</v>
      </c>
      <c r="N64" s="133">
        <f t="shared" si="0"/>
        <v>7</v>
      </c>
      <c r="O64" s="134">
        <f t="shared" si="1"/>
        <v>7</v>
      </c>
      <c r="P64" s="395">
        <v>0.1</v>
      </c>
      <c r="Q64" s="396" t="s">
        <v>255</v>
      </c>
      <c r="R64" s="120"/>
      <c r="S64" s="120"/>
      <c r="T64" s="120"/>
      <c r="U64" s="120"/>
      <c r="V64" s="120"/>
      <c r="W64" s="120"/>
    </row>
    <row r="65" spans="1:26" ht="12" customHeight="1" thickBot="1">
      <c r="A65" s="231" t="s">
        <v>162</v>
      </c>
      <c r="B65" s="237" t="s">
        <v>78</v>
      </c>
      <c r="C65" s="232">
        <v>25.25</v>
      </c>
      <c r="D65" s="232">
        <v>0</v>
      </c>
      <c r="E65" s="232">
        <v>25.25</v>
      </c>
      <c r="F65" s="233">
        <v>80</v>
      </c>
      <c r="G65" s="233">
        <v>0</v>
      </c>
      <c r="H65" s="234">
        <v>80</v>
      </c>
      <c r="I65" s="228">
        <v>26.75</v>
      </c>
      <c r="J65" s="235">
        <v>0</v>
      </c>
      <c r="K65" s="236">
        <v>26.75</v>
      </c>
      <c r="L65" s="133">
        <f t="shared" si="0"/>
        <v>132</v>
      </c>
      <c r="M65" s="133">
        <f t="shared" si="0"/>
        <v>0</v>
      </c>
      <c r="N65" s="133">
        <f t="shared" si="0"/>
        <v>132</v>
      </c>
      <c r="O65" s="134">
        <v>132</v>
      </c>
      <c r="P65" s="395">
        <v>6</v>
      </c>
      <c r="Q65" s="396" t="s">
        <v>256</v>
      </c>
    </row>
    <row r="66" spans="1:26" s="136" customFormat="1" ht="12" customHeight="1" thickBot="1">
      <c r="A66" s="231" t="s">
        <v>163</v>
      </c>
      <c r="B66" s="237" t="s">
        <v>79</v>
      </c>
      <c r="C66" s="232">
        <v>0</v>
      </c>
      <c r="D66" s="232">
        <v>0</v>
      </c>
      <c r="E66" s="232">
        <v>0</v>
      </c>
      <c r="F66" s="233">
        <v>1</v>
      </c>
      <c r="G66" s="233">
        <v>0</v>
      </c>
      <c r="H66" s="234">
        <v>1</v>
      </c>
      <c r="I66" s="228">
        <v>0</v>
      </c>
      <c r="J66" s="235">
        <v>0</v>
      </c>
      <c r="K66" s="236">
        <v>0</v>
      </c>
      <c r="L66" s="133">
        <f t="shared" si="0"/>
        <v>1</v>
      </c>
      <c r="M66" s="133">
        <f t="shared" si="0"/>
        <v>0</v>
      </c>
      <c r="N66" s="133">
        <f t="shared" si="0"/>
        <v>1</v>
      </c>
      <c r="O66" s="134">
        <f t="shared" si="1"/>
        <v>1</v>
      </c>
      <c r="P66" s="395">
        <v>0.05</v>
      </c>
      <c r="Q66" s="396" t="s">
        <v>213</v>
      </c>
      <c r="R66" s="120"/>
      <c r="S66" s="120"/>
      <c r="T66" s="120"/>
      <c r="U66" s="120"/>
      <c r="V66" s="120"/>
      <c r="W66" s="120"/>
    </row>
    <row r="67" spans="1:26" s="136" customFormat="1" ht="12" customHeight="1" thickBot="1">
      <c r="A67" s="231" t="s">
        <v>162</v>
      </c>
      <c r="B67" s="237" t="s">
        <v>80</v>
      </c>
      <c r="C67" s="232">
        <v>1</v>
      </c>
      <c r="D67" s="232">
        <v>0</v>
      </c>
      <c r="E67" s="232">
        <v>1</v>
      </c>
      <c r="F67" s="233">
        <v>5</v>
      </c>
      <c r="G67" s="233">
        <v>1</v>
      </c>
      <c r="H67" s="234">
        <v>4</v>
      </c>
      <c r="I67" s="228">
        <v>1</v>
      </c>
      <c r="J67" s="235">
        <v>0</v>
      </c>
      <c r="K67" s="236">
        <v>1</v>
      </c>
      <c r="L67" s="133">
        <f t="shared" si="0"/>
        <v>7</v>
      </c>
      <c r="M67" s="133">
        <f t="shared" si="0"/>
        <v>1</v>
      </c>
      <c r="N67" s="133">
        <f t="shared" si="0"/>
        <v>6</v>
      </c>
      <c r="O67" s="134">
        <v>6</v>
      </c>
      <c r="P67" s="395">
        <v>0.5</v>
      </c>
      <c r="Q67" s="292" t="s">
        <v>228</v>
      </c>
      <c r="R67" s="120"/>
      <c r="S67" s="120"/>
      <c r="T67" s="120"/>
      <c r="U67" s="120"/>
      <c r="V67" s="120"/>
      <c r="W67" s="120"/>
    </row>
    <row r="68" spans="1:26" s="136" customFormat="1" ht="12" customHeight="1" thickBot="1">
      <c r="A68" s="231" t="s">
        <v>165</v>
      </c>
      <c r="B68" s="237" t="s">
        <v>81</v>
      </c>
      <c r="C68" s="232">
        <v>2</v>
      </c>
      <c r="D68" s="232">
        <v>0</v>
      </c>
      <c r="E68" s="232">
        <v>2</v>
      </c>
      <c r="F68" s="233">
        <v>7</v>
      </c>
      <c r="G68" s="233">
        <v>0</v>
      </c>
      <c r="H68" s="234">
        <v>7</v>
      </c>
      <c r="I68" s="228">
        <v>2</v>
      </c>
      <c r="J68" s="235">
        <v>0</v>
      </c>
      <c r="K68" s="236">
        <v>2</v>
      </c>
      <c r="L68" s="133">
        <f t="shared" si="0"/>
        <v>11</v>
      </c>
      <c r="M68" s="133">
        <f t="shared" si="0"/>
        <v>0</v>
      </c>
      <c r="N68" s="133">
        <f t="shared" si="0"/>
        <v>11</v>
      </c>
      <c r="O68" s="134">
        <f t="shared" si="1"/>
        <v>11</v>
      </c>
      <c r="P68" s="395">
        <v>0</v>
      </c>
      <c r="Q68" s="396"/>
      <c r="R68" s="120"/>
      <c r="S68" s="120"/>
      <c r="T68" s="120"/>
      <c r="U68" s="120"/>
      <c r="V68" s="120"/>
      <c r="W68" s="120"/>
    </row>
    <row r="69" spans="1:26" s="136" customFormat="1" ht="12" customHeight="1" thickBot="1">
      <c r="A69" s="231" t="s">
        <v>164</v>
      </c>
      <c r="B69" s="237" t="s">
        <v>82</v>
      </c>
      <c r="C69" s="232">
        <v>2</v>
      </c>
      <c r="D69" s="232">
        <v>0</v>
      </c>
      <c r="E69" s="232">
        <v>2</v>
      </c>
      <c r="F69" s="233">
        <v>13</v>
      </c>
      <c r="G69" s="233">
        <v>0</v>
      </c>
      <c r="H69" s="234">
        <v>13</v>
      </c>
      <c r="I69" s="228">
        <v>4</v>
      </c>
      <c r="J69" s="235">
        <v>0</v>
      </c>
      <c r="K69" s="236">
        <v>4</v>
      </c>
      <c r="L69" s="133">
        <f t="shared" ref="L69:N106" si="2">SUM(C69,F69,I69)</f>
        <v>19</v>
      </c>
      <c r="M69" s="133">
        <f t="shared" si="2"/>
        <v>0</v>
      </c>
      <c r="N69" s="133">
        <f t="shared" si="2"/>
        <v>19</v>
      </c>
      <c r="O69" s="134">
        <f t="shared" ref="O69:O106" si="3">L69</f>
        <v>19</v>
      </c>
      <c r="P69" s="395">
        <v>1.5</v>
      </c>
      <c r="Q69" s="396" t="s">
        <v>257</v>
      </c>
      <c r="R69" s="120"/>
      <c r="S69" s="120"/>
      <c r="T69" s="120"/>
      <c r="U69" s="120"/>
      <c r="V69" s="120"/>
      <c r="W69" s="120"/>
    </row>
    <row r="70" spans="1:26" ht="12" customHeight="1" thickBot="1">
      <c r="A70" s="231" t="s">
        <v>166</v>
      </c>
      <c r="B70" s="237" t="s">
        <v>83</v>
      </c>
      <c r="C70" s="232">
        <v>1</v>
      </c>
      <c r="D70" s="232">
        <v>0</v>
      </c>
      <c r="E70" s="232">
        <v>1</v>
      </c>
      <c r="F70" s="233">
        <v>10</v>
      </c>
      <c r="G70" s="233">
        <v>0</v>
      </c>
      <c r="H70" s="234">
        <v>10</v>
      </c>
      <c r="I70" s="228">
        <v>5</v>
      </c>
      <c r="J70" s="235">
        <v>0</v>
      </c>
      <c r="K70" s="236">
        <v>5</v>
      </c>
      <c r="L70" s="133">
        <f t="shared" si="2"/>
        <v>16</v>
      </c>
      <c r="M70" s="133">
        <f t="shared" si="2"/>
        <v>0</v>
      </c>
      <c r="N70" s="133">
        <f t="shared" si="2"/>
        <v>16</v>
      </c>
      <c r="O70" s="134">
        <f t="shared" si="3"/>
        <v>16</v>
      </c>
      <c r="P70" s="395">
        <v>1</v>
      </c>
      <c r="Q70" s="396" t="s">
        <v>258</v>
      </c>
    </row>
    <row r="71" spans="1:26" s="136" customFormat="1" ht="12" customHeight="1" thickBot="1">
      <c r="A71" s="231" t="s">
        <v>172</v>
      </c>
      <c r="B71" s="237" t="s">
        <v>173</v>
      </c>
      <c r="C71" s="232">
        <v>0</v>
      </c>
      <c r="D71" s="232">
        <v>0</v>
      </c>
      <c r="E71" s="232">
        <v>0</v>
      </c>
      <c r="F71" s="233">
        <v>0</v>
      </c>
      <c r="G71" s="233">
        <v>0</v>
      </c>
      <c r="H71" s="234">
        <v>0</v>
      </c>
      <c r="I71" s="228">
        <v>0</v>
      </c>
      <c r="J71" s="235">
        <v>0</v>
      </c>
      <c r="K71" s="236">
        <v>0</v>
      </c>
      <c r="L71" s="133">
        <f t="shared" si="2"/>
        <v>0</v>
      </c>
      <c r="M71" s="133">
        <f t="shared" si="2"/>
        <v>0</v>
      </c>
      <c r="N71" s="133">
        <f t="shared" si="2"/>
        <v>0</v>
      </c>
      <c r="O71" s="134">
        <f t="shared" si="3"/>
        <v>0</v>
      </c>
      <c r="P71" s="395">
        <v>0</v>
      </c>
      <c r="Q71" s="396" t="s">
        <v>259</v>
      </c>
      <c r="R71" s="120"/>
      <c r="S71" s="120"/>
      <c r="T71" s="120"/>
      <c r="U71" s="120"/>
      <c r="V71" s="120"/>
      <c r="W71" s="120"/>
    </row>
    <row r="72" spans="1:26" s="136" customFormat="1" ht="12" customHeight="1" thickBot="1">
      <c r="A72" s="231" t="s">
        <v>164</v>
      </c>
      <c r="B72" s="237" t="s">
        <v>84</v>
      </c>
      <c r="C72" s="232">
        <v>1</v>
      </c>
      <c r="D72" s="232">
        <v>0</v>
      </c>
      <c r="E72" s="232">
        <v>1</v>
      </c>
      <c r="F72" s="233">
        <v>6</v>
      </c>
      <c r="G72" s="233">
        <v>0</v>
      </c>
      <c r="H72" s="234">
        <v>6</v>
      </c>
      <c r="I72" s="228">
        <v>1</v>
      </c>
      <c r="J72" s="235">
        <v>0</v>
      </c>
      <c r="K72" s="236">
        <v>1</v>
      </c>
      <c r="L72" s="133">
        <f t="shared" si="2"/>
        <v>8</v>
      </c>
      <c r="M72" s="133">
        <f t="shared" si="2"/>
        <v>0</v>
      </c>
      <c r="N72" s="133">
        <f t="shared" si="2"/>
        <v>8</v>
      </c>
      <c r="O72" s="134">
        <f t="shared" si="3"/>
        <v>8</v>
      </c>
      <c r="P72" s="395">
        <v>0.09</v>
      </c>
      <c r="Q72" s="396" t="s">
        <v>260</v>
      </c>
      <c r="R72" s="120"/>
      <c r="S72" s="120"/>
      <c r="T72" s="120"/>
      <c r="U72" s="120"/>
      <c r="V72" s="120"/>
      <c r="W72" s="120"/>
    </row>
    <row r="73" spans="1:26" ht="12" customHeight="1" thickBot="1">
      <c r="A73" s="231" t="s">
        <v>166</v>
      </c>
      <c r="B73" s="237" t="s">
        <v>85</v>
      </c>
      <c r="C73" s="232">
        <v>3</v>
      </c>
      <c r="D73" s="232">
        <v>0</v>
      </c>
      <c r="E73" s="232">
        <v>3</v>
      </c>
      <c r="F73" s="233">
        <v>11</v>
      </c>
      <c r="G73" s="233">
        <v>0</v>
      </c>
      <c r="H73" s="234">
        <v>11</v>
      </c>
      <c r="I73" s="228">
        <v>4</v>
      </c>
      <c r="J73" s="235">
        <v>0</v>
      </c>
      <c r="K73" s="236">
        <v>4</v>
      </c>
      <c r="L73" s="133">
        <f t="shared" si="2"/>
        <v>18</v>
      </c>
      <c r="M73" s="133">
        <f t="shared" si="2"/>
        <v>0</v>
      </c>
      <c r="N73" s="133">
        <f t="shared" si="2"/>
        <v>18</v>
      </c>
      <c r="O73" s="134">
        <f t="shared" si="3"/>
        <v>18</v>
      </c>
      <c r="P73" s="395">
        <v>1</v>
      </c>
      <c r="Q73" s="396" t="s">
        <v>261</v>
      </c>
    </row>
    <row r="74" spans="1:26" s="136" customFormat="1" ht="12" customHeight="1" thickBot="1">
      <c r="A74" s="231" t="s">
        <v>160</v>
      </c>
      <c r="B74" s="237" t="s">
        <v>86</v>
      </c>
      <c r="C74" s="232">
        <v>2</v>
      </c>
      <c r="D74" s="232">
        <v>0</v>
      </c>
      <c r="E74" s="232">
        <v>2</v>
      </c>
      <c r="F74" s="233">
        <v>8</v>
      </c>
      <c r="G74" s="233">
        <v>1</v>
      </c>
      <c r="H74" s="234">
        <v>7</v>
      </c>
      <c r="I74" s="228">
        <v>3</v>
      </c>
      <c r="J74" s="235">
        <v>0</v>
      </c>
      <c r="K74" s="236">
        <v>3</v>
      </c>
      <c r="L74" s="133">
        <f t="shared" si="2"/>
        <v>13</v>
      </c>
      <c r="M74" s="133">
        <f t="shared" si="2"/>
        <v>1</v>
      </c>
      <c r="N74" s="133">
        <f t="shared" si="2"/>
        <v>12</v>
      </c>
      <c r="O74" s="134">
        <v>12</v>
      </c>
      <c r="P74" s="395">
        <v>0.1</v>
      </c>
      <c r="Q74" s="396" t="s">
        <v>262</v>
      </c>
      <c r="R74" s="120"/>
      <c r="S74" s="120"/>
      <c r="T74" s="120"/>
      <c r="U74" s="120"/>
      <c r="V74" s="120"/>
      <c r="W74" s="120"/>
    </row>
    <row r="75" spans="1:26" s="136" customFormat="1" ht="12" customHeight="1" thickBot="1">
      <c r="A75" s="231" t="s">
        <v>165</v>
      </c>
      <c r="B75" s="237" t="s">
        <v>87</v>
      </c>
      <c r="C75" s="232">
        <v>0.33</v>
      </c>
      <c r="D75" s="232">
        <v>0</v>
      </c>
      <c r="E75" s="232">
        <v>0.33</v>
      </c>
      <c r="F75" s="233">
        <v>2</v>
      </c>
      <c r="G75" s="233">
        <v>0</v>
      </c>
      <c r="H75" s="234">
        <v>2</v>
      </c>
      <c r="I75" s="228">
        <v>0</v>
      </c>
      <c r="J75" s="235">
        <v>0</v>
      </c>
      <c r="K75" s="236">
        <v>0</v>
      </c>
      <c r="L75" s="133">
        <f t="shared" si="2"/>
        <v>2.33</v>
      </c>
      <c r="M75" s="133">
        <f t="shared" si="2"/>
        <v>0</v>
      </c>
      <c r="N75" s="133">
        <f t="shared" si="2"/>
        <v>2.33</v>
      </c>
      <c r="O75" s="134">
        <f t="shared" si="3"/>
        <v>2.33</v>
      </c>
      <c r="P75" s="395">
        <v>0.25</v>
      </c>
      <c r="Q75" s="396" t="s">
        <v>263</v>
      </c>
      <c r="R75" s="120"/>
      <c r="S75" s="120"/>
      <c r="T75" s="120"/>
      <c r="U75" s="120"/>
      <c r="V75" s="120"/>
      <c r="W75" s="120"/>
    </row>
    <row r="76" spans="1:26" s="136" customFormat="1" ht="12" customHeight="1" thickBot="1">
      <c r="A76" s="231" t="s">
        <v>167</v>
      </c>
      <c r="B76" s="237" t="s">
        <v>88</v>
      </c>
      <c r="C76" s="232">
        <v>0.25</v>
      </c>
      <c r="D76" s="232">
        <v>0</v>
      </c>
      <c r="E76" s="232">
        <v>0.25</v>
      </c>
      <c r="F76" s="233">
        <v>6</v>
      </c>
      <c r="G76" s="233">
        <v>0</v>
      </c>
      <c r="H76" s="234">
        <v>6</v>
      </c>
      <c r="I76" s="228">
        <v>0.5</v>
      </c>
      <c r="J76" s="235">
        <v>0</v>
      </c>
      <c r="K76" s="236">
        <v>0.5</v>
      </c>
      <c r="L76" s="133">
        <f t="shared" si="2"/>
        <v>6.75</v>
      </c>
      <c r="M76" s="133">
        <f t="shared" si="2"/>
        <v>0</v>
      </c>
      <c r="N76" s="133">
        <f t="shared" si="2"/>
        <v>6.75</v>
      </c>
      <c r="O76" s="134">
        <f t="shared" si="3"/>
        <v>6.75</v>
      </c>
      <c r="P76" s="395">
        <v>0.55000000000000004</v>
      </c>
      <c r="Q76" s="396" t="s">
        <v>264</v>
      </c>
      <c r="R76" s="120"/>
      <c r="S76" s="120"/>
      <c r="T76" s="120"/>
      <c r="U76" s="120"/>
      <c r="V76" s="120"/>
      <c r="W76" s="120"/>
    </row>
    <row r="77" spans="1:26" ht="12" customHeight="1" thickBot="1">
      <c r="A77" s="231" t="s">
        <v>166</v>
      </c>
      <c r="B77" s="237" t="s">
        <v>89</v>
      </c>
      <c r="C77" s="232">
        <v>1.25</v>
      </c>
      <c r="D77" s="232">
        <v>0</v>
      </c>
      <c r="E77" s="232">
        <v>1.25</v>
      </c>
      <c r="F77" s="233">
        <v>3</v>
      </c>
      <c r="G77" s="233">
        <v>0</v>
      </c>
      <c r="H77" s="234">
        <v>3</v>
      </c>
      <c r="I77" s="228">
        <v>1</v>
      </c>
      <c r="J77" s="235">
        <v>0</v>
      </c>
      <c r="K77" s="236">
        <v>1</v>
      </c>
      <c r="L77" s="133">
        <v>5.25</v>
      </c>
      <c r="M77" s="133">
        <f t="shared" si="2"/>
        <v>0</v>
      </c>
      <c r="N77" s="133">
        <v>5.25</v>
      </c>
      <c r="O77" s="134">
        <f t="shared" si="3"/>
        <v>5.25</v>
      </c>
      <c r="P77" s="395">
        <v>1</v>
      </c>
      <c r="Q77" s="251" t="s">
        <v>265</v>
      </c>
    </row>
    <row r="78" spans="1:26" s="136" customFormat="1" ht="12" customHeight="1" thickBot="1">
      <c r="A78" s="231" t="s">
        <v>167</v>
      </c>
      <c r="B78" s="237" t="s">
        <v>90</v>
      </c>
      <c r="C78" s="232">
        <v>0.25</v>
      </c>
      <c r="D78" s="232">
        <v>0</v>
      </c>
      <c r="E78" s="232">
        <v>0.25</v>
      </c>
      <c r="F78" s="233">
        <v>2</v>
      </c>
      <c r="G78" s="233">
        <v>0</v>
      </c>
      <c r="H78" s="234">
        <v>2</v>
      </c>
      <c r="I78" s="228">
        <v>0.5</v>
      </c>
      <c r="J78" s="235">
        <v>0</v>
      </c>
      <c r="K78" s="236">
        <v>0.5</v>
      </c>
      <c r="L78" s="133">
        <f t="shared" si="2"/>
        <v>2.75</v>
      </c>
      <c r="M78" s="133">
        <f t="shared" si="2"/>
        <v>0</v>
      </c>
      <c r="N78" s="133">
        <f t="shared" si="2"/>
        <v>2.75</v>
      </c>
      <c r="O78" s="134">
        <f t="shared" si="3"/>
        <v>2.75</v>
      </c>
      <c r="P78" s="395">
        <v>0.05</v>
      </c>
      <c r="Q78" s="396" t="s">
        <v>266</v>
      </c>
      <c r="R78" s="120"/>
      <c r="S78" s="120"/>
      <c r="T78" s="120"/>
      <c r="U78" s="120"/>
      <c r="V78" s="120"/>
      <c r="W78" s="120"/>
    </row>
    <row r="79" spans="1:26" s="136" customFormat="1" ht="12" customHeight="1" thickBot="1">
      <c r="A79" s="231" t="s">
        <v>164</v>
      </c>
      <c r="B79" s="237" t="s">
        <v>91</v>
      </c>
      <c r="C79" s="232">
        <v>1</v>
      </c>
      <c r="D79" s="232">
        <v>0</v>
      </c>
      <c r="E79" s="232">
        <v>1</v>
      </c>
      <c r="F79" s="233">
        <v>6</v>
      </c>
      <c r="G79" s="233">
        <v>0</v>
      </c>
      <c r="H79" s="234">
        <v>6</v>
      </c>
      <c r="I79" s="228">
        <v>1</v>
      </c>
      <c r="J79" s="235">
        <v>0</v>
      </c>
      <c r="K79" s="236">
        <v>1</v>
      </c>
      <c r="L79" s="133">
        <f t="shared" si="2"/>
        <v>8</v>
      </c>
      <c r="M79" s="133">
        <f t="shared" si="2"/>
        <v>0</v>
      </c>
      <c r="N79" s="133">
        <f t="shared" si="2"/>
        <v>8</v>
      </c>
      <c r="O79" s="134">
        <f t="shared" si="3"/>
        <v>8</v>
      </c>
      <c r="P79" s="395">
        <v>0</v>
      </c>
      <c r="Q79" s="396" t="s">
        <v>259</v>
      </c>
      <c r="R79" s="120"/>
      <c r="S79" s="120"/>
      <c r="T79" s="120"/>
      <c r="U79" s="120"/>
      <c r="V79" s="120"/>
      <c r="W79" s="120"/>
    </row>
    <row r="80" spans="1:26" s="136" customFormat="1" ht="12" customHeight="1" thickBot="1">
      <c r="A80" s="231" t="s">
        <v>166</v>
      </c>
      <c r="B80" s="237" t="s">
        <v>92</v>
      </c>
      <c r="C80" s="232">
        <v>3.38</v>
      </c>
      <c r="D80" s="232">
        <v>0</v>
      </c>
      <c r="E80" s="232">
        <v>3.38</v>
      </c>
      <c r="F80" s="233">
        <v>21.25</v>
      </c>
      <c r="G80" s="233">
        <v>0</v>
      </c>
      <c r="H80" s="234">
        <v>21.25</v>
      </c>
      <c r="I80" s="228">
        <v>3</v>
      </c>
      <c r="J80" s="235">
        <v>0</v>
      </c>
      <c r="K80" s="236">
        <v>3</v>
      </c>
      <c r="L80" s="133">
        <f t="shared" si="2"/>
        <v>27.63</v>
      </c>
      <c r="M80" s="133">
        <f t="shared" si="2"/>
        <v>0</v>
      </c>
      <c r="N80" s="133">
        <f t="shared" si="2"/>
        <v>27.63</v>
      </c>
      <c r="O80" s="134">
        <f t="shared" si="3"/>
        <v>27.63</v>
      </c>
      <c r="P80" s="395">
        <v>8.8000000000000007</v>
      </c>
      <c r="Q80" s="396" t="s">
        <v>267</v>
      </c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3" s="136" customFormat="1" ht="12" customHeight="1" thickBot="1">
      <c r="A81" s="231" t="s">
        <v>167</v>
      </c>
      <c r="B81" s="237" t="s">
        <v>93</v>
      </c>
      <c r="C81" s="232">
        <v>0</v>
      </c>
      <c r="D81" s="232">
        <v>0</v>
      </c>
      <c r="E81" s="232">
        <v>0</v>
      </c>
      <c r="F81" s="233">
        <v>1</v>
      </c>
      <c r="G81" s="233">
        <v>0</v>
      </c>
      <c r="H81" s="234">
        <v>1</v>
      </c>
      <c r="I81" s="228">
        <v>0</v>
      </c>
      <c r="J81" s="235">
        <v>0</v>
      </c>
      <c r="K81" s="236">
        <v>0</v>
      </c>
      <c r="L81" s="133">
        <f t="shared" si="2"/>
        <v>1</v>
      </c>
      <c r="M81" s="133">
        <f t="shared" si="2"/>
        <v>0</v>
      </c>
      <c r="N81" s="133">
        <f t="shared" si="2"/>
        <v>1</v>
      </c>
      <c r="O81" s="134">
        <f t="shared" si="3"/>
        <v>1</v>
      </c>
      <c r="P81" s="395">
        <v>0.1</v>
      </c>
      <c r="Q81" s="396" t="s">
        <v>220</v>
      </c>
      <c r="R81" s="120"/>
      <c r="S81" s="120"/>
      <c r="T81" s="120"/>
      <c r="U81" s="120"/>
      <c r="V81" s="120"/>
      <c r="W81" s="120"/>
    </row>
    <row r="82" spans="1:23" s="136" customFormat="1" ht="12" customHeight="1" thickBot="1">
      <c r="A82" s="231" t="s">
        <v>160</v>
      </c>
      <c r="B82" s="237" t="s">
        <v>94</v>
      </c>
      <c r="C82" s="232">
        <v>1</v>
      </c>
      <c r="D82" s="232">
        <v>0</v>
      </c>
      <c r="E82" s="232">
        <v>1</v>
      </c>
      <c r="F82" s="233">
        <v>10</v>
      </c>
      <c r="G82" s="233">
        <v>0</v>
      </c>
      <c r="H82" s="234">
        <v>10</v>
      </c>
      <c r="I82" s="228">
        <v>3</v>
      </c>
      <c r="J82" s="235">
        <v>0</v>
      </c>
      <c r="K82" s="236">
        <v>3</v>
      </c>
      <c r="L82" s="133">
        <f t="shared" si="2"/>
        <v>14</v>
      </c>
      <c r="M82" s="133">
        <f t="shared" si="2"/>
        <v>0</v>
      </c>
      <c r="N82" s="133">
        <f t="shared" si="2"/>
        <v>14</v>
      </c>
      <c r="O82" s="134">
        <f t="shared" si="3"/>
        <v>14</v>
      </c>
      <c r="P82" s="395">
        <v>0</v>
      </c>
      <c r="Q82" s="396" t="s">
        <v>259</v>
      </c>
      <c r="R82" s="120"/>
      <c r="S82" s="120"/>
      <c r="T82" s="120"/>
      <c r="U82" s="120"/>
      <c r="V82" s="120"/>
      <c r="W82" s="120"/>
    </row>
    <row r="83" spans="1:23" s="136" customFormat="1" ht="12" customHeight="1" thickBot="1">
      <c r="A83" s="231" t="s">
        <v>165</v>
      </c>
      <c r="B83" s="237" t="s">
        <v>95</v>
      </c>
      <c r="C83" s="232">
        <v>1</v>
      </c>
      <c r="D83" s="232">
        <v>0</v>
      </c>
      <c r="E83" s="232">
        <v>1</v>
      </c>
      <c r="F83" s="233">
        <v>10</v>
      </c>
      <c r="G83" s="233">
        <v>0</v>
      </c>
      <c r="H83" s="234">
        <v>10</v>
      </c>
      <c r="I83" s="228">
        <v>1.25</v>
      </c>
      <c r="J83" s="235">
        <v>0</v>
      </c>
      <c r="K83" s="236">
        <v>1.25</v>
      </c>
      <c r="L83" s="133">
        <f t="shared" si="2"/>
        <v>12.25</v>
      </c>
      <c r="M83" s="133">
        <f t="shared" si="2"/>
        <v>0</v>
      </c>
      <c r="N83" s="133">
        <f t="shared" si="2"/>
        <v>12.25</v>
      </c>
      <c r="O83" s="134">
        <f t="shared" si="3"/>
        <v>12.25</v>
      </c>
      <c r="P83" s="395">
        <v>1.4</v>
      </c>
      <c r="Q83" s="396" t="s">
        <v>268</v>
      </c>
      <c r="R83" s="120"/>
      <c r="S83" s="120"/>
      <c r="T83" s="120"/>
      <c r="U83" s="120"/>
      <c r="V83" s="120"/>
      <c r="W83" s="120"/>
    </row>
    <row r="84" spans="1:23" ht="12" customHeight="1" thickBot="1">
      <c r="A84" s="231" t="s">
        <v>165</v>
      </c>
      <c r="B84" s="237" t="s">
        <v>96</v>
      </c>
      <c r="C84" s="232">
        <v>4</v>
      </c>
      <c r="D84" s="232">
        <v>0</v>
      </c>
      <c r="E84" s="232">
        <v>4</v>
      </c>
      <c r="F84" s="233">
        <v>25</v>
      </c>
      <c r="G84" s="233">
        <v>0</v>
      </c>
      <c r="H84" s="234">
        <v>25</v>
      </c>
      <c r="I84" s="228">
        <v>1</v>
      </c>
      <c r="J84" s="235">
        <v>0</v>
      </c>
      <c r="K84" s="236">
        <v>1</v>
      </c>
      <c r="L84" s="133">
        <f t="shared" si="2"/>
        <v>30</v>
      </c>
      <c r="M84" s="133">
        <f t="shared" si="2"/>
        <v>0</v>
      </c>
      <c r="N84" s="133">
        <f t="shared" si="2"/>
        <v>30</v>
      </c>
      <c r="O84" s="134">
        <f t="shared" si="3"/>
        <v>30</v>
      </c>
      <c r="P84" s="395">
        <v>6</v>
      </c>
      <c r="Q84" s="396" t="s">
        <v>269</v>
      </c>
    </row>
    <row r="85" spans="1:23" s="136" customFormat="1" ht="12" customHeight="1" thickBot="1">
      <c r="A85" s="231" t="s">
        <v>161</v>
      </c>
      <c r="B85" s="237" t="s">
        <v>97</v>
      </c>
      <c r="C85" s="232">
        <v>1</v>
      </c>
      <c r="D85" s="232">
        <v>0</v>
      </c>
      <c r="E85" s="236">
        <v>1</v>
      </c>
      <c r="F85" s="138">
        <v>8</v>
      </c>
      <c r="G85" s="233">
        <v>0</v>
      </c>
      <c r="H85" s="234">
        <v>8</v>
      </c>
      <c r="I85" s="228">
        <v>2</v>
      </c>
      <c r="J85" s="235">
        <v>0</v>
      </c>
      <c r="K85" s="236">
        <v>2</v>
      </c>
      <c r="L85" s="133">
        <f t="shared" si="2"/>
        <v>11</v>
      </c>
      <c r="M85" s="133">
        <f t="shared" si="2"/>
        <v>0</v>
      </c>
      <c r="N85" s="133">
        <f t="shared" si="2"/>
        <v>11</v>
      </c>
      <c r="O85" s="134">
        <f t="shared" si="3"/>
        <v>11</v>
      </c>
      <c r="P85" s="395">
        <v>1</v>
      </c>
      <c r="Q85" s="396" t="s">
        <v>217</v>
      </c>
      <c r="R85" s="120"/>
      <c r="S85" s="120"/>
      <c r="T85" s="120"/>
      <c r="U85" s="120"/>
      <c r="V85" s="120"/>
      <c r="W85" s="120"/>
    </row>
    <row r="86" spans="1:23" s="136" customFormat="1" ht="12" customHeight="1" thickBot="1">
      <c r="A86" s="231" t="s">
        <v>162</v>
      </c>
      <c r="B86" s="237" t="s">
        <v>98</v>
      </c>
      <c r="C86" s="232">
        <v>2.25</v>
      </c>
      <c r="D86" s="232">
        <v>0</v>
      </c>
      <c r="E86" s="236">
        <v>2.25</v>
      </c>
      <c r="F86" s="138">
        <v>15.75</v>
      </c>
      <c r="G86" s="233">
        <v>0</v>
      </c>
      <c r="H86" s="234">
        <v>15.75</v>
      </c>
      <c r="I86" s="228">
        <v>4</v>
      </c>
      <c r="J86" s="235">
        <v>0</v>
      </c>
      <c r="K86" s="236">
        <v>4</v>
      </c>
      <c r="L86" s="133">
        <f t="shared" si="2"/>
        <v>22</v>
      </c>
      <c r="M86" s="133">
        <f t="shared" si="2"/>
        <v>0</v>
      </c>
      <c r="N86" s="133">
        <f t="shared" si="2"/>
        <v>22</v>
      </c>
      <c r="O86" s="134">
        <v>22</v>
      </c>
      <c r="P86" s="395">
        <v>1</v>
      </c>
      <c r="Q86" s="293" t="s">
        <v>227</v>
      </c>
      <c r="R86" s="120"/>
      <c r="S86" s="120"/>
      <c r="T86" s="120"/>
      <c r="U86" s="120"/>
      <c r="V86" s="120"/>
      <c r="W86" s="120"/>
    </row>
    <row r="87" spans="1:23" s="136" customFormat="1" ht="12" customHeight="1" thickBot="1">
      <c r="A87" s="231" t="s">
        <v>163</v>
      </c>
      <c r="B87" s="237" t="s">
        <v>99</v>
      </c>
      <c r="C87" s="232">
        <v>1</v>
      </c>
      <c r="D87" s="232">
        <v>0</v>
      </c>
      <c r="E87" s="236">
        <v>1</v>
      </c>
      <c r="F87" s="138">
        <v>9</v>
      </c>
      <c r="G87" s="233">
        <v>0</v>
      </c>
      <c r="H87" s="234">
        <v>9</v>
      </c>
      <c r="I87" s="228">
        <v>0</v>
      </c>
      <c r="J87" s="235">
        <v>0</v>
      </c>
      <c r="K87" s="236">
        <v>0</v>
      </c>
      <c r="L87" s="133">
        <f t="shared" si="2"/>
        <v>10</v>
      </c>
      <c r="M87" s="133">
        <f t="shared" si="2"/>
        <v>0</v>
      </c>
      <c r="N87" s="133">
        <f t="shared" si="2"/>
        <v>10</v>
      </c>
      <c r="O87" s="134">
        <f t="shared" si="3"/>
        <v>10</v>
      </c>
      <c r="P87" s="395">
        <v>0.11</v>
      </c>
      <c r="Q87" s="396" t="s">
        <v>213</v>
      </c>
      <c r="R87" s="120"/>
      <c r="S87" s="120"/>
      <c r="T87" s="120"/>
      <c r="U87" s="120"/>
      <c r="V87" s="120"/>
      <c r="W87" s="120"/>
    </row>
    <row r="88" spans="1:23" ht="12" customHeight="1" thickBot="1">
      <c r="A88" s="231" t="s">
        <v>165</v>
      </c>
      <c r="B88" s="237" t="s">
        <v>100</v>
      </c>
      <c r="C88" s="232">
        <v>2</v>
      </c>
      <c r="D88" s="232">
        <v>0</v>
      </c>
      <c r="E88" s="236">
        <v>2</v>
      </c>
      <c r="F88" s="138">
        <v>11</v>
      </c>
      <c r="G88" s="233">
        <v>0</v>
      </c>
      <c r="H88" s="234">
        <v>11</v>
      </c>
      <c r="I88" s="228">
        <v>1</v>
      </c>
      <c r="J88" s="235">
        <v>0</v>
      </c>
      <c r="K88" s="236">
        <v>1</v>
      </c>
      <c r="L88" s="133">
        <f t="shared" si="2"/>
        <v>14</v>
      </c>
      <c r="M88" s="133">
        <f t="shared" si="2"/>
        <v>0</v>
      </c>
      <c r="N88" s="133">
        <f t="shared" si="2"/>
        <v>14</v>
      </c>
      <c r="O88" s="134">
        <f t="shared" si="3"/>
        <v>14</v>
      </c>
      <c r="P88" s="395">
        <v>2.4</v>
      </c>
      <c r="Q88" s="396" t="s">
        <v>270</v>
      </c>
    </row>
    <row r="89" spans="1:23" s="136" customFormat="1" ht="12" customHeight="1" thickBot="1">
      <c r="A89" s="231" t="s">
        <v>165</v>
      </c>
      <c r="B89" s="237" t="s">
        <v>101</v>
      </c>
      <c r="C89" s="232">
        <v>2</v>
      </c>
      <c r="D89" s="232">
        <v>0</v>
      </c>
      <c r="E89" s="236">
        <v>2</v>
      </c>
      <c r="F89" s="138">
        <v>11</v>
      </c>
      <c r="G89" s="233">
        <v>0</v>
      </c>
      <c r="H89" s="234">
        <v>11</v>
      </c>
      <c r="I89" s="228">
        <v>0</v>
      </c>
      <c r="J89" s="235">
        <v>0</v>
      </c>
      <c r="K89" s="236">
        <v>0</v>
      </c>
      <c r="L89" s="133">
        <f t="shared" si="2"/>
        <v>13</v>
      </c>
      <c r="M89" s="133">
        <f t="shared" si="2"/>
        <v>0</v>
      </c>
      <c r="N89" s="133">
        <f t="shared" si="2"/>
        <v>13</v>
      </c>
      <c r="O89" s="134">
        <f t="shared" si="3"/>
        <v>13</v>
      </c>
      <c r="P89" s="395">
        <v>1.4</v>
      </c>
      <c r="Q89" s="396" t="s">
        <v>268</v>
      </c>
      <c r="R89" s="120"/>
      <c r="S89" s="120"/>
      <c r="T89" s="120"/>
      <c r="U89" s="120"/>
      <c r="V89" s="120"/>
      <c r="W89" s="120"/>
    </row>
    <row r="90" spans="1:23" s="136" customFormat="1" ht="12" customHeight="1" thickBot="1">
      <c r="A90" s="231" t="s">
        <v>162</v>
      </c>
      <c r="B90" s="237" t="s">
        <v>102</v>
      </c>
      <c r="C90" s="232">
        <v>1</v>
      </c>
      <c r="D90" s="232">
        <v>0</v>
      </c>
      <c r="E90" s="236">
        <v>1</v>
      </c>
      <c r="F90" s="138">
        <v>6.625</v>
      </c>
      <c r="G90" s="233">
        <v>0</v>
      </c>
      <c r="H90" s="234">
        <v>6.625</v>
      </c>
      <c r="I90" s="228">
        <v>2</v>
      </c>
      <c r="J90" s="235">
        <v>0</v>
      </c>
      <c r="K90" s="236">
        <v>2</v>
      </c>
      <c r="L90" s="133">
        <f t="shared" si="2"/>
        <v>9.625</v>
      </c>
      <c r="M90" s="133">
        <f t="shared" si="2"/>
        <v>0</v>
      </c>
      <c r="N90" s="133">
        <f t="shared" si="2"/>
        <v>9.625</v>
      </c>
      <c r="O90" s="134">
        <v>9.6300000000000008</v>
      </c>
      <c r="P90" s="395">
        <v>1</v>
      </c>
      <c r="Q90" s="293" t="s">
        <v>227</v>
      </c>
      <c r="R90" s="120"/>
      <c r="S90" s="120"/>
      <c r="T90" s="120"/>
      <c r="U90" s="120"/>
      <c r="V90" s="120"/>
      <c r="W90" s="120"/>
    </row>
    <row r="91" spans="1:23" s="136" customFormat="1" ht="12" customHeight="1" thickBot="1">
      <c r="A91" s="231" t="s">
        <v>161</v>
      </c>
      <c r="B91" s="237" t="s">
        <v>103</v>
      </c>
      <c r="C91" s="232">
        <v>0.5</v>
      </c>
      <c r="D91" s="232">
        <v>0</v>
      </c>
      <c r="E91" s="236">
        <v>0.5</v>
      </c>
      <c r="F91" s="138">
        <v>4</v>
      </c>
      <c r="G91" s="233">
        <v>0</v>
      </c>
      <c r="H91" s="234">
        <v>4</v>
      </c>
      <c r="I91" s="228">
        <v>0</v>
      </c>
      <c r="J91" s="235">
        <v>0</v>
      </c>
      <c r="K91" s="236">
        <v>0</v>
      </c>
      <c r="L91" s="133">
        <f t="shared" si="2"/>
        <v>4.5</v>
      </c>
      <c r="M91" s="133">
        <f t="shared" si="2"/>
        <v>0</v>
      </c>
      <c r="N91" s="133">
        <f t="shared" si="2"/>
        <v>4.5</v>
      </c>
      <c r="O91" s="134">
        <f t="shared" si="3"/>
        <v>4.5</v>
      </c>
      <c r="P91" s="395">
        <v>0</v>
      </c>
      <c r="Q91" s="396" t="s">
        <v>259</v>
      </c>
      <c r="R91" s="120"/>
      <c r="S91" s="120"/>
      <c r="T91" s="120"/>
      <c r="U91" s="120"/>
      <c r="V91" s="120"/>
      <c r="W91" s="120"/>
    </row>
    <row r="92" spans="1:23" s="136" customFormat="1" ht="12" customHeight="1" thickBot="1">
      <c r="A92" s="231" t="s">
        <v>161</v>
      </c>
      <c r="B92" s="237" t="s">
        <v>104</v>
      </c>
      <c r="C92" s="232">
        <v>1</v>
      </c>
      <c r="D92" s="232">
        <v>0</v>
      </c>
      <c r="E92" s="236">
        <v>1</v>
      </c>
      <c r="F92" s="138">
        <v>7</v>
      </c>
      <c r="G92" s="233">
        <v>0</v>
      </c>
      <c r="H92" s="234">
        <v>7</v>
      </c>
      <c r="I92" s="228">
        <v>2</v>
      </c>
      <c r="J92" s="235">
        <v>0</v>
      </c>
      <c r="K92" s="236">
        <v>2</v>
      </c>
      <c r="L92" s="133">
        <f t="shared" si="2"/>
        <v>10</v>
      </c>
      <c r="M92" s="133">
        <f t="shared" si="2"/>
        <v>0</v>
      </c>
      <c r="N92" s="133">
        <f t="shared" si="2"/>
        <v>10</v>
      </c>
      <c r="O92" s="134">
        <f t="shared" si="3"/>
        <v>10</v>
      </c>
      <c r="P92" s="395">
        <v>0</v>
      </c>
      <c r="Q92" s="396" t="s">
        <v>259</v>
      </c>
      <c r="R92" s="120"/>
      <c r="S92" s="120"/>
      <c r="T92" s="120"/>
      <c r="U92" s="120"/>
      <c r="V92" s="120"/>
      <c r="W92" s="120"/>
    </row>
    <row r="93" spans="1:23" s="136" customFormat="1" ht="12" customHeight="1" thickBot="1">
      <c r="A93" s="231" t="s">
        <v>167</v>
      </c>
      <c r="B93" s="237" t="s">
        <v>105</v>
      </c>
      <c r="C93" s="232">
        <v>0.1</v>
      </c>
      <c r="D93" s="232">
        <v>0</v>
      </c>
      <c r="E93" s="236">
        <v>0.1</v>
      </c>
      <c r="F93" s="138">
        <v>1</v>
      </c>
      <c r="G93" s="233">
        <v>0</v>
      </c>
      <c r="H93" s="234">
        <v>1</v>
      </c>
      <c r="I93" s="228">
        <v>0</v>
      </c>
      <c r="J93" s="235">
        <v>0</v>
      </c>
      <c r="K93" s="236">
        <v>0</v>
      </c>
      <c r="L93" s="133">
        <f t="shared" si="2"/>
        <v>1.1000000000000001</v>
      </c>
      <c r="M93" s="133">
        <f t="shared" si="2"/>
        <v>0</v>
      </c>
      <c r="N93" s="133">
        <f t="shared" si="2"/>
        <v>1.1000000000000001</v>
      </c>
      <c r="O93" s="134">
        <f t="shared" si="3"/>
        <v>1.1000000000000001</v>
      </c>
      <c r="P93" s="395">
        <v>0.1</v>
      </c>
      <c r="Q93" s="396" t="s">
        <v>271</v>
      </c>
      <c r="R93" s="120"/>
      <c r="S93" s="120"/>
      <c r="T93" s="120"/>
      <c r="U93" s="120"/>
      <c r="V93" s="120"/>
      <c r="W93" s="120"/>
    </row>
    <row r="94" spans="1:23" s="136" customFormat="1" ht="12" customHeight="1" thickBot="1">
      <c r="A94" s="231" t="s">
        <v>167</v>
      </c>
      <c r="B94" s="237" t="s">
        <v>106</v>
      </c>
      <c r="C94" s="232">
        <v>1</v>
      </c>
      <c r="D94" s="232">
        <v>0</v>
      </c>
      <c r="E94" s="236">
        <v>1</v>
      </c>
      <c r="F94" s="138">
        <v>3</v>
      </c>
      <c r="G94" s="233">
        <v>0</v>
      </c>
      <c r="H94" s="234">
        <v>3</v>
      </c>
      <c r="I94" s="228">
        <v>0</v>
      </c>
      <c r="J94" s="235">
        <v>0</v>
      </c>
      <c r="K94" s="236">
        <v>0</v>
      </c>
      <c r="L94" s="133">
        <f t="shared" si="2"/>
        <v>4</v>
      </c>
      <c r="M94" s="133">
        <f t="shared" si="2"/>
        <v>0</v>
      </c>
      <c r="N94" s="133">
        <f t="shared" si="2"/>
        <v>4</v>
      </c>
      <c r="O94" s="134">
        <f t="shared" si="3"/>
        <v>4</v>
      </c>
      <c r="P94" s="395">
        <v>0.1</v>
      </c>
      <c r="Q94" s="396" t="s">
        <v>220</v>
      </c>
      <c r="R94" s="120"/>
      <c r="S94" s="120"/>
      <c r="T94" s="120"/>
      <c r="U94" s="120"/>
      <c r="V94" s="120"/>
      <c r="W94" s="120"/>
    </row>
    <row r="95" spans="1:23" ht="12" customHeight="1" thickBot="1">
      <c r="A95" s="231" t="s">
        <v>166</v>
      </c>
      <c r="B95" s="237" t="s">
        <v>107</v>
      </c>
      <c r="C95" s="232">
        <v>0.25</v>
      </c>
      <c r="D95" s="232">
        <v>0</v>
      </c>
      <c r="E95" s="236">
        <v>0.25</v>
      </c>
      <c r="F95" s="138">
        <v>0.5</v>
      </c>
      <c r="G95" s="233">
        <v>0</v>
      </c>
      <c r="H95" s="234">
        <v>0.5</v>
      </c>
      <c r="I95" s="228">
        <v>0.25</v>
      </c>
      <c r="J95" s="235">
        <v>0</v>
      </c>
      <c r="K95" s="236">
        <v>0.25</v>
      </c>
      <c r="L95" s="133">
        <f t="shared" si="2"/>
        <v>1</v>
      </c>
      <c r="M95" s="133">
        <f t="shared" si="2"/>
        <v>0</v>
      </c>
      <c r="N95" s="133">
        <f t="shared" si="2"/>
        <v>1</v>
      </c>
      <c r="O95" s="134">
        <f t="shared" si="3"/>
        <v>1</v>
      </c>
      <c r="P95" s="395">
        <v>1.4E-2</v>
      </c>
      <c r="Q95" s="396" t="s">
        <v>247</v>
      </c>
    </row>
    <row r="96" spans="1:23" ht="12" customHeight="1" thickBot="1">
      <c r="A96" s="231" t="s">
        <v>162</v>
      </c>
      <c r="B96" s="237" t="s">
        <v>108</v>
      </c>
      <c r="C96" s="232">
        <v>2</v>
      </c>
      <c r="D96" s="232">
        <v>0</v>
      </c>
      <c r="E96" s="236">
        <v>2</v>
      </c>
      <c r="F96" s="138">
        <v>10</v>
      </c>
      <c r="G96" s="233">
        <v>0</v>
      </c>
      <c r="H96" s="234">
        <v>10</v>
      </c>
      <c r="I96" s="228">
        <v>2</v>
      </c>
      <c r="J96" s="235">
        <v>0</v>
      </c>
      <c r="K96" s="236">
        <v>2</v>
      </c>
      <c r="L96" s="133">
        <f t="shared" si="2"/>
        <v>14</v>
      </c>
      <c r="M96" s="133">
        <f t="shared" si="2"/>
        <v>0</v>
      </c>
      <c r="N96" s="133">
        <f t="shared" si="2"/>
        <v>14</v>
      </c>
      <c r="O96" s="134">
        <f t="shared" si="3"/>
        <v>14</v>
      </c>
      <c r="P96" s="395">
        <v>1</v>
      </c>
      <c r="Q96" s="293" t="s">
        <v>272</v>
      </c>
    </row>
    <row r="97" spans="1:23" ht="12" customHeight="1" thickBot="1">
      <c r="A97" s="231" t="s">
        <v>164</v>
      </c>
      <c r="B97" s="237" t="s">
        <v>109</v>
      </c>
      <c r="C97" s="232">
        <v>1.5</v>
      </c>
      <c r="D97" s="232">
        <v>0</v>
      </c>
      <c r="E97" s="236">
        <v>1.5</v>
      </c>
      <c r="F97" s="138">
        <v>10.5</v>
      </c>
      <c r="G97" s="233">
        <v>0</v>
      </c>
      <c r="H97" s="234">
        <v>10.5</v>
      </c>
      <c r="I97" s="228">
        <v>0</v>
      </c>
      <c r="J97" s="235">
        <v>0</v>
      </c>
      <c r="K97" s="236">
        <v>0</v>
      </c>
      <c r="L97" s="133">
        <f t="shared" si="2"/>
        <v>12</v>
      </c>
      <c r="M97" s="133">
        <f t="shared" si="2"/>
        <v>0</v>
      </c>
      <c r="N97" s="133">
        <f t="shared" si="2"/>
        <v>12</v>
      </c>
      <c r="O97" s="134">
        <f t="shared" si="3"/>
        <v>12</v>
      </c>
      <c r="P97" s="395">
        <v>1.23</v>
      </c>
      <c r="Q97" s="396" t="s">
        <v>273</v>
      </c>
    </row>
    <row r="98" spans="1:23" ht="12" customHeight="1" thickBot="1">
      <c r="A98" s="231" t="s">
        <v>160</v>
      </c>
      <c r="B98" s="237" t="s">
        <v>110</v>
      </c>
      <c r="C98" s="232">
        <v>8</v>
      </c>
      <c r="D98" s="232">
        <v>0</v>
      </c>
      <c r="E98" s="236">
        <v>8</v>
      </c>
      <c r="F98" s="138">
        <v>45</v>
      </c>
      <c r="G98" s="233">
        <v>0</v>
      </c>
      <c r="H98" s="234">
        <v>45</v>
      </c>
      <c r="I98" s="228">
        <v>13</v>
      </c>
      <c r="J98" s="235">
        <v>0</v>
      </c>
      <c r="K98" s="236">
        <v>13</v>
      </c>
      <c r="L98" s="133">
        <f t="shared" si="2"/>
        <v>66</v>
      </c>
      <c r="M98" s="133">
        <f t="shared" si="2"/>
        <v>0</v>
      </c>
      <c r="N98" s="133">
        <f t="shared" si="2"/>
        <v>66</v>
      </c>
      <c r="O98" s="134">
        <f t="shared" si="3"/>
        <v>66</v>
      </c>
      <c r="P98" s="395">
        <v>0</v>
      </c>
      <c r="Q98" s="397" t="s">
        <v>274</v>
      </c>
    </row>
    <row r="99" spans="1:23" ht="12" customHeight="1" thickBot="1">
      <c r="A99" s="231" t="s">
        <v>164</v>
      </c>
      <c r="B99" s="237" t="s">
        <v>111</v>
      </c>
      <c r="C99" s="232">
        <v>1</v>
      </c>
      <c r="D99" s="232">
        <v>0</v>
      </c>
      <c r="E99" s="236">
        <v>1</v>
      </c>
      <c r="F99" s="138">
        <v>4</v>
      </c>
      <c r="G99" s="233">
        <v>0</v>
      </c>
      <c r="H99" s="234">
        <v>4</v>
      </c>
      <c r="I99" s="228">
        <v>1</v>
      </c>
      <c r="J99" s="235">
        <v>0</v>
      </c>
      <c r="K99" s="236">
        <v>1</v>
      </c>
      <c r="L99" s="133">
        <f t="shared" si="2"/>
        <v>6</v>
      </c>
      <c r="M99" s="133">
        <f t="shared" si="2"/>
        <v>0</v>
      </c>
      <c r="N99" s="133">
        <f t="shared" si="2"/>
        <v>6</v>
      </c>
      <c r="O99" s="134">
        <f t="shared" si="3"/>
        <v>6</v>
      </c>
      <c r="P99" s="395">
        <v>2</v>
      </c>
      <c r="Q99" s="396" t="s">
        <v>275</v>
      </c>
    </row>
    <row r="100" spans="1:23" ht="12" customHeight="1" thickBot="1">
      <c r="A100" s="231" t="s">
        <v>166</v>
      </c>
      <c r="B100" s="237" t="s">
        <v>112</v>
      </c>
      <c r="C100" s="232">
        <v>0.75</v>
      </c>
      <c r="D100" s="232">
        <v>0</v>
      </c>
      <c r="E100" s="236">
        <v>0.75</v>
      </c>
      <c r="F100" s="138">
        <v>3.5</v>
      </c>
      <c r="G100" s="233">
        <v>0</v>
      </c>
      <c r="H100" s="234">
        <v>3.5</v>
      </c>
      <c r="I100" s="228">
        <v>0.75</v>
      </c>
      <c r="J100" s="235">
        <v>0</v>
      </c>
      <c r="K100" s="236">
        <v>0.75</v>
      </c>
      <c r="L100" s="133">
        <f t="shared" si="2"/>
        <v>5</v>
      </c>
      <c r="M100" s="133">
        <f t="shared" si="2"/>
        <v>0</v>
      </c>
      <c r="N100" s="133">
        <f t="shared" si="2"/>
        <v>5</v>
      </c>
      <c r="O100" s="134">
        <f t="shared" si="3"/>
        <v>5</v>
      </c>
      <c r="P100" s="395">
        <v>0.04</v>
      </c>
      <c r="Q100" s="396" t="s">
        <v>276</v>
      </c>
    </row>
    <row r="101" spans="1:23" ht="12" customHeight="1" thickBot="1">
      <c r="A101" s="231" t="s">
        <v>161</v>
      </c>
      <c r="B101" s="237" t="s">
        <v>113</v>
      </c>
      <c r="C101" s="232">
        <v>1</v>
      </c>
      <c r="D101" s="232">
        <v>0</v>
      </c>
      <c r="E101" s="236">
        <v>1</v>
      </c>
      <c r="F101" s="138">
        <v>1</v>
      </c>
      <c r="G101" s="233">
        <v>0</v>
      </c>
      <c r="H101" s="234">
        <v>1</v>
      </c>
      <c r="I101" s="228">
        <v>1</v>
      </c>
      <c r="J101" s="235">
        <v>0</v>
      </c>
      <c r="K101" s="236">
        <v>1</v>
      </c>
      <c r="L101" s="133">
        <f t="shared" si="2"/>
        <v>3</v>
      </c>
      <c r="M101" s="133">
        <f t="shared" si="2"/>
        <v>0</v>
      </c>
      <c r="N101" s="133">
        <f t="shared" si="2"/>
        <v>3</v>
      </c>
      <c r="O101" s="134">
        <f t="shared" si="3"/>
        <v>3</v>
      </c>
      <c r="P101" s="395">
        <v>0.11</v>
      </c>
      <c r="Q101" s="396" t="s">
        <v>213</v>
      </c>
    </row>
    <row r="102" spans="1:23" ht="12" customHeight="1" thickBot="1">
      <c r="A102" s="231" t="s">
        <v>160</v>
      </c>
      <c r="B102" s="237" t="s">
        <v>114</v>
      </c>
      <c r="C102" s="232">
        <v>3</v>
      </c>
      <c r="D102" s="232">
        <v>0</v>
      </c>
      <c r="E102" s="236">
        <v>3</v>
      </c>
      <c r="F102" s="138">
        <v>20</v>
      </c>
      <c r="G102" s="233">
        <v>0</v>
      </c>
      <c r="H102" s="234">
        <v>20</v>
      </c>
      <c r="I102" s="228">
        <v>5</v>
      </c>
      <c r="J102" s="235">
        <v>0</v>
      </c>
      <c r="K102" s="236">
        <v>5</v>
      </c>
      <c r="L102" s="133">
        <f t="shared" si="2"/>
        <v>28</v>
      </c>
      <c r="M102" s="133">
        <f t="shared" si="2"/>
        <v>0</v>
      </c>
      <c r="N102" s="133">
        <f t="shared" si="2"/>
        <v>28</v>
      </c>
      <c r="O102" s="134">
        <f t="shared" si="3"/>
        <v>28</v>
      </c>
      <c r="P102" s="395">
        <v>0.6</v>
      </c>
      <c r="Q102" s="396" t="s">
        <v>237</v>
      </c>
    </row>
    <row r="103" spans="1:23" ht="12" customHeight="1" thickBot="1">
      <c r="A103" s="231" t="s">
        <v>161</v>
      </c>
      <c r="B103" s="237" t="s">
        <v>115</v>
      </c>
      <c r="C103" s="232">
        <v>1</v>
      </c>
      <c r="D103" s="232">
        <v>0</v>
      </c>
      <c r="E103" s="236">
        <v>1</v>
      </c>
      <c r="F103" s="138">
        <v>6</v>
      </c>
      <c r="G103" s="233">
        <v>0</v>
      </c>
      <c r="H103" s="234">
        <v>6</v>
      </c>
      <c r="I103" s="228">
        <v>1</v>
      </c>
      <c r="J103" s="235">
        <v>0</v>
      </c>
      <c r="K103" s="236">
        <v>1</v>
      </c>
      <c r="L103" s="133">
        <f t="shared" si="2"/>
        <v>8</v>
      </c>
      <c r="M103" s="133">
        <f t="shared" si="2"/>
        <v>0</v>
      </c>
      <c r="N103" s="133">
        <f t="shared" si="2"/>
        <v>8</v>
      </c>
      <c r="O103" s="134">
        <f t="shared" si="3"/>
        <v>8</v>
      </c>
      <c r="P103" s="395">
        <v>0.90900000000000003</v>
      </c>
      <c r="Q103" s="396" t="s">
        <v>213</v>
      </c>
    </row>
    <row r="104" spans="1:23" ht="12" customHeight="1" thickBot="1">
      <c r="A104" s="231" t="s">
        <v>164</v>
      </c>
      <c r="B104" s="237" t="s">
        <v>116</v>
      </c>
      <c r="C104" s="232">
        <v>2.5</v>
      </c>
      <c r="D104" s="232">
        <v>0</v>
      </c>
      <c r="E104" s="236">
        <v>2.5</v>
      </c>
      <c r="F104" s="138">
        <v>12.5</v>
      </c>
      <c r="G104" s="233">
        <v>0</v>
      </c>
      <c r="H104" s="234">
        <v>12.5</v>
      </c>
      <c r="I104" s="228">
        <v>3</v>
      </c>
      <c r="J104" s="235">
        <v>0</v>
      </c>
      <c r="K104" s="236">
        <v>3</v>
      </c>
      <c r="L104" s="133">
        <f t="shared" si="2"/>
        <v>18</v>
      </c>
      <c r="M104" s="133">
        <f t="shared" si="2"/>
        <v>0</v>
      </c>
      <c r="N104" s="133">
        <f t="shared" si="2"/>
        <v>18</v>
      </c>
      <c r="O104" s="134">
        <f t="shared" si="3"/>
        <v>18</v>
      </c>
      <c r="P104" s="395">
        <v>3.8</v>
      </c>
      <c r="Q104" s="396" t="s">
        <v>277</v>
      </c>
    </row>
    <row r="105" spans="1:23" ht="12" customHeight="1" thickBot="1">
      <c r="A105" s="231" t="s">
        <v>161</v>
      </c>
      <c r="B105" s="237" t="s">
        <v>117</v>
      </c>
      <c r="C105" s="232">
        <v>0</v>
      </c>
      <c r="D105" s="232">
        <v>0</v>
      </c>
      <c r="E105" s="236">
        <v>0</v>
      </c>
      <c r="F105" s="138">
        <v>3.8</v>
      </c>
      <c r="G105" s="233">
        <v>0</v>
      </c>
      <c r="H105" s="234">
        <v>3.8</v>
      </c>
      <c r="I105" s="228">
        <v>0</v>
      </c>
      <c r="J105" s="235">
        <v>0</v>
      </c>
      <c r="K105" s="236">
        <v>0</v>
      </c>
      <c r="L105" s="133">
        <f t="shared" si="2"/>
        <v>3.8</v>
      </c>
      <c r="M105" s="133">
        <f t="shared" si="2"/>
        <v>0</v>
      </c>
      <c r="N105" s="133">
        <f t="shared" si="2"/>
        <v>3.8</v>
      </c>
      <c r="O105" s="134">
        <f t="shared" si="3"/>
        <v>3.8</v>
      </c>
      <c r="P105" s="395">
        <v>0</v>
      </c>
      <c r="Q105" s="396" t="s">
        <v>259</v>
      </c>
    </row>
    <row r="106" spans="1:23" s="136" customFormat="1" ht="12" customHeight="1">
      <c r="A106" s="231" t="s">
        <v>163</v>
      </c>
      <c r="B106" s="237" t="s">
        <v>118</v>
      </c>
      <c r="C106" s="232">
        <v>0.25</v>
      </c>
      <c r="D106" s="232">
        <v>0</v>
      </c>
      <c r="E106" s="236">
        <v>0.25</v>
      </c>
      <c r="F106" s="138">
        <v>0.75</v>
      </c>
      <c r="G106" s="233">
        <v>0</v>
      </c>
      <c r="H106" s="234">
        <v>0.75</v>
      </c>
      <c r="I106" s="228">
        <v>0</v>
      </c>
      <c r="J106" s="235">
        <v>0</v>
      </c>
      <c r="K106" s="236">
        <v>0</v>
      </c>
      <c r="L106" s="133">
        <f t="shared" si="2"/>
        <v>1</v>
      </c>
      <c r="M106" s="133">
        <f t="shared" si="2"/>
        <v>0</v>
      </c>
      <c r="N106" s="133">
        <f t="shared" si="2"/>
        <v>1</v>
      </c>
      <c r="O106" s="134">
        <f t="shared" si="3"/>
        <v>1</v>
      </c>
      <c r="P106" s="395">
        <v>0.05</v>
      </c>
      <c r="Q106" s="396" t="s">
        <v>220</v>
      </c>
      <c r="R106" s="139"/>
      <c r="S106" s="120"/>
      <c r="T106" s="120"/>
      <c r="U106" s="120"/>
      <c r="V106" s="120"/>
      <c r="W106" s="120"/>
    </row>
    <row r="107" spans="1:23" ht="12.75" customHeight="1">
      <c r="A107" s="260"/>
      <c r="B107" s="239" t="s">
        <v>278</v>
      </c>
      <c r="C107" s="232">
        <f>SUBTOTAL(109,C4:C106)</f>
        <v>201.44</v>
      </c>
      <c r="D107" s="232">
        <f t="shared" ref="D107:P107" si="4">SUBTOTAL(109,D4:D106)</f>
        <v>1</v>
      </c>
      <c r="E107" s="232">
        <f t="shared" si="4"/>
        <v>200.44</v>
      </c>
      <c r="F107" s="240">
        <f t="shared" si="4"/>
        <v>951.17499999999995</v>
      </c>
      <c r="G107" s="240">
        <f t="shared" si="4"/>
        <v>6</v>
      </c>
      <c r="H107" s="240">
        <f t="shared" si="4"/>
        <v>945.17499999999995</v>
      </c>
      <c r="I107" s="232">
        <f t="shared" si="4"/>
        <v>216</v>
      </c>
      <c r="J107" s="232">
        <f t="shared" si="4"/>
        <v>4</v>
      </c>
      <c r="K107" s="232">
        <f>SUBTOTAL(109,K4:K106)</f>
        <v>212</v>
      </c>
      <c r="L107" s="240">
        <f t="shared" si="4"/>
        <v>1368.615</v>
      </c>
      <c r="M107" s="240">
        <f>SUBTOTAL(109,M4:M106)</f>
        <v>11</v>
      </c>
      <c r="N107" s="240">
        <f t="shared" si="4"/>
        <v>1357.615</v>
      </c>
      <c r="O107" s="240">
        <f>SUBTOTAL(109,O4:O106)</f>
        <v>1357.6200000000001</v>
      </c>
      <c r="P107" s="240">
        <f t="shared" si="4"/>
        <v>91.613</v>
      </c>
      <c r="Q107" s="396"/>
    </row>
    <row r="108" spans="1:23" ht="12" customHeight="1">
      <c r="A108" s="140"/>
      <c r="B108" s="140"/>
      <c r="C108" s="140"/>
      <c r="D108" s="140"/>
      <c r="E108" s="140"/>
      <c r="F108" s="141"/>
      <c r="G108" s="141"/>
      <c r="H108" s="142"/>
      <c r="I108" s="140"/>
      <c r="J108" s="140"/>
      <c r="K108" s="140"/>
      <c r="L108" s="141"/>
      <c r="M108" s="141"/>
      <c r="N108" s="142"/>
      <c r="O108" s="142"/>
      <c r="P108" s="142"/>
      <c r="Q108" s="143"/>
    </row>
    <row r="109" spans="1:23" ht="12" customHeight="1">
      <c r="A109" s="238" t="s">
        <v>164</v>
      </c>
      <c r="B109" s="239" t="s">
        <v>279</v>
      </c>
      <c r="C109" s="253">
        <f>SUM(C36:C37)</f>
        <v>3</v>
      </c>
      <c r="D109" s="253">
        <f t="shared" ref="D109:P109" si="5">SUM(D36:D37)</f>
        <v>0</v>
      </c>
      <c r="E109" s="253">
        <f t="shared" si="5"/>
        <v>3</v>
      </c>
      <c r="F109" s="240">
        <f t="shared" si="5"/>
        <v>15</v>
      </c>
      <c r="G109" s="240">
        <f t="shared" si="5"/>
        <v>0</v>
      </c>
      <c r="H109" s="240">
        <f t="shared" si="5"/>
        <v>15</v>
      </c>
      <c r="I109" s="253">
        <f t="shared" si="5"/>
        <v>2</v>
      </c>
      <c r="J109" s="253">
        <f t="shared" si="5"/>
        <v>1</v>
      </c>
      <c r="K109" s="253">
        <f t="shared" si="5"/>
        <v>1</v>
      </c>
      <c r="L109" s="240">
        <f t="shared" si="5"/>
        <v>20</v>
      </c>
      <c r="M109" s="240">
        <f t="shared" si="5"/>
        <v>1</v>
      </c>
      <c r="N109" s="240">
        <f t="shared" si="5"/>
        <v>19</v>
      </c>
      <c r="O109" s="240">
        <f t="shared" si="5"/>
        <v>19</v>
      </c>
      <c r="P109" s="240">
        <f t="shared" si="5"/>
        <v>3.5</v>
      </c>
      <c r="Q109" s="396"/>
    </row>
    <row r="110" spans="1:23" ht="12" customHeight="1">
      <c r="A110" s="238" t="s">
        <v>161</v>
      </c>
      <c r="B110" s="239" t="s">
        <v>280</v>
      </c>
      <c r="C110" s="232">
        <f t="shared" ref="C110:L110" si="6">SUM(C45:C46)</f>
        <v>18</v>
      </c>
      <c r="D110" s="232">
        <f t="shared" si="6"/>
        <v>0</v>
      </c>
      <c r="E110" s="236">
        <f t="shared" si="6"/>
        <v>18</v>
      </c>
      <c r="F110" s="144">
        <f t="shared" si="6"/>
        <v>50</v>
      </c>
      <c r="G110" s="241">
        <f t="shared" si="6"/>
        <v>0</v>
      </c>
      <c r="H110" s="242">
        <f t="shared" si="6"/>
        <v>50</v>
      </c>
      <c r="I110" s="229">
        <f t="shared" si="6"/>
        <v>28</v>
      </c>
      <c r="J110" s="232">
        <f t="shared" si="6"/>
        <v>0</v>
      </c>
      <c r="K110" s="236">
        <f t="shared" si="6"/>
        <v>28</v>
      </c>
      <c r="L110" s="137">
        <f t="shared" si="6"/>
        <v>96</v>
      </c>
      <c r="M110" s="137">
        <f t="shared" ref="M110:P110" si="7">SUM(M45:M46)</f>
        <v>0</v>
      </c>
      <c r="N110" s="137">
        <f t="shared" si="7"/>
        <v>96</v>
      </c>
      <c r="O110" s="137">
        <f t="shared" si="7"/>
        <v>96</v>
      </c>
      <c r="P110" s="137">
        <f t="shared" si="7"/>
        <v>1.4</v>
      </c>
      <c r="Q110" s="396"/>
    </row>
    <row r="111" spans="1:23" ht="15" customHeight="1">
      <c r="A111" s="243"/>
      <c r="B111" s="244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6"/>
      <c r="O111" s="398"/>
      <c r="P111" s="398"/>
      <c r="Q111" s="399"/>
    </row>
    <row r="112" spans="1:23" s="145" customFormat="1" ht="27.6">
      <c r="A112" s="247" t="str">
        <f>A1</f>
        <v>TOTAL STAFFING as of 09.30.2020</v>
      </c>
      <c r="B112" s="248"/>
      <c r="C112" s="249">
        <f t="shared" ref="C112:P112" si="8">C107</f>
        <v>201.44</v>
      </c>
      <c r="D112" s="249">
        <f t="shared" si="8"/>
        <v>1</v>
      </c>
      <c r="E112" s="249">
        <f t="shared" si="8"/>
        <v>200.44</v>
      </c>
      <c r="F112" s="249">
        <f t="shared" si="8"/>
        <v>951.17499999999995</v>
      </c>
      <c r="G112" s="249">
        <f t="shared" si="8"/>
        <v>6</v>
      </c>
      <c r="H112" s="249">
        <f t="shared" si="8"/>
        <v>945.17499999999995</v>
      </c>
      <c r="I112" s="249">
        <f t="shared" si="8"/>
        <v>216</v>
      </c>
      <c r="J112" s="249">
        <f t="shared" si="8"/>
        <v>4</v>
      </c>
      <c r="K112" s="249">
        <f t="shared" si="8"/>
        <v>212</v>
      </c>
      <c r="L112" s="249">
        <f t="shared" si="8"/>
        <v>1368.615</v>
      </c>
      <c r="M112" s="249">
        <f t="shared" si="8"/>
        <v>11</v>
      </c>
      <c r="N112" s="250">
        <f t="shared" si="8"/>
        <v>1357.615</v>
      </c>
      <c r="O112" s="400">
        <f t="shared" si="8"/>
        <v>1357.6200000000001</v>
      </c>
      <c r="P112" s="400">
        <f t="shared" si="8"/>
        <v>91.613</v>
      </c>
      <c r="Q112" s="401">
        <f>SUM(O112:P112)</f>
        <v>1449.2330000000002</v>
      </c>
    </row>
    <row r="113" spans="1:17" ht="12" customHeight="1">
      <c r="A113" s="338" t="s">
        <v>281</v>
      </c>
      <c r="B113" s="339"/>
      <c r="C113" s="146"/>
      <c r="D113" s="146"/>
      <c r="E113" s="146"/>
      <c r="F113" s="146"/>
      <c r="G113" s="146"/>
      <c r="H113" s="147"/>
      <c r="I113" s="148"/>
      <c r="J113" s="149"/>
      <c r="K113" s="147"/>
      <c r="L113" s="146"/>
      <c r="M113" s="146"/>
      <c r="N113" s="146"/>
      <c r="O113" s="146"/>
      <c r="P113" s="146"/>
      <c r="Q113" s="150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5546875" defaultRowHeight="13.1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53" t="s">
        <v>282</v>
      </c>
      <c r="B1" s="354"/>
      <c r="C1" s="45" t="s">
        <v>283</v>
      </c>
      <c r="D1" s="46" t="s">
        <v>284</v>
      </c>
      <c r="E1" s="46" t="s">
        <v>285</v>
      </c>
      <c r="F1" s="46" t="s">
        <v>286</v>
      </c>
      <c r="G1" s="46" t="s">
        <v>287</v>
      </c>
      <c r="H1" s="46" t="s">
        <v>288</v>
      </c>
      <c r="I1" s="46" t="s">
        <v>289</v>
      </c>
      <c r="J1" s="46" t="s">
        <v>290</v>
      </c>
      <c r="K1" s="46" t="s">
        <v>291</v>
      </c>
    </row>
    <row r="2" spans="1:11" s="1" customFormat="1" ht="38.25" customHeight="1">
      <c r="A2" s="301"/>
      <c r="B2" s="279"/>
      <c r="C2" s="45" t="s">
        <v>292</v>
      </c>
      <c r="D2" s="277" t="s">
        <v>292</v>
      </c>
      <c r="E2" s="277" t="s">
        <v>292</v>
      </c>
      <c r="F2" s="277" t="s">
        <v>292</v>
      </c>
      <c r="G2" s="277" t="s">
        <v>292</v>
      </c>
      <c r="H2" s="277" t="s">
        <v>292</v>
      </c>
      <c r="I2" s="277" t="s">
        <v>292</v>
      </c>
      <c r="J2" s="46" t="s">
        <v>292</v>
      </c>
      <c r="K2" s="278" t="s">
        <v>292</v>
      </c>
    </row>
    <row r="3" spans="1:11" s="1" customFormat="1" ht="15.6">
      <c r="A3" s="210"/>
      <c r="B3" s="211" t="s">
        <v>293</v>
      </c>
      <c r="C3" s="281">
        <v>90</v>
      </c>
      <c r="D3" s="285">
        <v>75</v>
      </c>
      <c r="E3" s="285">
        <v>75</v>
      </c>
      <c r="F3" s="285">
        <v>90</v>
      </c>
      <c r="G3" s="285">
        <v>75</v>
      </c>
      <c r="H3" s="285">
        <v>75</v>
      </c>
      <c r="I3" s="285">
        <v>75</v>
      </c>
      <c r="J3" s="286">
        <v>75</v>
      </c>
      <c r="K3" s="287">
        <v>75</v>
      </c>
    </row>
    <row r="4" spans="1:11" s="1" customFormat="1" ht="17.25" customHeight="1">
      <c r="A4" s="38" t="s">
        <v>294</v>
      </c>
      <c r="B4" s="39" t="s">
        <v>295</v>
      </c>
      <c r="C4" s="40">
        <v>99.016872592002102</v>
      </c>
      <c r="D4" s="41">
        <v>89.251470695242801</v>
      </c>
      <c r="E4" s="41">
        <v>65.1683704149128</v>
      </c>
      <c r="F4" s="41">
        <v>94.349221256946095</v>
      </c>
      <c r="G4" s="41">
        <v>80.693365212193697</v>
      </c>
      <c r="H4" s="41">
        <v>81.200230813618006</v>
      </c>
      <c r="I4" s="41">
        <v>85.391461125005904</v>
      </c>
      <c r="J4" s="41">
        <v>98.665022745631603</v>
      </c>
      <c r="K4" s="41">
        <v>88.839523724897802</v>
      </c>
    </row>
    <row r="5" spans="1:11" s="1" customFormat="1" ht="17.25" customHeight="1">
      <c r="A5" s="42" t="s">
        <v>160</v>
      </c>
      <c r="B5" s="43" t="s">
        <v>19</v>
      </c>
      <c r="C5" s="282">
        <v>99.036777583187401</v>
      </c>
      <c r="D5" s="280">
        <v>85.817465528562096</v>
      </c>
      <c r="E5" s="288">
        <v>33.133732534930097</v>
      </c>
      <c r="F5" s="280">
        <v>77.419354838709694</v>
      </c>
      <c r="G5" s="288">
        <v>68.161434977578494</v>
      </c>
      <c r="H5" s="280">
        <v>63.75</v>
      </c>
      <c r="I5" s="288">
        <v>81.814273430782507</v>
      </c>
      <c r="J5" s="280">
        <v>92.840646651270205</v>
      </c>
      <c r="K5" s="288">
        <v>36.734693877551003</v>
      </c>
    </row>
    <row r="6" spans="1:11" s="1" customFormat="1" ht="17.25" customHeight="1">
      <c r="A6" s="402" t="s">
        <v>161</v>
      </c>
      <c r="B6" s="403" t="s">
        <v>20</v>
      </c>
      <c r="C6" s="404">
        <v>98.951048951048904</v>
      </c>
      <c r="D6" s="405">
        <v>87.883683360258502</v>
      </c>
      <c r="E6" s="406">
        <v>59.154929577464799</v>
      </c>
      <c r="F6" s="405">
        <v>100</v>
      </c>
      <c r="G6" s="406">
        <v>96.774193548387103</v>
      </c>
      <c r="H6" s="405">
        <v>83.3333333333333</v>
      </c>
      <c r="I6" s="406">
        <v>93.157894736842096</v>
      </c>
      <c r="J6" s="405">
        <v>96.078431372549005</v>
      </c>
      <c r="K6" s="406">
        <v>71.428571428571402</v>
      </c>
    </row>
    <row r="7" spans="1:11" s="1" customFormat="1" ht="17.25" customHeight="1">
      <c r="A7" s="402" t="s">
        <v>161</v>
      </c>
      <c r="B7" s="403" t="s">
        <v>21</v>
      </c>
      <c r="C7" s="404">
        <v>100</v>
      </c>
      <c r="D7" s="405">
        <v>94.871794871794904</v>
      </c>
      <c r="E7" s="406">
        <v>86.363636363636402</v>
      </c>
      <c r="F7" s="405">
        <v>100</v>
      </c>
      <c r="G7" s="406">
        <v>100</v>
      </c>
      <c r="H7" s="405">
        <v>78.571428571428598</v>
      </c>
      <c r="I7" s="406">
        <v>86.466165413533801</v>
      </c>
      <c r="J7" s="405">
        <v>100</v>
      </c>
      <c r="K7" s="406">
        <v>100</v>
      </c>
    </row>
    <row r="8" spans="1:11" s="1" customFormat="1" ht="17.25" customHeight="1">
      <c r="A8" s="402" t="s">
        <v>162</v>
      </c>
      <c r="B8" s="403" t="s">
        <v>22</v>
      </c>
      <c r="C8" s="404">
        <v>99.267399267399298</v>
      </c>
      <c r="D8" s="405">
        <v>94.112627986348102</v>
      </c>
      <c r="E8" s="406">
        <v>78.75</v>
      </c>
      <c r="F8" s="405">
        <v>97.752808988764102</v>
      </c>
      <c r="G8" s="406">
        <v>86.021505376344095</v>
      </c>
      <c r="H8" s="405">
        <v>63.157894736842103</v>
      </c>
      <c r="I8" s="406">
        <v>90.335707019328595</v>
      </c>
      <c r="J8" s="405">
        <v>99.193548387096797</v>
      </c>
      <c r="K8" s="406">
        <v>94.4444444444444</v>
      </c>
    </row>
    <row r="9" spans="1:11" s="1" customFormat="1" ht="17.25" customHeight="1">
      <c r="A9" s="402" t="s">
        <v>161</v>
      </c>
      <c r="B9" s="403" t="s">
        <v>23</v>
      </c>
      <c r="C9" s="404">
        <v>100</v>
      </c>
      <c r="D9" s="405">
        <v>90.858725761772902</v>
      </c>
      <c r="E9" s="406">
        <v>89.473684210526301</v>
      </c>
      <c r="F9" s="405">
        <v>92.592592592592595</v>
      </c>
      <c r="G9" s="406">
        <v>83.636363636363598</v>
      </c>
      <c r="H9" s="405">
        <v>86.2068965517241</v>
      </c>
      <c r="I9" s="406">
        <v>94.758909853249506</v>
      </c>
      <c r="J9" s="405">
        <v>99.21875</v>
      </c>
      <c r="K9" s="406">
        <v>90</v>
      </c>
    </row>
    <row r="10" spans="1:11" s="1" customFormat="1" ht="17.25" customHeight="1">
      <c r="A10" s="402" t="s">
        <v>163</v>
      </c>
      <c r="B10" s="403" t="s">
        <v>24</v>
      </c>
      <c r="C10" s="404">
        <v>100</v>
      </c>
      <c r="D10" s="405">
        <v>88.188976377952798</v>
      </c>
      <c r="E10" s="406">
        <v>61.194029850746297</v>
      </c>
      <c r="F10" s="405">
        <v>100</v>
      </c>
      <c r="G10" s="406">
        <v>94.117647058823493</v>
      </c>
      <c r="H10" s="405">
        <v>27.7777777777778</v>
      </c>
      <c r="I10" s="406">
        <v>82.945736434108497</v>
      </c>
      <c r="J10" s="405">
        <v>95.238095238095198</v>
      </c>
      <c r="K10" s="406">
        <v>50</v>
      </c>
    </row>
    <row r="11" spans="1:11" s="1" customFormat="1" ht="17.25" customHeight="1">
      <c r="A11" s="402" t="s">
        <v>161</v>
      </c>
      <c r="B11" s="403" t="s">
        <v>25</v>
      </c>
      <c r="C11" s="404">
        <v>98.915989159891595</v>
      </c>
      <c r="D11" s="405">
        <v>84.473877851361294</v>
      </c>
      <c r="E11" s="406">
        <v>60.447761194029802</v>
      </c>
      <c r="F11" s="405">
        <v>99.601593625497998</v>
      </c>
      <c r="G11" s="406">
        <v>90.157480314960594</v>
      </c>
      <c r="H11" s="405">
        <v>63.636363636363598</v>
      </c>
      <c r="I11" s="406">
        <v>87.266739846322693</v>
      </c>
      <c r="J11" s="405">
        <v>99.676375404530802</v>
      </c>
      <c r="K11" s="406">
        <v>97.872340425531902</v>
      </c>
    </row>
    <row r="12" spans="1:11" s="1" customFormat="1" ht="17.25" customHeight="1">
      <c r="A12" s="402" t="s">
        <v>164</v>
      </c>
      <c r="B12" s="403" t="s">
        <v>26</v>
      </c>
      <c r="C12" s="404">
        <v>100</v>
      </c>
      <c r="D12" s="405">
        <v>93.179049939098704</v>
      </c>
      <c r="E12" s="406">
        <v>62.7659574468085</v>
      </c>
      <c r="F12" s="405">
        <v>91.6666666666667</v>
      </c>
      <c r="G12" s="406">
        <v>81.578947368421098</v>
      </c>
      <c r="H12" s="405">
        <v>88.461538461538495</v>
      </c>
      <c r="I12" s="406">
        <v>84.362139917695501</v>
      </c>
      <c r="J12" s="405">
        <v>97.837837837837796</v>
      </c>
      <c r="K12" s="406">
        <v>80.952380952381006</v>
      </c>
    </row>
    <row r="13" spans="1:11" s="1" customFormat="1" ht="17.25" customHeight="1">
      <c r="A13" s="402" t="s">
        <v>165</v>
      </c>
      <c r="B13" s="403" t="s">
        <v>27</v>
      </c>
      <c r="C13" s="404">
        <v>100</v>
      </c>
      <c r="D13" s="405">
        <v>95.546129374337198</v>
      </c>
      <c r="E13" s="406">
        <v>94.658753709198805</v>
      </c>
      <c r="F13" s="405">
        <v>100</v>
      </c>
      <c r="G13" s="406">
        <v>90.243902439024396</v>
      </c>
      <c r="H13" s="405">
        <v>89.230769230769198</v>
      </c>
      <c r="I13" s="406">
        <v>98.6706056129985</v>
      </c>
      <c r="J13" s="405">
        <v>100</v>
      </c>
      <c r="K13" s="406">
        <v>100</v>
      </c>
    </row>
    <row r="14" spans="1:11" s="1" customFormat="1" ht="17.25" customHeight="1">
      <c r="A14" s="402" t="s">
        <v>166</v>
      </c>
      <c r="B14" s="403" t="s">
        <v>28</v>
      </c>
      <c r="C14" s="404">
        <v>99.732977303070797</v>
      </c>
      <c r="D14" s="405">
        <v>89.7175959449674</v>
      </c>
      <c r="E14" s="406">
        <v>77.9111644657863</v>
      </c>
      <c r="F14" s="405">
        <v>96.296296296296305</v>
      </c>
      <c r="G14" s="406">
        <v>84.285714285714306</v>
      </c>
      <c r="H14" s="405">
        <v>88.571428571428598</v>
      </c>
      <c r="I14" s="406">
        <v>83.478260869565204</v>
      </c>
      <c r="J14" s="405">
        <v>98.275862068965495</v>
      </c>
      <c r="K14" s="406">
        <v>78.125</v>
      </c>
    </row>
    <row r="15" spans="1:11" s="1" customFormat="1" ht="17.25" customHeight="1">
      <c r="A15" s="402" t="s">
        <v>167</v>
      </c>
      <c r="B15" s="403" t="s">
        <v>29</v>
      </c>
      <c r="C15" s="404">
        <v>99.52</v>
      </c>
      <c r="D15" s="405">
        <v>90.120562625586103</v>
      </c>
      <c r="E15" s="406">
        <v>95.436766623207305</v>
      </c>
      <c r="F15" s="405">
        <v>100</v>
      </c>
      <c r="G15" s="406">
        <v>97.132616487455195</v>
      </c>
      <c r="H15" s="405">
        <v>81.707317073170699</v>
      </c>
      <c r="I15" s="406">
        <v>92.733812949640296</v>
      </c>
      <c r="J15" s="405">
        <v>99.663677130044903</v>
      </c>
      <c r="K15" s="406">
        <v>97.931034482758605</v>
      </c>
    </row>
    <row r="16" spans="1:11" s="1" customFormat="1" ht="17.25" customHeight="1">
      <c r="A16" s="402" t="s">
        <v>163</v>
      </c>
      <c r="B16" s="403" t="s">
        <v>30</v>
      </c>
      <c r="C16" s="404">
        <v>99.267100977198695</v>
      </c>
      <c r="D16" s="405">
        <v>85.043804755944905</v>
      </c>
      <c r="E16" s="406">
        <v>63.210368893320002</v>
      </c>
      <c r="F16" s="405">
        <v>86.956521739130395</v>
      </c>
      <c r="G16" s="406">
        <v>70.8333333333333</v>
      </c>
      <c r="H16" s="405">
        <v>70</v>
      </c>
      <c r="I16" s="406">
        <v>88.345195729537394</v>
      </c>
      <c r="J16" s="405">
        <v>97.959183673469397</v>
      </c>
      <c r="K16" s="406">
        <v>83.3333333333333</v>
      </c>
    </row>
    <row r="17" spans="1:11" s="1" customFormat="1" ht="17.25" customHeight="1">
      <c r="A17" s="402" t="s">
        <v>162</v>
      </c>
      <c r="B17" s="403" t="s">
        <v>31</v>
      </c>
      <c r="C17" s="404">
        <v>100</v>
      </c>
      <c r="D17" s="405">
        <v>94.835164835164804</v>
      </c>
      <c r="E17" s="406">
        <v>94.726166328600399</v>
      </c>
      <c r="F17" s="405">
        <v>98.181818181818201</v>
      </c>
      <c r="G17" s="406">
        <v>93.525179856115102</v>
      </c>
      <c r="H17" s="405">
        <v>88.709677419354804</v>
      </c>
      <c r="I17" s="406">
        <v>98.995815899581601</v>
      </c>
      <c r="J17" s="405">
        <v>100</v>
      </c>
      <c r="K17" s="406">
        <v>100</v>
      </c>
    </row>
    <row r="18" spans="1:11" s="1" customFormat="1" ht="17.25" customHeight="1">
      <c r="A18" s="402" t="s">
        <v>163</v>
      </c>
      <c r="B18" s="403" t="s">
        <v>32</v>
      </c>
      <c r="C18" s="404">
        <v>99.598930481283404</v>
      </c>
      <c r="D18" s="405">
        <v>92.503987240829304</v>
      </c>
      <c r="E18" s="406">
        <v>71.823204419889507</v>
      </c>
      <c r="F18" s="405">
        <v>91.428571428571402</v>
      </c>
      <c r="G18" s="406">
        <v>91.428571428571402</v>
      </c>
      <c r="H18" s="405">
        <v>84</v>
      </c>
      <c r="I18" s="406">
        <v>88.954248366013104</v>
      </c>
      <c r="J18" s="405">
        <v>99.775784753363197</v>
      </c>
      <c r="K18" s="406">
        <v>92.857142857142904</v>
      </c>
    </row>
    <row r="19" spans="1:11" s="1" customFormat="1" ht="17.25" customHeight="1">
      <c r="A19" s="402" t="s">
        <v>167</v>
      </c>
      <c r="B19" s="403" t="s">
        <v>33</v>
      </c>
      <c r="C19" s="404">
        <v>90.697674418604706</v>
      </c>
      <c r="D19" s="405">
        <v>91.269841269841294</v>
      </c>
      <c r="E19" s="406">
        <v>78.947368421052602</v>
      </c>
      <c r="F19" s="405">
        <v>87.5</v>
      </c>
      <c r="G19" s="406">
        <v>77.7777777777778</v>
      </c>
      <c r="H19" s="405">
        <v>50</v>
      </c>
      <c r="I19" s="406">
        <v>75.308641975308603</v>
      </c>
      <c r="J19" s="405">
        <v>100</v>
      </c>
      <c r="K19" s="406">
        <v>100</v>
      </c>
    </row>
    <row r="20" spans="1:11" s="1" customFormat="1" ht="17.25" customHeight="1">
      <c r="A20" s="402" t="s">
        <v>166</v>
      </c>
      <c r="B20" s="403" t="s">
        <v>34</v>
      </c>
      <c r="C20" s="404">
        <v>99.476439790575895</v>
      </c>
      <c r="D20" s="405">
        <v>83.508771929824604</v>
      </c>
      <c r="E20" s="406">
        <v>97.160883280757105</v>
      </c>
      <c r="F20" s="405">
        <v>93.548387096774206</v>
      </c>
      <c r="G20" s="406">
        <v>93.548387096774206</v>
      </c>
      <c r="H20" s="405">
        <v>75</v>
      </c>
      <c r="I20" s="406">
        <v>92.875318066157803</v>
      </c>
      <c r="J20" s="405">
        <v>99.674267100977204</v>
      </c>
      <c r="K20" s="406">
        <v>95.652173913043498</v>
      </c>
    </row>
    <row r="21" spans="1:11" s="1" customFormat="1" ht="17.25" customHeight="1">
      <c r="A21" s="407" t="s">
        <v>164</v>
      </c>
      <c r="B21" s="403" t="s">
        <v>35</v>
      </c>
      <c r="C21" s="404">
        <v>97.816593886462897</v>
      </c>
      <c r="D21" s="405">
        <v>91.578947368421098</v>
      </c>
      <c r="E21" s="406">
        <v>88.188976377952798</v>
      </c>
      <c r="F21" s="405">
        <v>100</v>
      </c>
      <c r="G21" s="406">
        <v>75</v>
      </c>
      <c r="H21" s="405">
        <v>87.755102040816297</v>
      </c>
      <c r="I21" s="406">
        <v>76.885644768856395</v>
      </c>
      <c r="J21" s="405">
        <v>100</v>
      </c>
      <c r="K21" s="406">
        <v>100</v>
      </c>
    </row>
    <row r="22" spans="1:11" s="1" customFormat="1" ht="17.25" customHeight="1">
      <c r="A22" s="407" t="s">
        <v>163</v>
      </c>
      <c r="B22" s="403" t="s">
        <v>36</v>
      </c>
      <c r="C22" s="404">
        <v>99.779127553837696</v>
      </c>
      <c r="D22" s="405">
        <v>88.186528497409299</v>
      </c>
      <c r="E22" s="406">
        <v>78.673469387755105</v>
      </c>
      <c r="F22" s="405">
        <v>86.026200873362498</v>
      </c>
      <c r="G22" s="406">
        <v>67.131474103585703</v>
      </c>
      <c r="H22" s="405">
        <v>82.352941176470594</v>
      </c>
      <c r="I22" s="406">
        <v>91.042780748663105</v>
      </c>
      <c r="J22" s="405">
        <v>99.874055415617093</v>
      </c>
      <c r="K22" s="406">
        <v>98.809523809523796</v>
      </c>
    </row>
    <row r="23" spans="1:11" s="1" customFormat="1" ht="17.25" customHeight="1">
      <c r="A23" s="402" t="s">
        <v>160</v>
      </c>
      <c r="B23" s="403" t="s">
        <v>37</v>
      </c>
      <c r="C23" s="404">
        <v>98.924731182795696</v>
      </c>
      <c r="D23" s="405">
        <v>88.5416666666667</v>
      </c>
      <c r="E23" s="406">
        <v>77.339901477832498</v>
      </c>
      <c r="F23" s="405">
        <v>93.478260869565204</v>
      </c>
      <c r="G23" s="406">
        <v>87.5</v>
      </c>
      <c r="H23" s="405">
        <v>93.548387096774206</v>
      </c>
      <c r="I23" s="406">
        <v>87.086614173228398</v>
      </c>
      <c r="J23" s="405">
        <v>97.630331753554501</v>
      </c>
      <c r="K23" s="406">
        <v>83.870967741935502</v>
      </c>
    </row>
    <row r="24" spans="1:11" s="1" customFormat="1" ht="17.25" customHeight="1">
      <c r="A24" s="402" t="s">
        <v>167</v>
      </c>
      <c r="B24" s="403" t="s">
        <v>38</v>
      </c>
      <c r="C24" s="404">
        <v>97.2222222222222</v>
      </c>
      <c r="D24" s="405">
        <v>95.880149812734103</v>
      </c>
      <c r="E24" s="406">
        <v>97.391304347826093</v>
      </c>
      <c r="F24" s="405">
        <v>97.872340425531902</v>
      </c>
      <c r="G24" s="406">
        <v>97.872340425531902</v>
      </c>
      <c r="H24" s="405">
        <v>95.238095238095198</v>
      </c>
      <c r="I24" s="406">
        <v>91.384615384615401</v>
      </c>
      <c r="J24" s="405">
        <v>99.009900990098998</v>
      </c>
      <c r="K24" s="406">
        <v>94.736842105263193</v>
      </c>
    </row>
    <row r="25" spans="1:11" s="1" customFormat="1" ht="17.25" customHeight="1">
      <c r="A25" s="402" t="s">
        <v>162</v>
      </c>
      <c r="B25" s="403" t="s">
        <v>39</v>
      </c>
      <c r="C25" s="404">
        <v>95.867768595041298</v>
      </c>
      <c r="D25" s="405">
        <v>87.403100775193806</v>
      </c>
      <c r="E25" s="406">
        <v>57.5342465753425</v>
      </c>
      <c r="F25" s="405">
        <v>100</v>
      </c>
      <c r="G25" s="406">
        <v>100</v>
      </c>
      <c r="H25" s="405">
        <v>64.285714285714306</v>
      </c>
      <c r="I25" s="406">
        <v>78.801843317972398</v>
      </c>
      <c r="J25" s="405">
        <v>92.957746478873204</v>
      </c>
      <c r="K25" s="406">
        <v>47.368421052631597</v>
      </c>
    </row>
    <row r="26" spans="1:11" s="1" customFormat="1" ht="17.25" customHeight="1">
      <c r="A26" s="402" t="s">
        <v>167</v>
      </c>
      <c r="B26" s="403" t="s">
        <v>40</v>
      </c>
      <c r="C26" s="404">
        <v>100</v>
      </c>
      <c r="D26" s="405">
        <v>89.908256880734001</v>
      </c>
      <c r="E26" s="406">
        <v>95.918367346938794</v>
      </c>
      <c r="F26" s="405">
        <v>100</v>
      </c>
      <c r="G26" s="406">
        <v>100</v>
      </c>
      <c r="H26" s="405">
        <v>91.304347826086996</v>
      </c>
      <c r="I26" s="406">
        <v>100</v>
      </c>
      <c r="J26" s="405">
        <v>100</v>
      </c>
      <c r="K26" s="406">
        <v>100</v>
      </c>
    </row>
    <row r="27" spans="1:11" s="1" customFormat="1" ht="17.25" customHeight="1">
      <c r="A27" s="402" t="s">
        <v>163</v>
      </c>
      <c r="B27" s="403" t="s">
        <v>41</v>
      </c>
      <c r="C27" s="404">
        <v>97.483690587138895</v>
      </c>
      <c r="D27" s="405">
        <v>88.059231253938293</v>
      </c>
      <c r="E27" s="406">
        <v>44.767441860465098</v>
      </c>
      <c r="F27" s="405">
        <v>84.656084656084701</v>
      </c>
      <c r="G27" s="406">
        <v>75.126903553299499</v>
      </c>
      <c r="H27" s="405">
        <v>80.681818181818201</v>
      </c>
      <c r="I27" s="406">
        <v>76.331187829139907</v>
      </c>
      <c r="J27" s="405">
        <v>96.296296296296305</v>
      </c>
      <c r="K27" s="406">
        <v>61.1111111111111</v>
      </c>
    </row>
    <row r="28" spans="1:11" s="1" customFormat="1" ht="17.25" customHeight="1">
      <c r="A28" s="402" t="s">
        <v>166</v>
      </c>
      <c r="B28" s="403" t="s">
        <v>42</v>
      </c>
      <c r="C28" s="404">
        <v>98.695136417556398</v>
      </c>
      <c r="D28" s="405">
        <v>90.75</v>
      </c>
      <c r="E28" s="406">
        <v>61.122244488977998</v>
      </c>
      <c r="F28" s="405">
        <v>85.4368932038835</v>
      </c>
      <c r="G28" s="406">
        <v>68.571428571428598</v>
      </c>
      <c r="H28" s="405">
        <v>85.507246376811594</v>
      </c>
      <c r="I28" s="406">
        <v>79.679487179487197</v>
      </c>
      <c r="J28" s="405">
        <v>98.581560283687907</v>
      </c>
      <c r="K28" s="406">
        <v>87.5</v>
      </c>
    </row>
    <row r="29" spans="1:11" s="1" customFormat="1" ht="17.25" customHeight="1">
      <c r="A29" s="402" t="s">
        <v>160</v>
      </c>
      <c r="B29" s="403" t="s">
        <v>43</v>
      </c>
      <c r="C29" s="404">
        <v>99.532163742690102</v>
      </c>
      <c r="D29" s="405">
        <v>89.270895080023706</v>
      </c>
      <c r="E29" s="406">
        <v>70.264064293914998</v>
      </c>
      <c r="F29" s="405">
        <v>94.318181818181799</v>
      </c>
      <c r="G29" s="406">
        <v>82.065217391304401</v>
      </c>
      <c r="H29" s="405">
        <v>67.307692307692307</v>
      </c>
      <c r="I29" s="406">
        <v>85.378151260504197</v>
      </c>
      <c r="J29" s="405">
        <v>98.130841121495294</v>
      </c>
      <c r="K29" s="406">
        <v>83.0508474576271</v>
      </c>
    </row>
    <row r="30" spans="1:11" s="1" customFormat="1" ht="17.25" customHeight="1">
      <c r="A30" s="402" t="s">
        <v>165</v>
      </c>
      <c r="B30" s="403" t="s">
        <v>44</v>
      </c>
      <c r="C30" s="404">
        <v>98.493462194428602</v>
      </c>
      <c r="D30" s="405">
        <v>88.240064882400603</v>
      </c>
      <c r="E30" s="406">
        <v>68.870883429168899</v>
      </c>
      <c r="F30" s="405">
        <v>98.417266187050402</v>
      </c>
      <c r="G30" s="406">
        <v>83.016304347826093</v>
      </c>
      <c r="H30" s="405">
        <v>84.587813620071699</v>
      </c>
      <c r="I30" s="406">
        <v>88.525491273876597</v>
      </c>
      <c r="J30" s="405">
        <v>99.580536912751697</v>
      </c>
      <c r="K30" s="406">
        <v>96.996996996996998</v>
      </c>
    </row>
    <row r="31" spans="1:11" s="1" customFormat="1" ht="17.25" customHeight="1">
      <c r="A31" s="402" t="s">
        <v>163</v>
      </c>
      <c r="B31" s="403" t="s">
        <v>45</v>
      </c>
      <c r="C31" s="404">
        <v>99.358974358974393</v>
      </c>
      <c r="D31" s="405">
        <v>93.292682926829301</v>
      </c>
      <c r="E31" s="406">
        <v>84.8101265822785</v>
      </c>
      <c r="F31" s="405">
        <v>100</v>
      </c>
      <c r="G31" s="406">
        <v>81.481481481481495</v>
      </c>
      <c r="H31" s="405">
        <v>90.384615384615401</v>
      </c>
      <c r="I31" s="406">
        <v>87.125748502994</v>
      </c>
      <c r="J31" s="405">
        <v>98.863636363636402</v>
      </c>
      <c r="K31" s="406">
        <v>92.307692307692307</v>
      </c>
    </row>
    <row r="32" spans="1:11" s="1" customFormat="1" ht="17.25" customHeight="1">
      <c r="A32" s="402" t="s">
        <v>163</v>
      </c>
      <c r="B32" s="403" t="s">
        <v>46</v>
      </c>
      <c r="C32" s="404">
        <v>97.769516728624495</v>
      </c>
      <c r="D32" s="405">
        <v>92.857142857142904</v>
      </c>
      <c r="E32" s="406">
        <v>91.304347826086996</v>
      </c>
      <c r="F32" s="405">
        <v>100</v>
      </c>
      <c r="G32" s="406">
        <v>90.322580645161295</v>
      </c>
      <c r="H32" s="405">
        <v>84.4444444444444</v>
      </c>
      <c r="I32" s="406">
        <v>89.84375</v>
      </c>
      <c r="J32" s="405">
        <v>100</v>
      </c>
      <c r="K32" s="406">
        <v>100</v>
      </c>
    </row>
    <row r="33" spans="1:11" s="1" customFormat="1" ht="17.25" customHeight="1">
      <c r="A33" s="402" t="s">
        <v>162</v>
      </c>
      <c r="B33" s="403" t="s">
        <v>47</v>
      </c>
      <c r="C33" s="404">
        <v>99.018324607329802</v>
      </c>
      <c r="D33" s="405">
        <v>89.962962962963005</v>
      </c>
      <c r="E33" s="406">
        <v>72.827081427264403</v>
      </c>
      <c r="F33" s="405">
        <v>95.751633986928098</v>
      </c>
      <c r="G33" s="406">
        <v>69.846153846153797</v>
      </c>
      <c r="H33" s="405">
        <v>82.142857142857096</v>
      </c>
      <c r="I33" s="406">
        <v>83.711340206185596</v>
      </c>
      <c r="J33" s="405">
        <v>98.739977090492602</v>
      </c>
      <c r="K33" s="406">
        <v>91.851851851851805</v>
      </c>
    </row>
    <row r="34" spans="1:11" s="1" customFormat="1" ht="17.25" customHeight="1">
      <c r="A34" s="402" t="s">
        <v>161</v>
      </c>
      <c r="B34" s="403" t="s">
        <v>48</v>
      </c>
      <c r="C34" s="404">
        <v>99.4444444444444</v>
      </c>
      <c r="D34" s="405">
        <v>86.657101865136298</v>
      </c>
      <c r="E34" s="406">
        <v>25.742574257425701</v>
      </c>
      <c r="F34" s="405">
        <v>93.3333333333333</v>
      </c>
      <c r="G34" s="406">
        <v>75</v>
      </c>
      <c r="H34" s="405">
        <v>58.823529411764703</v>
      </c>
      <c r="I34" s="406">
        <v>85.091743119266098</v>
      </c>
      <c r="J34" s="405">
        <v>97.1264367816092</v>
      </c>
      <c r="K34" s="406">
        <v>80</v>
      </c>
    </row>
    <row r="35" spans="1:11" s="1" customFormat="1" ht="17.25" customHeight="1">
      <c r="A35" s="402" t="s">
        <v>166</v>
      </c>
      <c r="B35" s="403" t="s">
        <v>49</v>
      </c>
      <c r="C35" s="404">
        <v>99.112426035502907</v>
      </c>
      <c r="D35" s="405">
        <v>86.879730866274201</v>
      </c>
      <c r="E35" s="406">
        <v>51.750972762645901</v>
      </c>
      <c r="F35" s="405">
        <v>83.870967741935502</v>
      </c>
      <c r="G35" s="406">
        <v>61.165048543689302</v>
      </c>
      <c r="H35" s="405">
        <v>80.232558139534902</v>
      </c>
      <c r="I35" s="406">
        <v>84.502923976608201</v>
      </c>
      <c r="J35" s="405">
        <v>98.290598290598297</v>
      </c>
      <c r="K35" s="406">
        <v>83.3333333333333</v>
      </c>
    </row>
    <row r="36" spans="1:11" s="1" customFormat="1" ht="17.25" customHeight="1">
      <c r="A36" s="407" t="s">
        <v>160</v>
      </c>
      <c r="B36" s="403" t="s">
        <v>50</v>
      </c>
      <c r="C36" s="404">
        <v>98.508474576271198</v>
      </c>
      <c r="D36" s="405">
        <v>87.969747104703401</v>
      </c>
      <c r="E36" s="406">
        <v>78.768956289027699</v>
      </c>
      <c r="F36" s="405">
        <v>90.697674418604706</v>
      </c>
      <c r="G36" s="406">
        <v>81.1023622047244</v>
      </c>
      <c r="H36" s="405">
        <v>88.28125</v>
      </c>
      <c r="I36" s="406">
        <v>85.424220449601194</v>
      </c>
      <c r="J36" s="405">
        <v>98.429752066115697</v>
      </c>
      <c r="K36" s="406">
        <v>81.904761904761898</v>
      </c>
    </row>
    <row r="37" spans="1:11" s="1" customFormat="1" ht="17.25" customHeight="1">
      <c r="A37" s="402" t="s">
        <v>164</v>
      </c>
      <c r="B37" s="403" t="s">
        <v>296</v>
      </c>
      <c r="C37" s="404">
        <v>94.827586206896598</v>
      </c>
      <c r="D37" s="405">
        <v>87.713310580204805</v>
      </c>
      <c r="E37" s="406">
        <v>16.022099447513799</v>
      </c>
      <c r="F37" s="405">
        <v>88.461538461538495</v>
      </c>
      <c r="G37" s="406">
        <v>80.769230769230802</v>
      </c>
      <c r="H37" s="405">
        <v>81.25</v>
      </c>
      <c r="I37" s="406">
        <v>78.822314049586794</v>
      </c>
      <c r="J37" s="405">
        <v>95.256916996047394</v>
      </c>
      <c r="K37" s="406">
        <v>67.567567567567593</v>
      </c>
    </row>
    <row r="38" spans="1:11" s="1" customFormat="1" ht="17.25" customHeight="1">
      <c r="A38" s="402" t="s">
        <v>164</v>
      </c>
      <c r="B38" s="403" t="s">
        <v>297</v>
      </c>
      <c r="C38" s="404">
        <v>96.0992907801418</v>
      </c>
      <c r="D38" s="405">
        <v>90.794223826714799</v>
      </c>
      <c r="E38" s="406">
        <v>24.217118997912301</v>
      </c>
      <c r="F38" s="405">
        <v>69.767441860465098</v>
      </c>
      <c r="G38" s="406">
        <v>56.818181818181799</v>
      </c>
      <c r="H38" s="405">
        <v>76.190476190476204</v>
      </c>
      <c r="I38" s="406">
        <v>76.382488479262705</v>
      </c>
      <c r="J38" s="405">
        <v>99.532710280373806</v>
      </c>
      <c r="K38" s="406">
        <v>95</v>
      </c>
    </row>
    <row r="39" spans="1:11" s="1" customFormat="1" ht="17.25" customHeight="1">
      <c r="A39" s="402" t="s">
        <v>162</v>
      </c>
      <c r="B39" s="403" t="s">
        <v>52</v>
      </c>
      <c r="C39" s="404">
        <v>98.647506339814001</v>
      </c>
      <c r="D39" s="405">
        <v>90.9676495848841</v>
      </c>
      <c r="E39" s="406">
        <v>78.799559471365697</v>
      </c>
      <c r="F39" s="405">
        <v>98.1627296587926</v>
      </c>
      <c r="G39" s="406">
        <v>84.4444444444444</v>
      </c>
      <c r="H39" s="405">
        <v>93.532338308457696</v>
      </c>
      <c r="I39" s="406">
        <v>97.023643949930502</v>
      </c>
      <c r="J39" s="405">
        <v>100</v>
      </c>
      <c r="K39" s="406">
        <v>100</v>
      </c>
    </row>
    <row r="40" spans="1:11" s="1" customFormat="1" ht="17.25" customHeight="1">
      <c r="A40" s="402" t="s">
        <v>160</v>
      </c>
      <c r="B40" s="403" t="s">
        <v>53</v>
      </c>
      <c r="C40" s="404">
        <v>99.574468085106403</v>
      </c>
      <c r="D40" s="405">
        <v>93.138936535162998</v>
      </c>
      <c r="E40" s="406">
        <v>73.399014778325096</v>
      </c>
      <c r="F40" s="405">
        <v>96.124031007751896</v>
      </c>
      <c r="G40" s="406">
        <v>76.190476190476204</v>
      </c>
      <c r="H40" s="405">
        <v>79.487179487179503</v>
      </c>
      <c r="I40" s="406">
        <v>86.587301587301596</v>
      </c>
      <c r="J40" s="405">
        <v>98.417721518987307</v>
      </c>
      <c r="K40" s="406">
        <v>85.714285714285694</v>
      </c>
    </row>
    <row r="41" spans="1:11" s="1" customFormat="1" ht="17.25" customHeight="1">
      <c r="A41" s="402" t="s">
        <v>163</v>
      </c>
      <c r="B41" s="403" t="s">
        <v>54</v>
      </c>
      <c r="C41" s="404">
        <v>99.703484062268402</v>
      </c>
      <c r="D41" s="405">
        <v>90.425531914893597</v>
      </c>
      <c r="E41" s="406">
        <v>76.334106728538302</v>
      </c>
      <c r="F41" s="405">
        <v>96.812749003984095</v>
      </c>
      <c r="G41" s="406">
        <v>88.537549407114597</v>
      </c>
      <c r="H41" s="405">
        <v>75.135135135135101</v>
      </c>
      <c r="I41" s="406">
        <v>78.139663262489705</v>
      </c>
      <c r="J41" s="405">
        <v>98.116591928251097</v>
      </c>
      <c r="K41" s="406">
        <v>79.807692307692307</v>
      </c>
    </row>
    <row r="42" spans="1:11" s="1" customFormat="1" ht="17.25" customHeight="1">
      <c r="A42" s="402" t="s">
        <v>167</v>
      </c>
      <c r="B42" s="403" t="s">
        <v>55</v>
      </c>
      <c r="C42" s="404">
        <v>97.752808988764102</v>
      </c>
      <c r="D42" s="405">
        <v>90.2222222222222</v>
      </c>
      <c r="E42" s="406">
        <v>70</v>
      </c>
      <c r="F42" s="405">
        <v>100</v>
      </c>
      <c r="G42" s="406">
        <v>100</v>
      </c>
      <c r="H42" s="405">
        <v>68.181818181818201</v>
      </c>
      <c r="I42" s="406">
        <v>81.481481481481495</v>
      </c>
      <c r="J42" s="405">
        <v>100</v>
      </c>
      <c r="K42" s="406">
        <v>100</v>
      </c>
    </row>
    <row r="43" spans="1:11" s="1" customFormat="1" ht="17.25" customHeight="1">
      <c r="A43" s="402" t="s">
        <v>167</v>
      </c>
      <c r="B43" s="403" t="s">
        <v>56</v>
      </c>
      <c r="C43" s="404">
        <v>100</v>
      </c>
      <c r="D43" s="405">
        <v>95.1388888888889</v>
      </c>
      <c r="E43" s="406">
        <v>95.384615384615401</v>
      </c>
      <c r="F43" s="405">
        <v>100</v>
      </c>
      <c r="G43" s="406">
        <v>100</v>
      </c>
      <c r="H43" s="405">
        <v>100</v>
      </c>
      <c r="I43" s="406">
        <v>97.402597402597394</v>
      </c>
      <c r="J43" s="405">
        <v>100</v>
      </c>
      <c r="K43" s="406">
        <v>100</v>
      </c>
    </row>
    <row r="44" spans="1:11" s="1" customFormat="1" ht="17.25" customHeight="1">
      <c r="A44" s="402" t="s">
        <v>164</v>
      </c>
      <c r="B44" s="403" t="s">
        <v>57</v>
      </c>
      <c r="C44" s="404">
        <v>99.736842105263193</v>
      </c>
      <c r="D44" s="405">
        <v>90.291262135922295</v>
      </c>
      <c r="E44" s="406">
        <v>66.552901023890797</v>
      </c>
      <c r="F44" s="405">
        <v>89.024390243902502</v>
      </c>
      <c r="G44" s="406">
        <v>75</v>
      </c>
      <c r="H44" s="405">
        <v>77.586206896551701</v>
      </c>
      <c r="I44" s="406">
        <v>89.401888772297994</v>
      </c>
      <c r="J44" s="405">
        <v>98.305084745762699</v>
      </c>
      <c r="K44" s="406">
        <v>89.743589743589794</v>
      </c>
    </row>
    <row r="45" spans="1:11" s="1" customFormat="1" ht="17.25" customHeight="1">
      <c r="A45" s="402" t="s">
        <v>160</v>
      </c>
      <c r="B45" s="403" t="s">
        <v>58</v>
      </c>
      <c r="C45" s="404">
        <v>98.787878787878796</v>
      </c>
      <c r="D45" s="405">
        <v>91.363636363636402</v>
      </c>
      <c r="E45" s="406">
        <v>90.151515151515198</v>
      </c>
      <c r="F45" s="405">
        <v>100</v>
      </c>
      <c r="G45" s="406">
        <v>95.161290322580697</v>
      </c>
      <c r="H45" s="405">
        <v>100</v>
      </c>
      <c r="I45" s="406">
        <v>82.996632996632997</v>
      </c>
      <c r="J45" s="405">
        <v>98.726114649681506</v>
      </c>
      <c r="K45" s="406">
        <v>92.307692307692307</v>
      </c>
    </row>
    <row r="46" spans="1:11" s="1" customFormat="1" ht="17.25" customHeight="1">
      <c r="A46" s="402" t="s">
        <v>161</v>
      </c>
      <c r="B46" s="403" t="s">
        <v>298</v>
      </c>
      <c r="C46" s="404">
        <v>99.159074982480703</v>
      </c>
      <c r="D46" s="405">
        <v>89.031758326878403</v>
      </c>
      <c r="E46" s="406">
        <v>70.907738095238102</v>
      </c>
      <c r="F46" s="405">
        <v>91.8316831683168</v>
      </c>
      <c r="G46" s="406">
        <v>66.894977168949794</v>
      </c>
      <c r="H46" s="405">
        <v>85.855263157894697</v>
      </c>
      <c r="I46" s="406">
        <v>86.441523872899694</v>
      </c>
      <c r="J46" s="405">
        <v>99.669239250275595</v>
      </c>
      <c r="K46" s="406">
        <v>96.551724137931004</v>
      </c>
    </row>
    <row r="47" spans="1:11" s="1" customFormat="1" ht="17.25" customHeight="1">
      <c r="A47" s="402" t="s">
        <v>161</v>
      </c>
      <c r="B47" s="403" t="s">
        <v>299</v>
      </c>
      <c r="C47" s="404">
        <v>98.637316561844898</v>
      </c>
      <c r="D47" s="405">
        <v>91.209646052119794</v>
      </c>
      <c r="E47" s="406">
        <v>72.139303482587096</v>
      </c>
      <c r="F47" s="405">
        <v>93.129770992366403</v>
      </c>
      <c r="G47" s="406">
        <v>82.945736434108497</v>
      </c>
      <c r="H47" s="405">
        <v>82.524271844660205</v>
      </c>
      <c r="I47" s="406">
        <v>94.662921348314597</v>
      </c>
      <c r="J47" s="405">
        <v>99.727148703956402</v>
      </c>
      <c r="K47" s="406">
        <v>97.701149425287397</v>
      </c>
    </row>
    <row r="48" spans="1:11" s="1" customFormat="1" ht="17.25" customHeight="1">
      <c r="A48" s="402" t="s">
        <v>164</v>
      </c>
      <c r="B48" s="403" t="s">
        <v>60</v>
      </c>
      <c r="C48" s="404">
        <v>99.024390243902502</v>
      </c>
      <c r="D48" s="405">
        <v>91.636363636363598</v>
      </c>
      <c r="E48" s="406">
        <v>38.162544169611301</v>
      </c>
      <c r="F48" s="405">
        <v>89.230769230769198</v>
      </c>
      <c r="G48" s="406">
        <v>78.873239436619698</v>
      </c>
      <c r="H48" s="405">
        <v>80</v>
      </c>
      <c r="I48" s="406">
        <v>81.702990369994893</v>
      </c>
      <c r="J48" s="405">
        <v>96.868008948545906</v>
      </c>
      <c r="K48" s="406">
        <v>80.821917808219197</v>
      </c>
    </row>
    <row r="49" spans="1:11" s="1" customFormat="1" ht="17.25" customHeight="1">
      <c r="A49" s="402" t="s">
        <v>165</v>
      </c>
      <c r="B49" s="403" t="s">
        <v>61</v>
      </c>
      <c r="C49" s="404">
        <v>98.324022346368693</v>
      </c>
      <c r="D49" s="405">
        <v>92.790824685963997</v>
      </c>
      <c r="E49" s="406">
        <v>81.020166073546903</v>
      </c>
      <c r="F49" s="405">
        <v>96.256684491978604</v>
      </c>
      <c r="G49" s="406">
        <v>82.198952879581199</v>
      </c>
      <c r="H49" s="405">
        <v>90.099009900990097</v>
      </c>
      <c r="I49" s="406">
        <v>82.445141065830697</v>
      </c>
      <c r="J49" s="405">
        <v>98.531810766720994</v>
      </c>
      <c r="K49" s="406">
        <v>84.745762711864401</v>
      </c>
    </row>
    <row r="50" spans="1:11" s="1" customFormat="1" ht="17.25" customHeight="1">
      <c r="A50" s="402" t="s">
        <v>167</v>
      </c>
      <c r="B50" s="403" t="s">
        <v>62</v>
      </c>
      <c r="C50" s="404">
        <v>99.159663865546193</v>
      </c>
      <c r="D50" s="405">
        <v>93.939393939393895</v>
      </c>
      <c r="E50" s="406">
        <v>98.679867986798698</v>
      </c>
      <c r="F50" s="405">
        <v>100</v>
      </c>
      <c r="G50" s="406">
        <v>100</v>
      </c>
      <c r="H50" s="405">
        <v>88.75</v>
      </c>
      <c r="I50" s="406">
        <v>95.668202764976996</v>
      </c>
      <c r="J50" s="405">
        <v>99.565217391304401</v>
      </c>
      <c r="K50" s="406">
        <v>96.774193548387103</v>
      </c>
    </row>
    <row r="51" spans="1:11" s="1" customFormat="1" ht="17.25" customHeight="1">
      <c r="A51" s="402" t="s">
        <v>167</v>
      </c>
      <c r="B51" s="403" t="s">
        <v>63</v>
      </c>
      <c r="C51" s="404">
        <v>99.252615844544096</v>
      </c>
      <c r="D51" s="405">
        <v>91.772151898734194</v>
      </c>
      <c r="E51" s="406">
        <v>91.184971098265905</v>
      </c>
      <c r="F51" s="405">
        <v>97.619047619047606</v>
      </c>
      <c r="G51" s="406">
        <v>77.431906614786001</v>
      </c>
      <c r="H51" s="405">
        <v>84.905660377358501</v>
      </c>
      <c r="I51" s="406">
        <v>92.841648590021705</v>
      </c>
      <c r="J51" s="405">
        <v>100</v>
      </c>
      <c r="K51" s="406">
        <v>100</v>
      </c>
    </row>
    <row r="52" spans="1:11" s="1" customFormat="1" ht="17.25" customHeight="1">
      <c r="A52" s="402" t="s">
        <v>164</v>
      </c>
      <c r="B52" s="403" t="s">
        <v>64</v>
      </c>
      <c r="C52" s="404">
        <v>98.4293193717278</v>
      </c>
      <c r="D52" s="405">
        <v>92.966751918158593</v>
      </c>
      <c r="E52" s="406">
        <v>55.782312925170103</v>
      </c>
      <c r="F52" s="405">
        <v>94.117647058823493</v>
      </c>
      <c r="G52" s="406">
        <v>78.3783783783784</v>
      </c>
      <c r="H52" s="405">
        <v>96.153846153846203</v>
      </c>
      <c r="I52" s="406">
        <v>85.468956406869196</v>
      </c>
      <c r="J52" s="405">
        <v>99.551569506726494</v>
      </c>
      <c r="K52" s="406">
        <v>96.428571428571402</v>
      </c>
    </row>
    <row r="53" spans="1:11" s="1" customFormat="1" ht="17.25" customHeight="1">
      <c r="A53" s="402" t="s">
        <v>165</v>
      </c>
      <c r="B53" s="403" t="s">
        <v>65</v>
      </c>
      <c r="C53" s="404">
        <v>99.533799533799495</v>
      </c>
      <c r="D53" s="405">
        <v>90.424710424710398</v>
      </c>
      <c r="E53" s="406">
        <v>65.174129353233795</v>
      </c>
      <c r="F53" s="405">
        <v>74.545454545454604</v>
      </c>
      <c r="G53" s="406">
        <v>61.403508771929801</v>
      </c>
      <c r="H53" s="405">
        <v>88.524590163934405</v>
      </c>
      <c r="I53" s="406">
        <v>91.060786650774702</v>
      </c>
      <c r="J53" s="405">
        <v>97.627118644067806</v>
      </c>
      <c r="K53" s="406">
        <v>82.5</v>
      </c>
    </row>
    <row r="54" spans="1:11" s="1" customFormat="1" ht="17.25" customHeight="1">
      <c r="A54" s="402" t="s">
        <v>161</v>
      </c>
      <c r="B54" s="403" t="s">
        <v>66</v>
      </c>
      <c r="C54" s="404">
        <v>100</v>
      </c>
      <c r="D54" s="405">
        <v>86.956521739130395</v>
      </c>
      <c r="E54" s="406">
        <v>69.230769230769198</v>
      </c>
      <c r="F54" s="405">
        <v>100</v>
      </c>
      <c r="G54" s="406">
        <v>100</v>
      </c>
      <c r="H54" s="405">
        <v>83.3333333333333</v>
      </c>
      <c r="I54" s="406">
        <v>92.957746478873204</v>
      </c>
      <c r="J54" s="405">
        <v>100</v>
      </c>
      <c r="K54" s="406">
        <v>100</v>
      </c>
    </row>
    <row r="55" spans="1:11" s="1" customFormat="1" ht="17.25" customHeight="1">
      <c r="A55" s="402" t="s">
        <v>161</v>
      </c>
      <c r="B55" s="403" t="s">
        <v>67</v>
      </c>
      <c r="C55" s="404">
        <v>98.737373737373701</v>
      </c>
      <c r="D55" s="405">
        <v>86.367851622874795</v>
      </c>
      <c r="E55" s="406">
        <v>89.634864546525307</v>
      </c>
      <c r="F55" s="405">
        <v>97.285067873303205</v>
      </c>
      <c r="G55" s="406">
        <v>89.545454545454604</v>
      </c>
      <c r="H55" s="405">
        <v>79.259259259259295</v>
      </c>
      <c r="I55" s="406">
        <v>85.088495575221202</v>
      </c>
      <c r="J55" s="405">
        <v>98.369565217391298</v>
      </c>
      <c r="K55" s="406">
        <v>65.714285714285694</v>
      </c>
    </row>
    <row r="56" spans="1:11" s="1" customFormat="1" ht="17.25" customHeight="1">
      <c r="A56" s="402" t="s">
        <v>167</v>
      </c>
      <c r="B56" s="403" t="s">
        <v>68</v>
      </c>
      <c r="C56" s="404">
        <v>99.547511312217196</v>
      </c>
      <c r="D56" s="405">
        <v>92.465753424657507</v>
      </c>
      <c r="E56" s="406">
        <v>78</v>
      </c>
      <c r="F56" s="405">
        <v>94.594594594594597</v>
      </c>
      <c r="G56" s="406">
        <v>84.210526315789494</v>
      </c>
      <c r="H56" s="405">
        <v>74.358974358974393</v>
      </c>
      <c r="I56" s="406">
        <v>87.719298245613999</v>
      </c>
      <c r="J56" s="405">
        <v>94</v>
      </c>
      <c r="K56" s="406">
        <v>81.25</v>
      </c>
    </row>
    <row r="57" spans="1:11" s="1" customFormat="1" ht="17.25" customHeight="1">
      <c r="A57" s="402" t="s">
        <v>160</v>
      </c>
      <c r="B57" s="403" t="s">
        <v>69</v>
      </c>
      <c r="C57" s="404">
        <v>99.316005471956203</v>
      </c>
      <c r="D57" s="405">
        <v>94.173553719008297</v>
      </c>
      <c r="E57" s="406">
        <v>91.043549712407597</v>
      </c>
      <c r="F57" s="405">
        <v>97.852760736196302</v>
      </c>
      <c r="G57" s="406">
        <v>92.5696594427245</v>
      </c>
      <c r="H57" s="405">
        <v>93.292682926829301</v>
      </c>
      <c r="I57" s="406">
        <v>90.954274353876698</v>
      </c>
      <c r="J57" s="405">
        <v>99.248120300751907</v>
      </c>
      <c r="K57" s="406">
        <v>95.4887218045113</v>
      </c>
    </row>
    <row r="58" spans="1:11" s="1" customFormat="1" ht="17.25" customHeight="1">
      <c r="A58" s="402" t="s">
        <v>166</v>
      </c>
      <c r="B58" s="403" t="s">
        <v>70</v>
      </c>
      <c r="C58" s="404">
        <v>100</v>
      </c>
      <c r="D58" s="405">
        <v>91.633466135458207</v>
      </c>
      <c r="E58" s="406">
        <v>84.7826086956522</v>
      </c>
      <c r="F58" s="405">
        <v>100</v>
      </c>
      <c r="G58" s="406">
        <v>100</v>
      </c>
      <c r="H58" s="405">
        <v>100</v>
      </c>
      <c r="I58" s="406">
        <v>83.248730964467001</v>
      </c>
      <c r="J58" s="405">
        <v>100</v>
      </c>
      <c r="K58" s="406">
        <v>100</v>
      </c>
    </row>
    <row r="59" spans="1:11" s="1" customFormat="1" ht="17.25" customHeight="1">
      <c r="A59" s="402" t="s">
        <v>165</v>
      </c>
      <c r="B59" s="403" t="s">
        <v>71</v>
      </c>
      <c r="C59" s="404">
        <v>97.783251231527103</v>
      </c>
      <c r="D59" s="405">
        <v>87.796610169491501</v>
      </c>
      <c r="E59" s="406">
        <v>56.209150326797399</v>
      </c>
      <c r="F59" s="405">
        <v>94.117647058823493</v>
      </c>
      <c r="G59" s="406">
        <v>60.7843137254902</v>
      </c>
      <c r="H59" s="405">
        <v>78.181818181818201</v>
      </c>
      <c r="I59" s="406">
        <v>83.434343434343404</v>
      </c>
      <c r="J59" s="405">
        <v>97.084548104956298</v>
      </c>
      <c r="K59" s="406">
        <v>71.428571428571402</v>
      </c>
    </row>
    <row r="60" spans="1:11" s="1" customFormat="1" ht="17.25" customHeight="1">
      <c r="A60" s="402" t="s">
        <v>166</v>
      </c>
      <c r="B60" s="403" t="s">
        <v>72</v>
      </c>
      <c r="C60" s="404">
        <v>98.492462311557802</v>
      </c>
      <c r="D60" s="405">
        <v>89.234356781966596</v>
      </c>
      <c r="E60" s="406">
        <v>74.557823129251702</v>
      </c>
      <c r="F60" s="405">
        <v>87.323943661971796</v>
      </c>
      <c r="G60" s="406">
        <v>76.712328767123296</v>
      </c>
      <c r="H60" s="405">
        <v>96.923076923076906</v>
      </c>
      <c r="I60" s="406">
        <v>81.348973607038104</v>
      </c>
      <c r="J60" s="405">
        <v>98.141891891891902</v>
      </c>
      <c r="K60" s="406">
        <v>85.526315789473699</v>
      </c>
    </row>
    <row r="61" spans="1:11" s="1" customFormat="1" ht="17.25" customHeight="1">
      <c r="A61" s="402" t="s">
        <v>163</v>
      </c>
      <c r="B61" s="403" t="s">
        <v>73</v>
      </c>
      <c r="C61" s="404">
        <v>98.449612403100801</v>
      </c>
      <c r="D61" s="405">
        <v>91.715976331360906</v>
      </c>
      <c r="E61" s="406">
        <v>73.75</v>
      </c>
      <c r="F61" s="405">
        <v>93</v>
      </c>
      <c r="G61" s="406">
        <v>84.112149532710305</v>
      </c>
      <c r="H61" s="405">
        <v>83.582089552238799</v>
      </c>
      <c r="I61" s="406">
        <v>91.037131882202303</v>
      </c>
      <c r="J61" s="405">
        <v>100</v>
      </c>
      <c r="K61" s="406">
        <v>100</v>
      </c>
    </row>
    <row r="62" spans="1:11" s="1" customFormat="1" ht="17.25" customHeight="1">
      <c r="A62" s="402" t="s">
        <v>167</v>
      </c>
      <c r="B62" s="403" t="s">
        <v>74</v>
      </c>
      <c r="C62" s="404">
        <v>99.061032863849803</v>
      </c>
      <c r="D62" s="405">
        <v>94.545454545454504</v>
      </c>
      <c r="E62" s="406">
        <v>98.936170212766001</v>
      </c>
      <c r="F62" s="405">
        <v>100</v>
      </c>
      <c r="G62" s="406">
        <v>100</v>
      </c>
      <c r="H62" s="405">
        <v>80.851063829787194</v>
      </c>
      <c r="I62" s="406">
        <v>91.935483870967701</v>
      </c>
      <c r="J62" s="405">
        <v>99.236641221374001</v>
      </c>
      <c r="K62" s="406">
        <v>94.117647058823493</v>
      </c>
    </row>
    <row r="63" spans="1:11" s="1" customFormat="1" ht="17.25" customHeight="1">
      <c r="A63" s="402" t="s">
        <v>167</v>
      </c>
      <c r="B63" s="403" t="s">
        <v>75</v>
      </c>
      <c r="C63" s="404">
        <v>100</v>
      </c>
      <c r="D63" s="405">
        <v>89.406779661016898</v>
      </c>
      <c r="E63" s="406">
        <v>86.792452830188694</v>
      </c>
      <c r="F63" s="405">
        <v>100</v>
      </c>
      <c r="G63" s="406">
        <v>100</v>
      </c>
      <c r="H63" s="405">
        <v>100</v>
      </c>
      <c r="I63" s="406">
        <v>92.255892255892306</v>
      </c>
      <c r="J63" s="405">
        <v>100</v>
      </c>
      <c r="K63" s="406">
        <v>100</v>
      </c>
    </row>
    <row r="64" spans="1:11" s="1" customFormat="1" ht="17.25" customHeight="1">
      <c r="A64" s="402" t="s">
        <v>164</v>
      </c>
      <c r="B64" s="403" t="s">
        <v>76</v>
      </c>
      <c r="C64" s="404">
        <v>100</v>
      </c>
      <c r="D64" s="405">
        <v>89.369057908383795</v>
      </c>
      <c r="E64" s="406">
        <v>78</v>
      </c>
      <c r="F64" s="405">
        <v>100</v>
      </c>
      <c r="G64" s="406">
        <v>96.428571428571402</v>
      </c>
      <c r="H64" s="405">
        <v>85.185185185185205</v>
      </c>
      <c r="I64" s="406">
        <v>94.285714285714306</v>
      </c>
      <c r="J64" s="405">
        <v>96.498054474708198</v>
      </c>
      <c r="K64" s="406">
        <v>79.069767441860506</v>
      </c>
    </row>
    <row r="65" spans="1:11" s="1" customFormat="1" ht="17.25" customHeight="1">
      <c r="A65" s="402" t="s">
        <v>163</v>
      </c>
      <c r="B65" s="403" t="s">
        <v>77</v>
      </c>
      <c r="C65" s="404">
        <v>99.107142857142904</v>
      </c>
      <c r="D65" s="405">
        <v>90.309555854643307</v>
      </c>
      <c r="E65" s="406">
        <v>94.117647058823493</v>
      </c>
      <c r="F65" s="405">
        <v>66.6666666666667</v>
      </c>
      <c r="G65" s="406">
        <v>36.363636363636402</v>
      </c>
      <c r="H65" s="405">
        <v>68.75</v>
      </c>
      <c r="I65" s="406">
        <v>89.488636363636402</v>
      </c>
      <c r="J65" s="405">
        <v>99.563318777292594</v>
      </c>
      <c r="K65" s="406">
        <v>92.307692307692307</v>
      </c>
    </row>
    <row r="66" spans="1:11" s="1" customFormat="1" ht="17.25" customHeight="1">
      <c r="A66" s="402" t="s">
        <v>162</v>
      </c>
      <c r="B66" s="403" t="s">
        <v>78</v>
      </c>
      <c r="C66" s="404">
        <v>98.578272291763298</v>
      </c>
      <c r="D66" s="405">
        <v>84.7214244686961</v>
      </c>
      <c r="E66" s="406">
        <v>21.5610422118557</v>
      </c>
      <c r="F66" s="405">
        <v>92.035398230088504</v>
      </c>
      <c r="G66" s="406">
        <v>57.956777996070699</v>
      </c>
      <c r="H66" s="405">
        <v>67.192118226600996</v>
      </c>
      <c r="I66" s="406">
        <v>82.613455414012705</v>
      </c>
      <c r="J66" s="405">
        <v>99.766150248465394</v>
      </c>
      <c r="K66" s="406">
        <v>98.555956678700397</v>
      </c>
    </row>
    <row r="67" spans="1:11" s="1" customFormat="1" ht="17.25" customHeight="1">
      <c r="A67" s="402" t="s">
        <v>163</v>
      </c>
      <c r="B67" s="403" t="s">
        <v>79</v>
      </c>
      <c r="C67" s="404">
        <v>97.520661157024804</v>
      </c>
      <c r="D67" s="405">
        <v>95.4887218045113</v>
      </c>
      <c r="E67" s="406">
        <v>100</v>
      </c>
      <c r="F67" s="405">
        <v>100</v>
      </c>
      <c r="G67" s="406">
        <v>100</v>
      </c>
      <c r="H67" s="405">
        <v>87.5</v>
      </c>
      <c r="I67" s="406">
        <v>96.067415730337103</v>
      </c>
      <c r="J67" s="405">
        <v>100</v>
      </c>
      <c r="K67" s="406">
        <v>100</v>
      </c>
    </row>
    <row r="68" spans="1:11" s="1" customFormat="1" ht="17.25" customHeight="1">
      <c r="A68" s="402" t="s">
        <v>162</v>
      </c>
      <c r="B68" s="403" t="s">
        <v>80</v>
      </c>
      <c r="C68" s="404">
        <v>100</v>
      </c>
      <c r="D68" s="405">
        <v>95.770392749244706</v>
      </c>
      <c r="E68" s="406">
        <v>73.652694610778397</v>
      </c>
      <c r="F68" s="405">
        <v>96.875</v>
      </c>
      <c r="G68" s="406">
        <v>93.75</v>
      </c>
      <c r="H68" s="405">
        <v>85.714285714285694</v>
      </c>
      <c r="I68" s="406">
        <v>98.523206751054801</v>
      </c>
      <c r="J68" s="405">
        <v>100</v>
      </c>
      <c r="K68" s="406">
        <v>100</v>
      </c>
    </row>
    <row r="69" spans="1:11" s="1" customFormat="1" ht="17.25" customHeight="1">
      <c r="A69" s="402" t="s">
        <v>165</v>
      </c>
      <c r="B69" s="403" t="s">
        <v>81</v>
      </c>
      <c r="C69" s="404">
        <v>99.803149606299201</v>
      </c>
      <c r="D69" s="405">
        <v>96.462715105162502</v>
      </c>
      <c r="E69" s="406">
        <v>96.707818930041199</v>
      </c>
      <c r="F69" s="405">
        <v>99.009900990098998</v>
      </c>
      <c r="G69" s="406">
        <v>93.203883495145604</v>
      </c>
      <c r="H69" s="405">
        <v>97.435897435897402</v>
      </c>
      <c r="I69" s="406">
        <v>99.448818897637807</v>
      </c>
      <c r="J69" s="405">
        <v>100</v>
      </c>
      <c r="K69" s="406">
        <v>100</v>
      </c>
    </row>
    <row r="70" spans="1:11" s="1" customFormat="1" ht="17.25" customHeight="1">
      <c r="A70" s="402" t="s">
        <v>164</v>
      </c>
      <c r="B70" s="403" t="s">
        <v>82</v>
      </c>
      <c r="C70" s="404">
        <v>99.204545454545496</v>
      </c>
      <c r="D70" s="405">
        <v>91.909547738693504</v>
      </c>
      <c r="E70" s="406">
        <v>75.675675675675706</v>
      </c>
      <c r="F70" s="405">
        <v>87.421383647798805</v>
      </c>
      <c r="G70" s="406">
        <v>68.181818181818201</v>
      </c>
      <c r="H70" s="405">
        <v>89.285714285714306</v>
      </c>
      <c r="I70" s="406">
        <v>89.586709886547794</v>
      </c>
      <c r="J70" s="405">
        <v>99.628252788104106</v>
      </c>
      <c r="K70" s="406">
        <v>96.923076923076906</v>
      </c>
    </row>
    <row r="71" spans="1:11" s="1" customFormat="1" ht="17.25" customHeight="1">
      <c r="A71" s="402" t="s">
        <v>166</v>
      </c>
      <c r="B71" s="403" t="s">
        <v>83</v>
      </c>
      <c r="C71" s="404">
        <v>99.039881831610003</v>
      </c>
      <c r="D71" s="405">
        <v>86.881625441696102</v>
      </c>
      <c r="E71" s="406">
        <v>71.159217877095003</v>
      </c>
      <c r="F71" s="405">
        <v>95</v>
      </c>
      <c r="G71" s="406">
        <v>82.119205298013199</v>
      </c>
      <c r="H71" s="405">
        <v>86.4583333333333</v>
      </c>
      <c r="I71" s="406">
        <v>78.316422397594906</v>
      </c>
      <c r="J71" s="405">
        <v>100</v>
      </c>
      <c r="K71" s="406">
        <v>100</v>
      </c>
    </row>
    <row r="72" spans="1:11" s="1" customFormat="1" ht="17.25" customHeight="1">
      <c r="A72" s="402" t="s">
        <v>164</v>
      </c>
      <c r="B72" s="403" t="s">
        <v>84</v>
      </c>
      <c r="C72" s="404">
        <v>97.476340694006296</v>
      </c>
      <c r="D72" s="405">
        <v>88.899341486359404</v>
      </c>
      <c r="E72" s="406">
        <v>40.797546012269898</v>
      </c>
      <c r="F72" s="405">
        <v>96.363636363636402</v>
      </c>
      <c r="G72" s="406">
        <v>81.355932203389798</v>
      </c>
      <c r="H72" s="405">
        <v>53.846153846153904</v>
      </c>
      <c r="I72" s="406">
        <v>84.766584766584799</v>
      </c>
      <c r="J72" s="405">
        <v>97.9381443298969</v>
      </c>
      <c r="K72" s="406">
        <v>86.2068965517241</v>
      </c>
    </row>
    <row r="73" spans="1:11" s="1" customFormat="1" ht="17.25" customHeight="1">
      <c r="A73" s="402" t="s">
        <v>174</v>
      </c>
      <c r="B73" s="403" t="s">
        <v>173</v>
      </c>
      <c r="C73" s="404">
        <v>100</v>
      </c>
      <c r="D73" s="405"/>
      <c r="E73" s="406">
        <v>50</v>
      </c>
      <c r="F73" s="405"/>
      <c r="G73" s="406"/>
      <c r="H73" s="405">
        <v>0</v>
      </c>
      <c r="I73" s="406"/>
      <c r="J73" s="405"/>
      <c r="K73" s="406"/>
    </row>
    <row r="74" spans="1:11" s="1" customFormat="1" ht="17.25" customHeight="1">
      <c r="A74" s="402" t="s">
        <v>166</v>
      </c>
      <c r="B74" s="403" t="s">
        <v>85</v>
      </c>
      <c r="C74" s="404">
        <v>99.021864211737594</v>
      </c>
      <c r="D74" s="405">
        <v>86.399391017508194</v>
      </c>
      <c r="E74" s="406">
        <v>76.601195559350998</v>
      </c>
      <c r="F74" s="405">
        <v>94.9579831932773</v>
      </c>
      <c r="G74" s="406">
        <v>87.5690607734807</v>
      </c>
      <c r="H74" s="405">
        <v>92.567567567567593</v>
      </c>
      <c r="I74" s="406">
        <v>77.085427135678401</v>
      </c>
      <c r="J74" s="405">
        <v>99.211822660098505</v>
      </c>
      <c r="K74" s="406">
        <v>91.752577319587601</v>
      </c>
    </row>
    <row r="75" spans="1:11" s="1" customFormat="1" ht="17.25" customHeight="1">
      <c r="A75" s="402" t="s">
        <v>160</v>
      </c>
      <c r="B75" s="403" t="s">
        <v>86</v>
      </c>
      <c r="C75" s="404">
        <v>99.725651577503399</v>
      </c>
      <c r="D75" s="405">
        <v>90.434782608695699</v>
      </c>
      <c r="E75" s="406">
        <v>92.268041237113394</v>
      </c>
      <c r="F75" s="405">
        <v>96.774193548387103</v>
      </c>
      <c r="G75" s="406">
        <v>81.818181818181799</v>
      </c>
      <c r="H75" s="405">
        <v>79.069767441860506</v>
      </c>
      <c r="I75" s="406">
        <v>85.393258426966298</v>
      </c>
      <c r="J75" s="405">
        <v>97.132616487455195</v>
      </c>
      <c r="K75" s="406">
        <v>69.230769230769198</v>
      </c>
    </row>
    <row r="76" spans="1:11" s="1" customFormat="1" ht="17.25" customHeight="1">
      <c r="A76" s="402" t="s">
        <v>165</v>
      </c>
      <c r="B76" s="403" t="s">
        <v>87</v>
      </c>
      <c r="C76" s="404">
        <v>100</v>
      </c>
      <c r="D76" s="405">
        <v>87.4015748031496</v>
      </c>
      <c r="E76" s="406">
        <v>56.338028169014102</v>
      </c>
      <c r="F76" s="405">
        <v>100</v>
      </c>
      <c r="G76" s="406">
        <v>87.5</v>
      </c>
      <c r="H76" s="405">
        <v>63.636363636363598</v>
      </c>
      <c r="I76" s="406">
        <v>87.822878228782301</v>
      </c>
      <c r="J76" s="405">
        <v>98.6111111111111</v>
      </c>
      <c r="K76" s="406">
        <v>91.6666666666667</v>
      </c>
    </row>
    <row r="77" spans="1:11" s="1" customFormat="1" ht="17.25" customHeight="1">
      <c r="A77" s="402" t="s">
        <v>167</v>
      </c>
      <c r="B77" s="403" t="s">
        <v>88</v>
      </c>
      <c r="C77" s="404">
        <v>97.964376590330801</v>
      </c>
      <c r="D77" s="405">
        <v>86.522911051212901</v>
      </c>
      <c r="E77" s="406">
        <v>55.015197568389098</v>
      </c>
      <c r="F77" s="405">
        <v>92.307692307692307</v>
      </c>
      <c r="G77" s="406">
        <v>80</v>
      </c>
      <c r="H77" s="405">
        <v>83.636363636363598</v>
      </c>
      <c r="I77" s="406">
        <v>81.424148606811201</v>
      </c>
      <c r="J77" s="405">
        <v>100</v>
      </c>
      <c r="K77" s="406">
        <v>100</v>
      </c>
    </row>
    <row r="78" spans="1:11" s="1" customFormat="1" ht="17.25" customHeight="1">
      <c r="A78" s="402" t="s">
        <v>166</v>
      </c>
      <c r="B78" s="403" t="s">
        <v>89</v>
      </c>
      <c r="C78" s="404">
        <v>97.885196374622396</v>
      </c>
      <c r="D78" s="405">
        <v>87.971698113207594</v>
      </c>
      <c r="E78" s="406">
        <v>94.6666666666667</v>
      </c>
      <c r="F78" s="405">
        <v>100</v>
      </c>
      <c r="G78" s="406">
        <v>96.610169491525397</v>
      </c>
      <c r="H78" s="405">
        <v>88.8888888888889</v>
      </c>
      <c r="I78" s="406">
        <v>86.657859973579903</v>
      </c>
      <c r="J78" s="405">
        <v>100</v>
      </c>
      <c r="K78" s="406">
        <v>100</v>
      </c>
    </row>
    <row r="79" spans="1:11" s="1" customFormat="1" ht="17.25" customHeight="1">
      <c r="A79" s="402" t="s">
        <v>167</v>
      </c>
      <c r="B79" s="403" t="s">
        <v>90</v>
      </c>
      <c r="C79" s="404">
        <v>97.826086956521706</v>
      </c>
      <c r="D79" s="405">
        <v>92.337164750957896</v>
      </c>
      <c r="E79" s="406">
        <v>51.724137931034498</v>
      </c>
      <c r="F79" s="405">
        <v>100</v>
      </c>
      <c r="G79" s="406">
        <v>71.428571428571402</v>
      </c>
      <c r="H79" s="405">
        <v>75</v>
      </c>
      <c r="I79" s="406">
        <v>85.802469135802497</v>
      </c>
      <c r="J79" s="405">
        <v>100</v>
      </c>
      <c r="K79" s="406">
        <v>100</v>
      </c>
    </row>
    <row r="80" spans="1:11" s="1" customFormat="1" ht="17.25" customHeight="1">
      <c r="A80" s="402" t="s">
        <v>164</v>
      </c>
      <c r="B80" s="403" t="s">
        <v>91</v>
      </c>
      <c r="C80" s="404">
        <v>99.711815561959696</v>
      </c>
      <c r="D80" s="405">
        <v>94.990176817288798</v>
      </c>
      <c r="E80" s="406">
        <v>77.948717948717999</v>
      </c>
      <c r="F80" s="405">
        <v>100</v>
      </c>
      <c r="G80" s="406">
        <v>90.625</v>
      </c>
      <c r="H80" s="405">
        <v>78.260869565217405</v>
      </c>
      <c r="I80" s="406">
        <v>79.445727482679004</v>
      </c>
      <c r="J80" s="405">
        <v>99.570815450643806</v>
      </c>
      <c r="K80" s="406">
        <v>95.238095238095198</v>
      </c>
    </row>
    <row r="81" spans="1:11" s="1" customFormat="1" ht="17.25" customHeight="1">
      <c r="A81" s="402" t="s">
        <v>166</v>
      </c>
      <c r="B81" s="403" t="s">
        <v>92</v>
      </c>
      <c r="C81" s="404">
        <v>98.966230186078604</v>
      </c>
      <c r="D81" s="405">
        <v>89.679787884968405</v>
      </c>
      <c r="E81" s="406">
        <v>76.868327402135193</v>
      </c>
      <c r="F81" s="405">
        <v>96.162046908315602</v>
      </c>
      <c r="G81" s="406">
        <v>67.935871743486999</v>
      </c>
      <c r="H81" s="405">
        <v>86.567164179104495</v>
      </c>
      <c r="I81" s="406">
        <v>85.277324632952698</v>
      </c>
      <c r="J81" s="405">
        <v>97.507788161993801</v>
      </c>
      <c r="K81" s="406">
        <v>76.470588235294102</v>
      </c>
    </row>
    <row r="82" spans="1:11" s="1" customFormat="1" ht="17.25" customHeight="1">
      <c r="A82" s="402" t="s">
        <v>167</v>
      </c>
      <c r="B82" s="403" t="s">
        <v>93</v>
      </c>
      <c r="C82" s="404">
        <v>98.019801980197997</v>
      </c>
      <c r="D82" s="405">
        <v>95.408163265306101</v>
      </c>
      <c r="E82" s="406">
        <v>87.951807228915698</v>
      </c>
      <c r="F82" s="405">
        <v>100</v>
      </c>
      <c r="G82" s="406">
        <v>97.142857142857096</v>
      </c>
      <c r="H82" s="405">
        <v>52.380952380952401</v>
      </c>
      <c r="I82" s="406">
        <v>85.779816513761503</v>
      </c>
      <c r="J82" s="405">
        <v>98.245614035087698</v>
      </c>
      <c r="K82" s="406">
        <v>85.714285714285694</v>
      </c>
    </row>
    <row r="83" spans="1:11" s="1" customFormat="1" ht="17.25" customHeight="1">
      <c r="A83" s="402" t="s">
        <v>160</v>
      </c>
      <c r="B83" s="403" t="s">
        <v>94</v>
      </c>
      <c r="C83" s="404">
        <v>98.272727272727295</v>
      </c>
      <c r="D83" s="405">
        <v>88.404216648491499</v>
      </c>
      <c r="E83" s="406">
        <v>44.713870029097997</v>
      </c>
      <c r="F83" s="405">
        <v>90.045248868778302</v>
      </c>
      <c r="G83" s="406">
        <v>71.020408163265301</v>
      </c>
      <c r="H83" s="405">
        <v>46.341463414634198</v>
      </c>
      <c r="I83" s="406">
        <v>81.269418553040396</v>
      </c>
      <c r="J83" s="405">
        <v>96.454948301329395</v>
      </c>
      <c r="K83" s="406">
        <v>66.197183098591594</v>
      </c>
    </row>
    <row r="84" spans="1:11" s="1" customFormat="1" ht="17.25" customHeight="1">
      <c r="A84" s="402" t="s">
        <v>165</v>
      </c>
      <c r="B84" s="403" t="s">
        <v>95</v>
      </c>
      <c r="C84" s="404">
        <v>100</v>
      </c>
      <c r="D84" s="405">
        <v>96.094839609483998</v>
      </c>
      <c r="E84" s="406">
        <v>96.9491525423729</v>
      </c>
      <c r="F84" s="405">
        <v>97.596153846153797</v>
      </c>
      <c r="G84" s="406">
        <v>88.405797101449295</v>
      </c>
      <c r="H84" s="405">
        <v>94.736842105263193</v>
      </c>
      <c r="I84" s="406">
        <v>97.740623587889701</v>
      </c>
      <c r="J84" s="405">
        <v>100</v>
      </c>
      <c r="K84" s="406">
        <v>100</v>
      </c>
    </row>
    <row r="85" spans="1:11" s="1" customFormat="1" ht="17.25" customHeight="1">
      <c r="A85" s="402" t="s">
        <v>165</v>
      </c>
      <c r="B85" s="403" t="s">
        <v>96</v>
      </c>
      <c r="C85" s="404">
        <v>98.513701811425904</v>
      </c>
      <c r="D85" s="405">
        <v>90.575649516046894</v>
      </c>
      <c r="E85" s="406">
        <v>86.269744835965994</v>
      </c>
      <c r="F85" s="405">
        <v>96.866096866096896</v>
      </c>
      <c r="G85" s="406">
        <v>93.593314763231206</v>
      </c>
      <c r="H85" s="405">
        <v>80</v>
      </c>
      <c r="I85" s="406">
        <v>76.727618142958903</v>
      </c>
      <c r="J85" s="405">
        <v>99.507874015748001</v>
      </c>
      <c r="K85" s="406">
        <v>94.565217391304401</v>
      </c>
    </row>
    <row r="86" spans="1:11" s="1" customFormat="1" ht="17.25" customHeight="1">
      <c r="A86" s="402" t="s">
        <v>161</v>
      </c>
      <c r="B86" s="403" t="s">
        <v>97</v>
      </c>
      <c r="C86" s="404">
        <v>98.898678414096906</v>
      </c>
      <c r="D86" s="405">
        <v>91.658189216683596</v>
      </c>
      <c r="E86" s="406">
        <v>87.654320987654302</v>
      </c>
      <c r="F86" s="405">
        <v>98.660714285714306</v>
      </c>
      <c r="G86" s="406">
        <v>92.920353982300895</v>
      </c>
      <c r="H86" s="405">
        <v>78.947368421052602</v>
      </c>
      <c r="I86" s="406">
        <v>86.738759248719404</v>
      </c>
      <c r="J86" s="405">
        <v>98.491379310344797</v>
      </c>
      <c r="K86" s="406">
        <v>88.135593220339004</v>
      </c>
    </row>
    <row r="87" spans="1:11" s="1" customFormat="1" ht="17.25" customHeight="1">
      <c r="A87" s="402" t="s">
        <v>162</v>
      </c>
      <c r="B87" s="403" t="s">
        <v>98</v>
      </c>
      <c r="C87" s="404">
        <v>99.3607305936073</v>
      </c>
      <c r="D87" s="405">
        <v>99.880620771985704</v>
      </c>
      <c r="E87" s="406">
        <v>75.399061032863798</v>
      </c>
      <c r="F87" s="405">
        <v>96.478873239436595</v>
      </c>
      <c r="G87" s="406">
        <v>91.228070175438603</v>
      </c>
      <c r="H87" s="405">
        <v>86.734693877550995</v>
      </c>
      <c r="I87" s="406">
        <v>84.055804683607406</v>
      </c>
      <c r="J87" s="405">
        <v>99.855491329479804</v>
      </c>
      <c r="K87" s="406">
        <v>98.734177215189902</v>
      </c>
    </row>
    <row r="88" spans="1:11" s="1" customFormat="1" ht="17.25" customHeight="1">
      <c r="A88" s="402" t="s">
        <v>163</v>
      </c>
      <c r="B88" s="403" t="s">
        <v>99</v>
      </c>
      <c r="C88" s="404">
        <v>99.222395023328104</v>
      </c>
      <c r="D88" s="405">
        <v>88.015184381778695</v>
      </c>
      <c r="E88" s="406">
        <v>54.595588235294102</v>
      </c>
      <c r="F88" s="405">
        <v>89.436619718309899</v>
      </c>
      <c r="G88" s="406">
        <v>70.063694267515899</v>
      </c>
      <c r="H88" s="405">
        <v>60</v>
      </c>
      <c r="I88" s="406">
        <v>78.835227272727295</v>
      </c>
      <c r="J88" s="405">
        <v>93.967517401392101</v>
      </c>
      <c r="K88" s="406">
        <v>43.478260869565197</v>
      </c>
    </row>
    <row r="89" spans="1:11" s="1" customFormat="1" ht="17.25" customHeight="1">
      <c r="A89" s="402" t="s">
        <v>165</v>
      </c>
      <c r="B89" s="403" t="s">
        <v>100</v>
      </c>
      <c r="C89" s="404">
        <v>98.236331569664898</v>
      </c>
      <c r="D89" s="405">
        <v>90.4836193447738</v>
      </c>
      <c r="E89" s="406">
        <v>71.662763466042193</v>
      </c>
      <c r="F89" s="405">
        <v>94.202898550724598</v>
      </c>
      <c r="G89" s="406">
        <v>85.815602836879407</v>
      </c>
      <c r="H89" s="405">
        <v>90.1408450704225</v>
      </c>
      <c r="I89" s="406">
        <v>79.8517520215633</v>
      </c>
      <c r="J89" s="405">
        <v>99.534883720930196</v>
      </c>
      <c r="K89" s="406">
        <v>95.348837209302303</v>
      </c>
    </row>
    <row r="90" spans="1:11" s="1" customFormat="1" ht="17.25" customHeight="1">
      <c r="A90" s="402" t="s">
        <v>165</v>
      </c>
      <c r="B90" s="403" t="s">
        <v>101</v>
      </c>
      <c r="C90" s="404">
        <v>98.625429553264595</v>
      </c>
      <c r="D90" s="405">
        <v>89.625167336010705</v>
      </c>
      <c r="E90" s="406">
        <v>69.404517453798803</v>
      </c>
      <c r="F90" s="405">
        <v>93.495934959349597</v>
      </c>
      <c r="G90" s="406">
        <v>72.950819672131203</v>
      </c>
      <c r="H90" s="405">
        <v>50</v>
      </c>
      <c r="I90" s="406">
        <v>81.818181818181799</v>
      </c>
      <c r="J90" s="405">
        <v>99.336650082918695</v>
      </c>
      <c r="K90" s="406">
        <v>95.294117647058798</v>
      </c>
    </row>
    <row r="91" spans="1:11" s="1" customFormat="1" ht="17.25" customHeight="1">
      <c r="A91" s="402" t="s">
        <v>162</v>
      </c>
      <c r="B91" s="403" t="s">
        <v>102</v>
      </c>
      <c r="C91" s="404">
        <v>99.084668192219695</v>
      </c>
      <c r="D91" s="405">
        <v>87.857142857142904</v>
      </c>
      <c r="E91" s="406">
        <v>90.547263681592099</v>
      </c>
      <c r="F91" s="405">
        <v>96.969696969696997</v>
      </c>
      <c r="G91" s="406">
        <v>96.551724137931004</v>
      </c>
      <c r="H91" s="405">
        <v>92.5</v>
      </c>
      <c r="I91" s="406">
        <v>91.612903225806505</v>
      </c>
      <c r="J91" s="405">
        <v>100</v>
      </c>
      <c r="K91" s="406">
        <v>100</v>
      </c>
    </row>
    <row r="92" spans="1:11" s="1" customFormat="1" ht="17.25" customHeight="1">
      <c r="A92" s="402" t="s">
        <v>161</v>
      </c>
      <c r="B92" s="403" t="s">
        <v>103</v>
      </c>
      <c r="C92" s="404">
        <v>100</v>
      </c>
      <c r="D92" s="405">
        <v>83.948635634028903</v>
      </c>
      <c r="E92" s="406">
        <v>82.383419689119194</v>
      </c>
      <c r="F92" s="405">
        <v>97.2222222222222</v>
      </c>
      <c r="G92" s="406">
        <v>83.3333333333333</v>
      </c>
      <c r="H92" s="405">
        <v>82.142857142857096</v>
      </c>
      <c r="I92" s="406">
        <v>81.739130434782595</v>
      </c>
      <c r="J92" s="405">
        <v>98.870056497175099</v>
      </c>
      <c r="K92" s="406">
        <v>91.6666666666667</v>
      </c>
    </row>
    <row r="93" spans="1:11" s="1" customFormat="1" ht="17.25" customHeight="1">
      <c r="A93" s="402" t="s">
        <v>161</v>
      </c>
      <c r="B93" s="403" t="s">
        <v>104</v>
      </c>
      <c r="C93" s="404">
        <v>99.614395886889497</v>
      </c>
      <c r="D93" s="405">
        <v>91.456736035049303</v>
      </c>
      <c r="E93" s="406">
        <v>77.682403433476395</v>
      </c>
      <c r="F93" s="405">
        <v>100</v>
      </c>
      <c r="G93" s="406">
        <v>92.372881355932194</v>
      </c>
      <c r="H93" s="405">
        <v>80</v>
      </c>
      <c r="I93" s="406">
        <v>84.540540540540604</v>
      </c>
      <c r="J93" s="405">
        <v>98.630136986301395</v>
      </c>
      <c r="K93" s="406">
        <v>87.878787878787904</v>
      </c>
    </row>
    <row r="94" spans="1:11" s="1" customFormat="1" ht="17.25" customHeight="1">
      <c r="A94" s="402" t="s">
        <v>167</v>
      </c>
      <c r="B94" s="403" t="s">
        <v>105</v>
      </c>
      <c r="C94" s="404">
        <v>98.850574712643706</v>
      </c>
      <c r="D94" s="405">
        <v>93.264248704663203</v>
      </c>
      <c r="E94" s="406">
        <v>92.857142857142904</v>
      </c>
      <c r="F94" s="405">
        <v>100</v>
      </c>
      <c r="G94" s="406">
        <v>100</v>
      </c>
      <c r="H94" s="405">
        <v>96.6666666666667</v>
      </c>
      <c r="I94" s="406">
        <v>90.853658536585399</v>
      </c>
      <c r="J94" s="405">
        <v>100</v>
      </c>
      <c r="K94" s="406">
        <v>100</v>
      </c>
    </row>
    <row r="95" spans="1:11" s="1" customFormat="1" ht="17.25" customHeight="1">
      <c r="A95" s="402" t="s">
        <v>167</v>
      </c>
      <c r="B95" s="403" t="s">
        <v>106</v>
      </c>
      <c r="C95" s="404">
        <v>100</v>
      </c>
      <c r="D95" s="405">
        <v>91.214470284237706</v>
      </c>
      <c r="E95" s="406">
        <v>97.945205479452099</v>
      </c>
      <c r="F95" s="405">
        <v>96.774193548387103</v>
      </c>
      <c r="G95" s="406">
        <v>95</v>
      </c>
      <c r="H95" s="405">
        <v>85.714285714285694</v>
      </c>
      <c r="I95" s="406">
        <v>90.865384615384599</v>
      </c>
      <c r="J95" s="405">
        <v>98.3333333333333</v>
      </c>
      <c r="K95" s="406">
        <v>85.714285714285694</v>
      </c>
    </row>
    <row r="96" spans="1:11" s="1" customFormat="1" ht="17.25" customHeight="1">
      <c r="A96" s="402" t="s">
        <v>174</v>
      </c>
      <c r="B96" s="403" t="s">
        <v>175</v>
      </c>
      <c r="C96" s="404"/>
      <c r="D96" s="405"/>
      <c r="E96" s="406"/>
      <c r="F96" s="405"/>
      <c r="G96" s="406"/>
      <c r="H96" s="405"/>
      <c r="I96" s="406"/>
      <c r="J96" s="405"/>
      <c r="K96" s="406"/>
    </row>
    <row r="97" spans="1:11" s="1" customFormat="1" ht="17.25" customHeight="1">
      <c r="A97" s="402" t="s">
        <v>166</v>
      </c>
      <c r="B97" s="403" t="s">
        <v>107</v>
      </c>
      <c r="C97" s="404">
        <v>100</v>
      </c>
      <c r="D97" s="405">
        <v>85.585585585585605</v>
      </c>
      <c r="E97" s="406">
        <v>39.130434782608702</v>
      </c>
      <c r="F97" s="405">
        <v>100</v>
      </c>
      <c r="G97" s="406">
        <v>100</v>
      </c>
      <c r="H97" s="405">
        <v>60</v>
      </c>
      <c r="I97" s="406">
        <v>78.301886792452805</v>
      </c>
      <c r="J97" s="405">
        <v>96.551724137931004</v>
      </c>
      <c r="K97" s="406">
        <v>50</v>
      </c>
    </row>
    <row r="98" spans="1:11" s="1" customFormat="1" ht="17.25" customHeight="1">
      <c r="A98" s="402" t="s">
        <v>162</v>
      </c>
      <c r="B98" s="403" t="s">
        <v>108</v>
      </c>
      <c r="C98" s="404">
        <v>96.895213454075005</v>
      </c>
      <c r="D98" s="405">
        <v>84.600687810470006</v>
      </c>
      <c r="E98" s="406">
        <v>33.9752407152682</v>
      </c>
      <c r="F98" s="405">
        <v>94.936708860759495</v>
      </c>
      <c r="G98" s="406">
        <v>83.832335329341305</v>
      </c>
      <c r="H98" s="405">
        <v>71.052631578947398</v>
      </c>
      <c r="I98" s="406">
        <v>78.495960223741506</v>
      </c>
      <c r="J98" s="405">
        <v>95.193798449612402</v>
      </c>
      <c r="K98" s="406">
        <v>61.728395061728399</v>
      </c>
    </row>
    <row r="99" spans="1:11" s="1" customFormat="1" ht="17.25" customHeight="1">
      <c r="A99" s="402" t="s">
        <v>164</v>
      </c>
      <c r="B99" s="403" t="s">
        <v>109</v>
      </c>
      <c r="C99" s="404">
        <v>99.313186813186803</v>
      </c>
      <c r="D99" s="405">
        <v>91.330425299890905</v>
      </c>
      <c r="E99" s="406">
        <v>80.491551459293404</v>
      </c>
      <c r="F99" s="405">
        <v>98.712446351931305</v>
      </c>
      <c r="G99" s="406">
        <v>95.338983050847503</v>
      </c>
      <c r="H99" s="405">
        <v>76.744186046511601</v>
      </c>
      <c r="I99" s="406">
        <v>87.924230465666895</v>
      </c>
      <c r="J99" s="405">
        <v>100</v>
      </c>
      <c r="K99" s="406">
        <v>100</v>
      </c>
    </row>
    <row r="100" spans="1:11" s="1" customFormat="1" ht="17.25" customHeight="1">
      <c r="A100" s="402" t="s">
        <v>160</v>
      </c>
      <c r="B100" s="403" t="s">
        <v>110</v>
      </c>
      <c r="C100" s="404">
        <v>98.248847926267302</v>
      </c>
      <c r="D100" s="405">
        <v>87.165828154286302</v>
      </c>
      <c r="E100" s="406">
        <v>70.914303918445398</v>
      </c>
      <c r="F100" s="405">
        <v>87.826086956521806</v>
      </c>
      <c r="G100" s="406">
        <v>63.727454909819599</v>
      </c>
      <c r="H100" s="405">
        <v>84.325396825396794</v>
      </c>
      <c r="I100" s="406">
        <v>77.598828696925295</v>
      </c>
      <c r="J100" s="405">
        <v>97.791553661371594</v>
      </c>
      <c r="K100" s="406">
        <v>75.109170305676898</v>
      </c>
    </row>
    <row r="101" spans="1:11" s="1" customFormat="1" ht="17.25" customHeight="1">
      <c r="A101" s="402" t="s">
        <v>164</v>
      </c>
      <c r="B101" s="403" t="s">
        <v>111</v>
      </c>
      <c r="C101" s="404">
        <v>98.136645962732899</v>
      </c>
      <c r="D101" s="405">
        <v>93.3333333333333</v>
      </c>
      <c r="E101" s="406">
        <v>94.505494505494497</v>
      </c>
      <c r="F101" s="405">
        <v>96</v>
      </c>
      <c r="G101" s="406">
        <v>96</v>
      </c>
      <c r="H101" s="405">
        <v>75</v>
      </c>
      <c r="I101" s="406">
        <v>93.010752688172005</v>
      </c>
      <c r="J101" s="405">
        <v>98.170731707317103</v>
      </c>
      <c r="K101" s="406">
        <v>75</v>
      </c>
    </row>
    <row r="102" spans="1:11" s="1" customFormat="1" ht="17.25" customHeight="1">
      <c r="A102" s="402" t="s">
        <v>166</v>
      </c>
      <c r="B102" s="403" t="s">
        <v>112</v>
      </c>
      <c r="C102" s="404">
        <v>98.630136986301395</v>
      </c>
      <c r="D102" s="405">
        <v>88.091068301225903</v>
      </c>
      <c r="E102" s="406">
        <v>48.936170212766001</v>
      </c>
      <c r="F102" s="405">
        <v>80</v>
      </c>
      <c r="G102" s="406">
        <v>72</v>
      </c>
      <c r="H102" s="405">
        <v>66.6666666666667</v>
      </c>
      <c r="I102" s="406">
        <v>74.392523364485996</v>
      </c>
      <c r="J102" s="405">
        <v>99.193548387096797</v>
      </c>
      <c r="K102" s="406">
        <v>92.857142857142904</v>
      </c>
    </row>
    <row r="103" spans="1:11" s="1" customFormat="1" ht="17.25" customHeight="1">
      <c r="A103" s="402" t="s">
        <v>161</v>
      </c>
      <c r="B103" s="403" t="s">
        <v>113</v>
      </c>
      <c r="C103" s="404">
        <v>100</v>
      </c>
      <c r="D103" s="405">
        <v>88.8888888888889</v>
      </c>
      <c r="E103" s="406">
        <v>85.454545454545496</v>
      </c>
      <c r="F103" s="405">
        <v>94.871794871794904</v>
      </c>
      <c r="G103" s="406">
        <v>81.578947368421098</v>
      </c>
      <c r="H103" s="405">
        <v>92.592592592592595</v>
      </c>
      <c r="I103" s="406">
        <v>98.642533936651603</v>
      </c>
      <c r="J103" s="405">
        <v>97.872340425531902</v>
      </c>
      <c r="K103" s="406">
        <v>85.714285714285694</v>
      </c>
    </row>
    <row r="104" spans="1:11" s="1" customFormat="1" ht="17.25" customHeight="1">
      <c r="A104" s="402" t="s">
        <v>160</v>
      </c>
      <c r="B104" s="403" t="s">
        <v>114</v>
      </c>
      <c r="C104" s="404">
        <v>98.814814814814795</v>
      </c>
      <c r="D104" s="405">
        <v>87.377994676131294</v>
      </c>
      <c r="E104" s="406">
        <v>52.463768115942003</v>
      </c>
      <c r="F104" s="405">
        <v>92.028985507246404</v>
      </c>
      <c r="G104" s="406">
        <v>81.443298969072202</v>
      </c>
      <c r="H104" s="405">
        <v>85.4166666666667</v>
      </c>
      <c r="I104" s="406">
        <v>78.217503217503193</v>
      </c>
      <c r="J104" s="405">
        <v>96.732026143790804</v>
      </c>
      <c r="K104" s="406">
        <v>70.588235294117695</v>
      </c>
    </row>
    <row r="105" spans="1:11" s="1" customFormat="1" ht="16.899999999999999" customHeight="1">
      <c r="A105" s="402" t="s">
        <v>161</v>
      </c>
      <c r="B105" s="403" t="s">
        <v>115</v>
      </c>
      <c r="C105" s="404">
        <v>99.103139013452903</v>
      </c>
      <c r="D105" s="405">
        <v>91.077441077441094</v>
      </c>
      <c r="E105" s="406">
        <v>41.4012738853503</v>
      </c>
      <c r="F105" s="405">
        <v>89.3333333333333</v>
      </c>
      <c r="G105" s="406">
        <v>81.818181818181799</v>
      </c>
      <c r="H105" s="405">
        <v>51.515151515151501</v>
      </c>
      <c r="I105" s="406">
        <v>98.751950078003105</v>
      </c>
      <c r="J105" s="405">
        <v>100</v>
      </c>
      <c r="K105" s="406">
        <v>100</v>
      </c>
    </row>
    <row r="106" spans="1:11" ht="17.25" customHeight="1">
      <c r="A106" s="402" t="s">
        <v>164</v>
      </c>
      <c r="B106" s="403" t="s">
        <v>116</v>
      </c>
      <c r="C106" s="404">
        <v>98.529411764705898</v>
      </c>
      <c r="D106" s="405">
        <v>93.1967213114754</v>
      </c>
      <c r="E106" s="406">
        <v>85.419968304278896</v>
      </c>
      <c r="F106" s="405">
        <v>97.619047619047606</v>
      </c>
      <c r="G106" s="406">
        <v>85</v>
      </c>
      <c r="H106" s="405">
        <v>95.3125</v>
      </c>
      <c r="I106" s="406">
        <v>95.5706984667802</v>
      </c>
      <c r="J106" s="405">
        <v>98.232695139911598</v>
      </c>
      <c r="K106" s="406">
        <v>82.608695652173907</v>
      </c>
    </row>
    <row r="107" spans="1:11" ht="17.25" customHeight="1">
      <c r="A107" s="402" t="s">
        <v>161</v>
      </c>
      <c r="B107" s="403" t="s">
        <v>117</v>
      </c>
      <c r="C107" s="404">
        <v>99.147727272727295</v>
      </c>
      <c r="D107" s="405">
        <v>90.295358649788994</v>
      </c>
      <c r="E107" s="406">
        <v>95.135135135135101</v>
      </c>
      <c r="F107" s="405">
        <v>94.285714285714306</v>
      </c>
      <c r="G107" s="406">
        <v>88.571428571428598</v>
      </c>
      <c r="H107" s="405">
        <v>66.6666666666667</v>
      </c>
      <c r="I107" s="406">
        <v>90.131578947368396</v>
      </c>
      <c r="J107" s="405">
        <v>99.324324324324294</v>
      </c>
      <c r="K107" s="406">
        <v>96.153846153846203</v>
      </c>
    </row>
    <row r="108" spans="1:11" ht="17.25" customHeight="1">
      <c r="A108" s="402" t="s">
        <v>163</v>
      </c>
      <c r="B108" s="403" t="s">
        <v>118</v>
      </c>
      <c r="C108" s="404">
        <v>98.765432098765402</v>
      </c>
      <c r="D108" s="405">
        <v>80.451127819548901</v>
      </c>
      <c r="E108" s="406">
        <v>49.438202247191001</v>
      </c>
      <c r="F108" s="405">
        <v>100</v>
      </c>
      <c r="G108" s="406">
        <v>80</v>
      </c>
      <c r="H108" s="405">
        <v>100</v>
      </c>
      <c r="I108" s="406">
        <v>86.25</v>
      </c>
      <c r="J108" s="405">
        <v>97.674418604651194</v>
      </c>
      <c r="K108" s="406">
        <v>87.5</v>
      </c>
    </row>
    <row r="109" spans="1:11" ht="13.9">
      <c r="A109" s="408"/>
      <c r="B109" s="408"/>
      <c r="C109" s="409"/>
      <c r="D109" s="408">
        <v>66.153846153846104</v>
      </c>
      <c r="E109" s="408">
        <v>55.652173913043498</v>
      </c>
      <c r="F109" s="408">
        <v>100</v>
      </c>
      <c r="G109" s="408">
        <v>88.8888888888889</v>
      </c>
      <c r="H109" s="408">
        <v>55.5555555555556</v>
      </c>
      <c r="I109" s="408">
        <v>88.700564971751405</v>
      </c>
      <c r="J109" s="408">
        <v>80.952380952381006</v>
      </c>
      <c r="K109" s="408">
        <v>38.461538461538503</v>
      </c>
    </row>
    <row r="110" spans="1:11" ht="17.25" customHeight="1">
      <c r="A110" s="410" t="s">
        <v>164</v>
      </c>
      <c r="B110" s="268" t="s">
        <v>300</v>
      </c>
      <c r="C110" s="283">
        <v>95.614035087719287</v>
      </c>
      <c r="D110" s="267">
        <v>89.210526315789494</v>
      </c>
      <c r="E110" s="411">
        <v>21.969696969697001</v>
      </c>
      <c r="F110" s="412">
        <v>76.811594202898505</v>
      </c>
      <c r="G110" s="284">
        <v>65.714285714285708</v>
      </c>
      <c r="H110" s="267">
        <v>78.3783783783784</v>
      </c>
      <c r="I110" s="284">
        <v>77.668845315904093</v>
      </c>
      <c r="J110" s="412">
        <v>97.216274089935794</v>
      </c>
      <c r="K110" s="284">
        <v>77.1929824561403</v>
      </c>
    </row>
    <row r="111" spans="1:11" ht="17.25" customHeight="1">
      <c r="A111" s="413" t="s">
        <v>161</v>
      </c>
      <c r="B111" s="410" t="s">
        <v>301</v>
      </c>
      <c r="C111" s="414">
        <v>99.028361344537799</v>
      </c>
      <c r="D111" s="412">
        <v>89.652116109018394</v>
      </c>
      <c r="E111" s="411">
        <v>71.1912943871707</v>
      </c>
      <c r="F111" s="412">
        <v>92.149532710280397</v>
      </c>
      <c r="G111" s="411">
        <v>70.546737213403901</v>
      </c>
      <c r="H111" s="412">
        <v>85.012285012285005</v>
      </c>
      <c r="I111" s="411">
        <v>87.681875971182393</v>
      </c>
      <c r="J111" s="412">
        <v>99.685904986258294</v>
      </c>
      <c r="K111" s="411">
        <v>96.934865900383102</v>
      </c>
    </row>
    <row r="112" spans="1:11" ht="17.25" customHeight="1">
      <c r="A112" s="44"/>
      <c r="B112" s="415"/>
      <c r="C112" s="416"/>
      <c r="D112" s="415"/>
      <c r="E112" s="415"/>
      <c r="F112" s="415"/>
      <c r="G112" s="415"/>
      <c r="H112" s="415"/>
      <c r="I112" s="415"/>
      <c r="J112" s="415"/>
      <c r="K112" s="417"/>
    </row>
    <row r="113" spans="1:1">
      <c r="A113" s="290" t="s">
        <v>302</v>
      </c>
    </row>
  </sheetData>
  <autoFilter ref="A4:B4" xr:uid="{C64DE3EC-F071-47A2-A5AC-18B78B2E16EA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zoomScaleNormal="100" workbookViewId="0">
      <pane xSplit="2" ySplit="2" topLeftCell="C12" activePane="bottomRight" state="frozen"/>
      <selection pane="bottomRight" activeCell="K116" sqref="K116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7" customWidth="1"/>
    <col min="2" max="2" width="16.42578125" style="7" bestFit="1" customWidth="1"/>
    <col min="3" max="3" width="15" style="53" bestFit="1" customWidth="1"/>
    <col min="4" max="4" width="15.7109375" style="53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10.85546875" style="10" customWidth="1"/>
    <col min="17" max="17" width="9.85546875" style="10" customWidth="1"/>
    <col min="18" max="18" width="13" style="9" customWidth="1"/>
    <col min="19" max="19" width="16.14062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3.8554687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6" hidden="1" customWidth="1"/>
    <col min="33" max="33" width="12.140625" style="206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7.6">
      <c r="A1" s="418" t="s">
        <v>303</v>
      </c>
      <c r="B1" s="419" t="s">
        <v>304</v>
      </c>
      <c r="C1" s="420" t="s">
        <v>305</v>
      </c>
      <c r="D1" s="420"/>
      <c r="E1" s="420"/>
      <c r="F1" s="421" t="s">
        <v>306</v>
      </c>
      <c r="G1" s="421"/>
      <c r="H1" s="421"/>
      <c r="I1" s="421"/>
      <c r="J1" s="422" t="s">
        <v>307</v>
      </c>
      <c r="K1" s="422"/>
      <c r="L1" s="422"/>
      <c r="M1" s="422"/>
      <c r="N1" s="423" t="s">
        <v>308</v>
      </c>
      <c r="O1" s="421"/>
      <c r="P1" s="424"/>
      <c r="Q1" s="421"/>
      <c r="R1" s="422" t="s">
        <v>309</v>
      </c>
      <c r="S1" s="422"/>
      <c r="T1" s="422"/>
      <c r="U1" s="422"/>
      <c r="V1" s="421" t="s">
        <v>289</v>
      </c>
      <c r="W1" s="421"/>
      <c r="X1" s="421"/>
      <c r="Y1" s="197"/>
      <c r="Z1" s="196"/>
      <c r="AA1" s="197"/>
      <c r="AB1" s="198"/>
      <c r="AC1" s="196"/>
      <c r="AD1" s="197"/>
      <c r="AE1" s="198"/>
      <c r="AF1" s="199"/>
      <c r="AG1" s="200"/>
      <c r="AH1" s="198"/>
      <c r="AI1" s="196"/>
      <c r="AJ1" s="197"/>
      <c r="AK1" s="198"/>
      <c r="AL1" s="12"/>
    </row>
    <row r="2" spans="1:38" s="4" customFormat="1" ht="15.6">
      <c r="A2" s="425" t="s">
        <v>145</v>
      </c>
      <c r="B2" s="426" t="s">
        <v>146</v>
      </c>
      <c r="C2" s="427" t="s">
        <v>310</v>
      </c>
      <c r="D2" s="427" t="s">
        <v>311</v>
      </c>
      <c r="E2" s="428" t="s">
        <v>312</v>
      </c>
      <c r="F2" s="426" t="s">
        <v>313</v>
      </c>
      <c r="G2" s="426" t="s">
        <v>149</v>
      </c>
      <c r="H2" s="429" t="s">
        <v>314</v>
      </c>
      <c r="I2" s="429" t="s">
        <v>311</v>
      </c>
      <c r="J2" s="430" t="s">
        <v>125</v>
      </c>
      <c r="K2" s="430" t="s">
        <v>315</v>
      </c>
      <c r="L2" s="431" t="s">
        <v>316</v>
      </c>
      <c r="M2" s="431" t="s">
        <v>311</v>
      </c>
      <c r="N2" s="432" t="s">
        <v>317</v>
      </c>
      <c r="O2" s="432" t="s">
        <v>318</v>
      </c>
      <c r="P2" s="429" t="s">
        <v>319</v>
      </c>
      <c r="Q2" s="429" t="s">
        <v>311</v>
      </c>
      <c r="R2" s="430" t="s">
        <v>320</v>
      </c>
      <c r="S2" s="430" t="s">
        <v>321</v>
      </c>
      <c r="T2" s="431" t="s">
        <v>322</v>
      </c>
      <c r="U2" s="431" t="s">
        <v>311</v>
      </c>
      <c r="V2" s="433" t="s">
        <v>323</v>
      </c>
      <c r="W2" s="433" t="s">
        <v>324</v>
      </c>
      <c r="X2" s="429" t="s">
        <v>325</v>
      </c>
      <c r="Y2" s="207" t="s">
        <v>326</v>
      </c>
      <c r="Z2" s="191" t="s">
        <v>327</v>
      </c>
      <c r="AA2" s="192" t="s">
        <v>328</v>
      </c>
      <c r="AB2" s="193" t="s">
        <v>329</v>
      </c>
      <c r="AC2" s="191" t="s">
        <v>330</v>
      </c>
      <c r="AD2" s="192" t="s">
        <v>331</v>
      </c>
      <c r="AE2" s="193" t="s">
        <v>332</v>
      </c>
      <c r="AF2" s="194" t="s">
        <v>333</v>
      </c>
      <c r="AG2" s="195" t="s">
        <v>334</v>
      </c>
      <c r="AH2" s="193" t="s">
        <v>335</v>
      </c>
      <c r="AI2" s="191" t="s">
        <v>336</v>
      </c>
      <c r="AJ2" s="192" t="s">
        <v>337</v>
      </c>
      <c r="AK2" s="193" t="s">
        <v>338</v>
      </c>
      <c r="AL2" s="13" t="s">
        <v>339</v>
      </c>
    </row>
    <row r="3" spans="1:38" s="3" customFormat="1" ht="13.9">
      <c r="A3" s="230" t="s">
        <v>160</v>
      </c>
      <c r="B3" s="230" t="s">
        <v>19</v>
      </c>
      <c r="C3" s="434">
        <v>2973192.75</v>
      </c>
      <c r="D3" s="434">
        <v>11031533.189999999</v>
      </c>
      <c r="E3" s="431">
        <v>0.26951763628787101</v>
      </c>
      <c r="F3" s="435">
        <v>5194</v>
      </c>
      <c r="G3" s="435">
        <v>4279</v>
      </c>
      <c r="H3" s="436">
        <v>0.82379999999999998</v>
      </c>
      <c r="I3" s="429">
        <v>0.92879999999999996</v>
      </c>
      <c r="J3" s="437">
        <v>6688</v>
      </c>
      <c r="K3" s="437">
        <v>5268</v>
      </c>
      <c r="L3" s="438">
        <v>0.78769999999999996</v>
      </c>
      <c r="M3" s="431">
        <v>0.77849999999999997</v>
      </c>
      <c r="N3" s="439">
        <v>2985841.2</v>
      </c>
      <c r="O3" s="439">
        <v>1849895.39</v>
      </c>
      <c r="P3" s="436">
        <v>0.61960000000000004</v>
      </c>
      <c r="Q3" s="436">
        <v>0.64370000000000005</v>
      </c>
      <c r="R3" s="437">
        <v>4254</v>
      </c>
      <c r="S3" s="437">
        <v>2002</v>
      </c>
      <c r="T3" s="438">
        <v>0.47060000000000002</v>
      </c>
      <c r="U3" s="438">
        <v>0.67979999999999996</v>
      </c>
      <c r="V3" s="435">
        <v>3527</v>
      </c>
      <c r="W3" s="435">
        <v>2835</v>
      </c>
      <c r="X3" s="436">
        <v>0.80379999999999996</v>
      </c>
      <c r="Y3" s="208"/>
      <c r="Z3" s="196">
        <v>4654</v>
      </c>
      <c r="AA3" s="197">
        <v>4816</v>
      </c>
      <c r="AB3" s="198">
        <v>1.0347999999999999</v>
      </c>
      <c r="AC3" s="196">
        <v>6433</v>
      </c>
      <c r="AD3" s="197">
        <v>5312</v>
      </c>
      <c r="AE3" s="198">
        <v>0.82569999999999999</v>
      </c>
      <c r="AF3" s="199">
        <v>12240226.41</v>
      </c>
      <c r="AG3" s="200">
        <v>8173147.7199999997</v>
      </c>
      <c r="AH3" s="198">
        <v>0.66769999999999996</v>
      </c>
      <c r="AI3" s="196">
        <v>4843</v>
      </c>
      <c r="AJ3" s="197">
        <v>3326</v>
      </c>
      <c r="AK3" s="198">
        <v>0.68679999999999997</v>
      </c>
      <c r="AL3" s="12" t="s">
        <v>340</v>
      </c>
    </row>
    <row r="4" spans="1:38" s="3" customFormat="1" ht="13.9">
      <c r="A4" s="230" t="s">
        <v>161</v>
      </c>
      <c r="B4" s="230" t="s">
        <v>20</v>
      </c>
      <c r="C4" s="434">
        <v>525419.31000000006</v>
      </c>
      <c r="D4" s="434">
        <v>2002720.95</v>
      </c>
      <c r="E4" s="431">
        <v>0.26235273066874298</v>
      </c>
      <c r="F4" s="435">
        <v>915</v>
      </c>
      <c r="G4" s="435">
        <v>877</v>
      </c>
      <c r="H4" s="436">
        <v>0.95850000000000002</v>
      </c>
      <c r="I4" s="429">
        <v>0.99</v>
      </c>
      <c r="J4" s="437">
        <v>1304</v>
      </c>
      <c r="K4" s="437">
        <v>1156</v>
      </c>
      <c r="L4" s="438">
        <v>0.88649999999999995</v>
      </c>
      <c r="M4" s="431">
        <v>0.89</v>
      </c>
      <c r="N4" s="439">
        <v>538453.71</v>
      </c>
      <c r="O4" s="439">
        <v>348427.77</v>
      </c>
      <c r="P4" s="436">
        <v>0.64710000000000001</v>
      </c>
      <c r="Q4" s="436">
        <v>0.65920000000000001</v>
      </c>
      <c r="R4" s="437">
        <v>825</v>
      </c>
      <c r="S4" s="437">
        <v>346</v>
      </c>
      <c r="T4" s="438">
        <v>0.4194</v>
      </c>
      <c r="U4" s="438">
        <v>0.66249999999999998</v>
      </c>
      <c r="V4" s="435">
        <v>878</v>
      </c>
      <c r="W4" s="435">
        <v>763</v>
      </c>
      <c r="X4" s="436">
        <v>0.86899999999999999</v>
      </c>
      <c r="Y4" s="208"/>
      <c r="Z4" s="196">
        <v>932</v>
      </c>
      <c r="AA4" s="197">
        <v>1055</v>
      </c>
      <c r="AB4" s="198">
        <v>1.1319999999999999</v>
      </c>
      <c r="AC4" s="196">
        <v>1357</v>
      </c>
      <c r="AD4" s="197">
        <v>1212</v>
      </c>
      <c r="AE4" s="198">
        <v>0.8931</v>
      </c>
      <c r="AF4" s="199">
        <v>2330160</v>
      </c>
      <c r="AG4" s="200">
        <v>1640929.57</v>
      </c>
      <c r="AH4" s="198">
        <v>0.70420000000000005</v>
      </c>
      <c r="AI4" s="196">
        <v>1010</v>
      </c>
      <c r="AJ4" s="197">
        <v>671</v>
      </c>
      <c r="AK4" s="198">
        <v>0.66439999999999999</v>
      </c>
      <c r="AL4" s="12" t="s">
        <v>340</v>
      </c>
    </row>
    <row r="5" spans="1:38" s="3" customFormat="1" ht="13.9">
      <c r="A5" s="230" t="s">
        <v>161</v>
      </c>
      <c r="B5" s="230" t="s">
        <v>21</v>
      </c>
      <c r="C5" s="434">
        <v>178317.61</v>
      </c>
      <c r="D5" s="434">
        <v>513687.35849999997</v>
      </c>
      <c r="E5" s="431">
        <v>0.347132564291048</v>
      </c>
      <c r="F5" s="435">
        <v>224</v>
      </c>
      <c r="G5" s="435">
        <v>216</v>
      </c>
      <c r="H5" s="436">
        <v>0.96430000000000005</v>
      </c>
      <c r="I5" s="429">
        <v>0.99</v>
      </c>
      <c r="J5" s="437">
        <v>362</v>
      </c>
      <c r="K5" s="437">
        <v>323</v>
      </c>
      <c r="L5" s="438">
        <v>0.89229999999999998</v>
      </c>
      <c r="M5" s="431">
        <v>0.87729999999999997</v>
      </c>
      <c r="N5" s="439">
        <v>157414.39999999999</v>
      </c>
      <c r="O5" s="439">
        <v>106707.9</v>
      </c>
      <c r="P5" s="436">
        <v>0.67789999999999995</v>
      </c>
      <c r="Q5" s="436">
        <v>0.66420000000000001</v>
      </c>
      <c r="R5" s="437">
        <v>276</v>
      </c>
      <c r="S5" s="437">
        <v>131</v>
      </c>
      <c r="T5" s="438">
        <v>0.47460000000000002</v>
      </c>
      <c r="U5" s="438">
        <v>0.63170000000000004</v>
      </c>
      <c r="V5" s="435">
        <v>182</v>
      </c>
      <c r="W5" s="435">
        <v>146</v>
      </c>
      <c r="X5" s="436">
        <v>0.80220000000000002</v>
      </c>
      <c r="Y5" s="208"/>
      <c r="Z5" s="196">
        <v>200</v>
      </c>
      <c r="AA5" s="197">
        <v>216</v>
      </c>
      <c r="AB5" s="198">
        <v>1.08</v>
      </c>
      <c r="AC5" s="196">
        <v>390</v>
      </c>
      <c r="AD5" s="197">
        <v>340</v>
      </c>
      <c r="AE5" s="198">
        <v>0.87180000000000002</v>
      </c>
      <c r="AF5" s="199">
        <v>634979.81999999995</v>
      </c>
      <c r="AG5" s="200">
        <v>397345.08</v>
      </c>
      <c r="AH5" s="198">
        <v>0.62580000000000002</v>
      </c>
      <c r="AI5" s="196">
        <v>315</v>
      </c>
      <c r="AJ5" s="197">
        <v>186</v>
      </c>
      <c r="AK5" s="198">
        <v>0.59050000000000002</v>
      </c>
      <c r="AL5" s="12" t="s">
        <v>340</v>
      </c>
    </row>
    <row r="6" spans="1:38" s="3" customFormat="1" ht="13.9">
      <c r="A6" s="230" t="s">
        <v>162</v>
      </c>
      <c r="B6" s="230" t="s">
        <v>22</v>
      </c>
      <c r="C6" s="434">
        <v>896959.79</v>
      </c>
      <c r="D6" s="434">
        <v>3255565.33</v>
      </c>
      <c r="E6" s="431">
        <v>0.27551583183864398</v>
      </c>
      <c r="F6" s="435">
        <v>1717</v>
      </c>
      <c r="G6" s="435">
        <v>1654</v>
      </c>
      <c r="H6" s="436">
        <v>0.96330000000000005</v>
      </c>
      <c r="I6" s="429">
        <v>0.99</v>
      </c>
      <c r="J6" s="437">
        <v>2065</v>
      </c>
      <c r="K6" s="437">
        <v>1858</v>
      </c>
      <c r="L6" s="438">
        <v>0.89980000000000004</v>
      </c>
      <c r="M6" s="431">
        <v>0.89</v>
      </c>
      <c r="N6" s="439">
        <v>839804.69</v>
      </c>
      <c r="O6" s="439">
        <v>539729.81000000006</v>
      </c>
      <c r="P6" s="436">
        <v>0.64270000000000005</v>
      </c>
      <c r="Q6" s="436">
        <v>0.65980000000000005</v>
      </c>
      <c r="R6" s="437">
        <v>1473</v>
      </c>
      <c r="S6" s="437">
        <v>792</v>
      </c>
      <c r="T6" s="438">
        <v>0.53769999999999996</v>
      </c>
      <c r="U6" s="438">
        <v>0.69</v>
      </c>
      <c r="V6" s="435">
        <v>1306</v>
      </c>
      <c r="W6" s="435">
        <v>1185</v>
      </c>
      <c r="X6" s="436">
        <v>0.90739999999999998</v>
      </c>
      <c r="Y6" s="208"/>
      <c r="Z6" s="196">
        <v>1772</v>
      </c>
      <c r="AA6" s="197">
        <v>1756</v>
      </c>
      <c r="AB6" s="198">
        <v>0.99099999999999999</v>
      </c>
      <c r="AC6" s="196">
        <v>2085</v>
      </c>
      <c r="AD6" s="197">
        <v>1876</v>
      </c>
      <c r="AE6" s="198">
        <v>0.89980000000000004</v>
      </c>
      <c r="AF6" s="199">
        <v>3482669.87</v>
      </c>
      <c r="AG6" s="200">
        <v>2367007.67</v>
      </c>
      <c r="AH6" s="198">
        <v>0.67969999999999997</v>
      </c>
      <c r="AI6" s="196">
        <v>1604</v>
      </c>
      <c r="AJ6" s="197">
        <v>1173</v>
      </c>
      <c r="AK6" s="198">
        <v>0.73129999999999995</v>
      </c>
      <c r="AL6" s="12" t="s">
        <v>340</v>
      </c>
    </row>
    <row r="7" spans="1:38" s="3" customFormat="1" ht="13.9">
      <c r="A7" s="230" t="s">
        <v>161</v>
      </c>
      <c r="B7" s="230" t="s">
        <v>23</v>
      </c>
      <c r="C7" s="434">
        <v>376126.89</v>
      </c>
      <c r="D7" s="434">
        <v>1307245.8500000001</v>
      </c>
      <c r="E7" s="431">
        <v>0.28772467703760501</v>
      </c>
      <c r="F7" s="435">
        <v>625</v>
      </c>
      <c r="G7" s="435">
        <v>555</v>
      </c>
      <c r="H7" s="436">
        <v>0.88800000000000001</v>
      </c>
      <c r="I7" s="429">
        <v>0.99</v>
      </c>
      <c r="J7" s="437">
        <v>1016</v>
      </c>
      <c r="K7" s="437">
        <v>871</v>
      </c>
      <c r="L7" s="438">
        <v>0.85729999999999995</v>
      </c>
      <c r="M7" s="431">
        <v>0.84909999999999997</v>
      </c>
      <c r="N7" s="439">
        <v>352185.38</v>
      </c>
      <c r="O7" s="439">
        <v>243938.4</v>
      </c>
      <c r="P7" s="436">
        <v>0.69259999999999999</v>
      </c>
      <c r="Q7" s="436">
        <v>0.66869999999999996</v>
      </c>
      <c r="R7" s="437">
        <v>634</v>
      </c>
      <c r="S7" s="437">
        <v>317</v>
      </c>
      <c r="T7" s="438">
        <v>0.5</v>
      </c>
      <c r="U7" s="438">
        <v>0.65639999999999998</v>
      </c>
      <c r="V7" s="435">
        <v>659</v>
      </c>
      <c r="W7" s="435">
        <v>544</v>
      </c>
      <c r="X7" s="436">
        <v>0.82550000000000001</v>
      </c>
      <c r="Y7" s="208"/>
      <c r="Z7" s="196">
        <v>569</v>
      </c>
      <c r="AA7" s="197">
        <v>587</v>
      </c>
      <c r="AB7" s="198">
        <v>1.0316000000000001</v>
      </c>
      <c r="AC7" s="196">
        <v>1064</v>
      </c>
      <c r="AD7" s="197">
        <v>977</v>
      </c>
      <c r="AE7" s="198">
        <v>0.91820000000000002</v>
      </c>
      <c r="AF7" s="199">
        <v>1519368.44</v>
      </c>
      <c r="AG7" s="200">
        <v>1012460.17</v>
      </c>
      <c r="AH7" s="198">
        <v>0.66639999999999999</v>
      </c>
      <c r="AI7" s="196">
        <v>802</v>
      </c>
      <c r="AJ7" s="197">
        <v>530</v>
      </c>
      <c r="AK7" s="198">
        <v>0.66080000000000005</v>
      </c>
      <c r="AL7" s="12" t="s">
        <v>340</v>
      </c>
    </row>
    <row r="8" spans="1:38" s="3" customFormat="1" ht="13.9">
      <c r="A8" s="230" t="s">
        <v>163</v>
      </c>
      <c r="B8" s="230" t="s">
        <v>24</v>
      </c>
      <c r="C8" s="434">
        <v>137162.64000000001</v>
      </c>
      <c r="D8" s="434">
        <v>529600.87</v>
      </c>
      <c r="E8" s="431">
        <v>0.25899247484242199</v>
      </c>
      <c r="F8" s="435">
        <v>182</v>
      </c>
      <c r="G8" s="435">
        <v>178</v>
      </c>
      <c r="H8" s="436">
        <v>0.97799999999999998</v>
      </c>
      <c r="I8" s="429">
        <v>0.99</v>
      </c>
      <c r="J8" s="437">
        <v>326</v>
      </c>
      <c r="K8" s="437">
        <v>261</v>
      </c>
      <c r="L8" s="438">
        <v>0.80059999999999998</v>
      </c>
      <c r="M8" s="431">
        <v>0.79630000000000001</v>
      </c>
      <c r="N8" s="439">
        <v>145232.95000000001</v>
      </c>
      <c r="O8" s="439">
        <v>102569.85</v>
      </c>
      <c r="P8" s="436">
        <v>0.70620000000000005</v>
      </c>
      <c r="Q8" s="436">
        <v>0.67220000000000002</v>
      </c>
      <c r="R8" s="437">
        <v>188</v>
      </c>
      <c r="S8" s="437">
        <v>86</v>
      </c>
      <c r="T8" s="438">
        <v>0.45739999999999997</v>
      </c>
      <c r="U8" s="438">
        <v>0.65629999999999999</v>
      </c>
      <c r="V8" s="435">
        <v>203</v>
      </c>
      <c r="W8" s="435">
        <v>114</v>
      </c>
      <c r="X8" s="436">
        <v>0.56159999999999999</v>
      </c>
      <c r="Y8" s="208"/>
      <c r="Z8" s="196">
        <v>193</v>
      </c>
      <c r="AA8" s="197">
        <v>202</v>
      </c>
      <c r="AB8" s="198">
        <v>1.0466</v>
      </c>
      <c r="AC8" s="196">
        <v>338</v>
      </c>
      <c r="AD8" s="197">
        <v>289</v>
      </c>
      <c r="AE8" s="198">
        <v>0.85499999999999998</v>
      </c>
      <c r="AF8" s="199">
        <v>664596.23</v>
      </c>
      <c r="AG8" s="200">
        <v>391250.49</v>
      </c>
      <c r="AH8" s="198">
        <v>0.5887</v>
      </c>
      <c r="AI8" s="196">
        <v>259</v>
      </c>
      <c r="AJ8" s="197">
        <v>160</v>
      </c>
      <c r="AK8" s="198">
        <v>0.61780000000000002</v>
      </c>
      <c r="AL8" s="12" t="s">
        <v>340</v>
      </c>
    </row>
    <row r="9" spans="1:38" s="3" customFormat="1" ht="13.9">
      <c r="A9" s="230" t="s">
        <v>161</v>
      </c>
      <c r="B9" s="230" t="s">
        <v>25</v>
      </c>
      <c r="C9" s="434">
        <v>1256278.27</v>
      </c>
      <c r="D9" s="434">
        <v>4327376.6500000004</v>
      </c>
      <c r="E9" s="431">
        <v>0.29030943493213102</v>
      </c>
      <c r="F9" s="435">
        <v>1992</v>
      </c>
      <c r="G9" s="435">
        <v>1755</v>
      </c>
      <c r="H9" s="436">
        <v>0.88100000000000001</v>
      </c>
      <c r="I9" s="429">
        <v>0.99</v>
      </c>
      <c r="J9" s="437">
        <v>2813</v>
      </c>
      <c r="K9" s="437">
        <v>2440</v>
      </c>
      <c r="L9" s="438">
        <v>0.86739999999999995</v>
      </c>
      <c r="M9" s="431">
        <v>0.85570000000000002</v>
      </c>
      <c r="N9" s="439">
        <v>1135610.75</v>
      </c>
      <c r="O9" s="439">
        <v>742881.6</v>
      </c>
      <c r="P9" s="436">
        <v>0.6542</v>
      </c>
      <c r="Q9" s="436">
        <v>0.66069999999999995</v>
      </c>
      <c r="R9" s="437">
        <v>1993</v>
      </c>
      <c r="S9" s="437">
        <v>901</v>
      </c>
      <c r="T9" s="438">
        <v>0.4521</v>
      </c>
      <c r="U9" s="438">
        <v>0.64280000000000004</v>
      </c>
      <c r="V9" s="435">
        <v>1573</v>
      </c>
      <c r="W9" s="435">
        <v>1262</v>
      </c>
      <c r="X9" s="436">
        <v>0.80230000000000001</v>
      </c>
      <c r="Y9" s="208"/>
      <c r="Z9" s="196">
        <v>1985</v>
      </c>
      <c r="AA9" s="197">
        <v>1930</v>
      </c>
      <c r="AB9" s="198">
        <v>0.97230000000000005</v>
      </c>
      <c r="AC9" s="196">
        <v>2647</v>
      </c>
      <c r="AD9" s="197">
        <v>2341</v>
      </c>
      <c r="AE9" s="198">
        <v>0.88439999999999996</v>
      </c>
      <c r="AF9" s="199">
        <v>4867421.97</v>
      </c>
      <c r="AG9" s="200">
        <v>3282523.27</v>
      </c>
      <c r="AH9" s="198">
        <v>0.6744</v>
      </c>
      <c r="AI9" s="196">
        <v>2145</v>
      </c>
      <c r="AJ9" s="197">
        <v>1434</v>
      </c>
      <c r="AK9" s="198">
        <v>0.66849999999999998</v>
      </c>
      <c r="AL9" s="12" t="s">
        <v>340</v>
      </c>
    </row>
    <row r="10" spans="1:38" s="3" customFormat="1" ht="13.9">
      <c r="A10" s="230" t="s">
        <v>164</v>
      </c>
      <c r="B10" s="230" t="s">
        <v>26</v>
      </c>
      <c r="C10" s="434">
        <v>657740.16</v>
      </c>
      <c r="D10" s="434">
        <v>2431492.87</v>
      </c>
      <c r="E10" s="431">
        <v>0.27050877595211698</v>
      </c>
      <c r="F10" s="435">
        <v>1264</v>
      </c>
      <c r="G10" s="435">
        <v>1176</v>
      </c>
      <c r="H10" s="436">
        <v>0.9304</v>
      </c>
      <c r="I10" s="429">
        <v>0.96630000000000005</v>
      </c>
      <c r="J10" s="437">
        <v>1505</v>
      </c>
      <c r="K10" s="437">
        <v>1421</v>
      </c>
      <c r="L10" s="438">
        <v>0.94420000000000004</v>
      </c>
      <c r="M10" s="431">
        <v>0.89</v>
      </c>
      <c r="N10" s="439">
        <v>615929</v>
      </c>
      <c r="O10" s="439">
        <v>421035.12</v>
      </c>
      <c r="P10" s="436">
        <v>0.68359999999999999</v>
      </c>
      <c r="Q10" s="436">
        <v>0.69</v>
      </c>
      <c r="R10" s="437">
        <v>1070</v>
      </c>
      <c r="S10" s="437">
        <v>567</v>
      </c>
      <c r="T10" s="438">
        <v>0.52990000000000004</v>
      </c>
      <c r="U10" s="438">
        <v>0.69</v>
      </c>
      <c r="V10" s="435">
        <v>968</v>
      </c>
      <c r="W10" s="435">
        <v>829</v>
      </c>
      <c r="X10" s="436">
        <v>0.85640000000000005</v>
      </c>
      <c r="Y10" s="208"/>
      <c r="Z10" s="196">
        <v>1498</v>
      </c>
      <c r="AA10" s="197">
        <v>1473</v>
      </c>
      <c r="AB10" s="198">
        <v>0.98329999999999995</v>
      </c>
      <c r="AC10" s="196">
        <v>1702</v>
      </c>
      <c r="AD10" s="197">
        <v>1560</v>
      </c>
      <c r="AE10" s="198">
        <v>0.91659999999999997</v>
      </c>
      <c r="AF10" s="199">
        <v>2664049</v>
      </c>
      <c r="AG10" s="200">
        <v>1900128.98</v>
      </c>
      <c r="AH10" s="198">
        <v>0.71319999999999995</v>
      </c>
      <c r="AI10" s="196">
        <v>1314</v>
      </c>
      <c r="AJ10" s="197">
        <v>917</v>
      </c>
      <c r="AK10" s="198">
        <v>0.69789999999999996</v>
      </c>
      <c r="AL10" s="12" t="s">
        <v>340</v>
      </c>
    </row>
    <row r="11" spans="1:38" s="3" customFormat="1" ht="13.9">
      <c r="A11" s="230" t="s">
        <v>165</v>
      </c>
      <c r="B11" s="230" t="s">
        <v>27</v>
      </c>
      <c r="C11" s="434">
        <v>1055195.21</v>
      </c>
      <c r="D11" s="434">
        <v>3649124.64</v>
      </c>
      <c r="E11" s="431">
        <v>0.28916392672188901</v>
      </c>
      <c r="F11" s="435">
        <v>1609</v>
      </c>
      <c r="G11" s="435">
        <v>1495</v>
      </c>
      <c r="H11" s="436">
        <v>0.92910000000000004</v>
      </c>
      <c r="I11" s="429">
        <v>0.99</v>
      </c>
      <c r="J11" s="437">
        <v>2018</v>
      </c>
      <c r="K11" s="437">
        <v>1814</v>
      </c>
      <c r="L11" s="438">
        <v>0.89890000000000003</v>
      </c>
      <c r="M11" s="431">
        <v>0.89</v>
      </c>
      <c r="N11" s="439">
        <v>994692.02</v>
      </c>
      <c r="O11" s="439">
        <v>694097.28</v>
      </c>
      <c r="P11" s="436">
        <v>0.69779999999999998</v>
      </c>
      <c r="Q11" s="436">
        <v>0.69</v>
      </c>
      <c r="R11" s="437">
        <v>1522</v>
      </c>
      <c r="S11" s="437">
        <v>838</v>
      </c>
      <c r="T11" s="438">
        <v>0.55059999999999998</v>
      </c>
      <c r="U11" s="438">
        <v>0.69</v>
      </c>
      <c r="V11" s="435">
        <v>1322</v>
      </c>
      <c r="W11" s="435">
        <v>1163</v>
      </c>
      <c r="X11" s="436">
        <v>0.87970000000000004</v>
      </c>
      <c r="Y11" s="208"/>
      <c r="Z11" s="196">
        <v>1693</v>
      </c>
      <c r="AA11" s="197">
        <v>1758</v>
      </c>
      <c r="AB11" s="198">
        <v>1.0384</v>
      </c>
      <c r="AC11" s="196">
        <v>2131</v>
      </c>
      <c r="AD11" s="197">
        <v>1911</v>
      </c>
      <c r="AE11" s="198">
        <v>0.89680000000000004</v>
      </c>
      <c r="AF11" s="199">
        <v>3939368.3</v>
      </c>
      <c r="AG11" s="200">
        <v>2658573.13</v>
      </c>
      <c r="AH11" s="198">
        <v>0.67490000000000006</v>
      </c>
      <c r="AI11" s="196">
        <v>1813</v>
      </c>
      <c r="AJ11" s="197">
        <v>1314</v>
      </c>
      <c r="AK11" s="198">
        <v>0.7248</v>
      </c>
      <c r="AL11" s="12" t="s">
        <v>340</v>
      </c>
    </row>
    <row r="12" spans="1:38" s="3" customFormat="1" ht="15" customHeight="1">
      <c r="A12" s="230" t="s">
        <v>166</v>
      </c>
      <c r="B12" s="230" t="s">
        <v>28</v>
      </c>
      <c r="C12" s="434">
        <v>1708361.41</v>
      </c>
      <c r="D12" s="434">
        <v>6354137.9900000002</v>
      </c>
      <c r="E12" s="431">
        <v>0.268858091009131</v>
      </c>
      <c r="F12" s="435">
        <v>2617</v>
      </c>
      <c r="G12" s="435">
        <v>2410</v>
      </c>
      <c r="H12" s="436">
        <v>0.92090000000000005</v>
      </c>
      <c r="I12" s="429">
        <v>0.99</v>
      </c>
      <c r="J12" s="437">
        <v>3536</v>
      </c>
      <c r="K12" s="437">
        <v>2900</v>
      </c>
      <c r="L12" s="438">
        <v>0.82010000000000005</v>
      </c>
      <c r="M12" s="431">
        <v>0.82310000000000005</v>
      </c>
      <c r="N12" s="439">
        <v>1738956.53</v>
      </c>
      <c r="O12" s="439">
        <v>1209724.4099999999</v>
      </c>
      <c r="P12" s="436">
        <v>0.69569999999999999</v>
      </c>
      <c r="Q12" s="436">
        <v>0.68899999999999995</v>
      </c>
      <c r="R12" s="437">
        <v>2038</v>
      </c>
      <c r="S12" s="437">
        <v>1045</v>
      </c>
      <c r="T12" s="438">
        <v>0.51280000000000003</v>
      </c>
      <c r="U12" s="438">
        <v>0.69</v>
      </c>
      <c r="V12" s="435">
        <v>2296</v>
      </c>
      <c r="W12" s="435">
        <v>1940</v>
      </c>
      <c r="X12" s="436">
        <v>0.84489999999999998</v>
      </c>
      <c r="Y12" s="208"/>
      <c r="Z12" s="196">
        <v>2364</v>
      </c>
      <c r="AA12" s="197">
        <v>2494</v>
      </c>
      <c r="AB12" s="198">
        <v>1.0549999999999999</v>
      </c>
      <c r="AC12" s="196">
        <v>3418</v>
      </c>
      <c r="AD12" s="197">
        <v>2866</v>
      </c>
      <c r="AE12" s="198">
        <v>0.83850000000000002</v>
      </c>
      <c r="AF12" s="199">
        <v>7201929.4199999999</v>
      </c>
      <c r="AG12" s="200">
        <v>4997438.4000000004</v>
      </c>
      <c r="AH12" s="198">
        <v>0.69389999999999996</v>
      </c>
      <c r="AI12" s="196">
        <v>2384</v>
      </c>
      <c r="AJ12" s="197">
        <v>1714</v>
      </c>
      <c r="AK12" s="198">
        <v>0.71899999999999997</v>
      </c>
      <c r="AL12" s="12" t="s">
        <v>340</v>
      </c>
    </row>
    <row r="13" spans="1:38" s="3" customFormat="1" ht="13.9">
      <c r="A13" s="230" t="s">
        <v>167</v>
      </c>
      <c r="B13" s="230" t="s">
        <v>29</v>
      </c>
      <c r="C13" s="434">
        <v>3544524.07</v>
      </c>
      <c r="D13" s="434">
        <v>12963455.029999999</v>
      </c>
      <c r="E13" s="431">
        <v>0.273424334932105</v>
      </c>
      <c r="F13" s="435">
        <v>4450</v>
      </c>
      <c r="G13" s="435">
        <v>4154</v>
      </c>
      <c r="H13" s="436">
        <v>0.9335</v>
      </c>
      <c r="I13" s="429">
        <v>0.99</v>
      </c>
      <c r="J13" s="437">
        <v>6435</v>
      </c>
      <c r="K13" s="437">
        <v>5950</v>
      </c>
      <c r="L13" s="438">
        <v>0.92459999999999998</v>
      </c>
      <c r="M13" s="431">
        <v>0.89</v>
      </c>
      <c r="N13" s="439">
        <v>3156456.07</v>
      </c>
      <c r="O13" s="439">
        <v>2165481.75</v>
      </c>
      <c r="P13" s="436">
        <v>0.68600000000000005</v>
      </c>
      <c r="Q13" s="436">
        <v>0.69</v>
      </c>
      <c r="R13" s="437">
        <v>4528</v>
      </c>
      <c r="S13" s="437">
        <v>2492</v>
      </c>
      <c r="T13" s="438">
        <v>0.5504</v>
      </c>
      <c r="U13" s="438">
        <v>0.69</v>
      </c>
      <c r="V13" s="435">
        <v>3856</v>
      </c>
      <c r="W13" s="435">
        <v>2967</v>
      </c>
      <c r="X13" s="436">
        <v>0.76949999999999996</v>
      </c>
      <c r="Y13" s="208"/>
      <c r="Z13" s="196">
        <v>4430</v>
      </c>
      <c r="AA13" s="197">
        <v>4888</v>
      </c>
      <c r="AB13" s="198">
        <v>1.1033999999999999</v>
      </c>
      <c r="AC13" s="196">
        <v>6770</v>
      </c>
      <c r="AD13" s="197">
        <v>6298</v>
      </c>
      <c r="AE13" s="198">
        <v>0.93030000000000002</v>
      </c>
      <c r="AF13" s="199">
        <v>13974667.890000001</v>
      </c>
      <c r="AG13" s="200">
        <v>9780606.1500000004</v>
      </c>
      <c r="AH13" s="198">
        <v>0.69989999999999997</v>
      </c>
      <c r="AI13" s="196">
        <v>5797</v>
      </c>
      <c r="AJ13" s="197">
        <v>4222</v>
      </c>
      <c r="AK13" s="198">
        <v>0.72829999999999995</v>
      </c>
      <c r="AL13" s="12" t="s">
        <v>340</v>
      </c>
    </row>
    <row r="14" spans="1:38" s="3" customFormat="1" ht="13.9">
      <c r="A14" s="230" t="s">
        <v>163</v>
      </c>
      <c r="B14" s="230" t="s">
        <v>30</v>
      </c>
      <c r="C14" s="434">
        <v>1159051.5</v>
      </c>
      <c r="D14" s="434">
        <v>4038601.75</v>
      </c>
      <c r="E14" s="431">
        <v>0.286993264438614</v>
      </c>
      <c r="F14" s="435">
        <v>1904</v>
      </c>
      <c r="G14" s="435">
        <v>1642</v>
      </c>
      <c r="H14" s="436">
        <v>0.86240000000000006</v>
      </c>
      <c r="I14" s="429">
        <v>0.88600000000000001</v>
      </c>
      <c r="J14" s="437">
        <v>3086</v>
      </c>
      <c r="K14" s="437">
        <v>2380</v>
      </c>
      <c r="L14" s="438">
        <v>0.7712</v>
      </c>
      <c r="M14" s="431">
        <v>0.71460000000000001</v>
      </c>
      <c r="N14" s="439">
        <v>1045444.13</v>
      </c>
      <c r="O14" s="439">
        <v>639788.26</v>
      </c>
      <c r="P14" s="436">
        <v>0.61199999999999999</v>
      </c>
      <c r="Q14" s="436">
        <v>0.62770000000000004</v>
      </c>
      <c r="R14" s="437">
        <v>2102</v>
      </c>
      <c r="S14" s="437">
        <v>908</v>
      </c>
      <c r="T14" s="438">
        <v>0.432</v>
      </c>
      <c r="U14" s="438">
        <v>0.59160000000000001</v>
      </c>
      <c r="V14" s="435">
        <v>1423</v>
      </c>
      <c r="W14" s="435">
        <v>1084</v>
      </c>
      <c r="X14" s="436">
        <v>0.76180000000000003</v>
      </c>
      <c r="Y14" s="208"/>
      <c r="Z14" s="196">
        <v>2411</v>
      </c>
      <c r="AA14" s="197">
        <v>1999</v>
      </c>
      <c r="AB14" s="198">
        <v>0.82909999999999995</v>
      </c>
      <c r="AC14" s="196">
        <v>4001</v>
      </c>
      <c r="AD14" s="197">
        <v>2636</v>
      </c>
      <c r="AE14" s="198">
        <v>0.65880000000000005</v>
      </c>
      <c r="AF14" s="199">
        <v>4565267.5</v>
      </c>
      <c r="AG14" s="200">
        <v>2749578.24</v>
      </c>
      <c r="AH14" s="198">
        <v>0.60229999999999995</v>
      </c>
      <c r="AI14" s="196">
        <v>2426</v>
      </c>
      <c r="AJ14" s="197">
        <v>1390</v>
      </c>
      <c r="AK14" s="198">
        <v>0.57299999999999995</v>
      </c>
      <c r="AL14" s="12" t="s">
        <v>340</v>
      </c>
    </row>
    <row r="15" spans="1:38" s="3" customFormat="1" ht="13.9">
      <c r="A15" s="230" t="s">
        <v>162</v>
      </c>
      <c r="B15" s="230" t="s">
        <v>31</v>
      </c>
      <c r="C15" s="434">
        <v>3334280.49</v>
      </c>
      <c r="D15" s="434">
        <v>12099615.789999999</v>
      </c>
      <c r="E15" s="431">
        <v>0.27556912119107901</v>
      </c>
      <c r="F15" s="435">
        <v>4154</v>
      </c>
      <c r="G15" s="435">
        <v>3937</v>
      </c>
      <c r="H15" s="436">
        <v>0.94779999999999998</v>
      </c>
      <c r="I15" s="429">
        <v>0.99</v>
      </c>
      <c r="J15" s="437">
        <v>5169</v>
      </c>
      <c r="K15" s="437">
        <v>4545</v>
      </c>
      <c r="L15" s="438">
        <v>0.87929999999999997</v>
      </c>
      <c r="M15" s="431">
        <v>0.87290000000000001</v>
      </c>
      <c r="N15" s="439">
        <v>3273379.62</v>
      </c>
      <c r="O15" s="439">
        <v>2419571.15</v>
      </c>
      <c r="P15" s="436">
        <v>0.73919999999999997</v>
      </c>
      <c r="Q15" s="436">
        <v>0.69</v>
      </c>
      <c r="R15" s="437">
        <v>3497</v>
      </c>
      <c r="S15" s="437">
        <v>1970</v>
      </c>
      <c r="T15" s="438">
        <v>0.56330000000000002</v>
      </c>
      <c r="U15" s="438">
        <v>0.69</v>
      </c>
      <c r="V15" s="435">
        <v>3283</v>
      </c>
      <c r="W15" s="435">
        <v>2672</v>
      </c>
      <c r="X15" s="436">
        <v>0.81389999999999996</v>
      </c>
      <c r="Y15" s="208"/>
      <c r="Z15" s="196">
        <v>3920</v>
      </c>
      <c r="AA15" s="197">
        <v>4485</v>
      </c>
      <c r="AB15" s="198">
        <v>1.1440999999999999</v>
      </c>
      <c r="AC15" s="196">
        <v>5006</v>
      </c>
      <c r="AD15" s="197">
        <v>4513</v>
      </c>
      <c r="AE15" s="198">
        <v>0.90149999999999997</v>
      </c>
      <c r="AF15" s="199">
        <v>12460607.65</v>
      </c>
      <c r="AG15" s="200">
        <v>9289444.0899999999</v>
      </c>
      <c r="AH15" s="198">
        <v>0.74550000000000005</v>
      </c>
      <c r="AI15" s="196">
        <v>4255</v>
      </c>
      <c r="AJ15" s="197">
        <v>3202</v>
      </c>
      <c r="AK15" s="198">
        <v>0.75249999999999995</v>
      </c>
      <c r="AL15" s="12" t="s">
        <v>340</v>
      </c>
    </row>
    <row r="16" spans="1:38" s="3" customFormat="1" ht="13.9">
      <c r="A16" s="230" t="s">
        <v>163</v>
      </c>
      <c r="B16" s="230" t="s">
        <v>32</v>
      </c>
      <c r="C16" s="434">
        <v>1528482.09</v>
      </c>
      <c r="D16" s="434">
        <v>5345103.2937000003</v>
      </c>
      <c r="E16" s="431">
        <v>0.285959317531159</v>
      </c>
      <c r="F16" s="435">
        <v>2277</v>
      </c>
      <c r="G16" s="435">
        <v>2066</v>
      </c>
      <c r="H16" s="436">
        <v>0.9073</v>
      </c>
      <c r="I16" s="429">
        <v>0.99</v>
      </c>
      <c r="J16" s="437">
        <v>3254</v>
      </c>
      <c r="K16" s="437">
        <v>2759</v>
      </c>
      <c r="L16" s="438">
        <v>0.84789999999999999</v>
      </c>
      <c r="M16" s="431">
        <v>0.86029999999999995</v>
      </c>
      <c r="N16" s="439">
        <v>1407104.11</v>
      </c>
      <c r="O16" s="439">
        <v>934751.84</v>
      </c>
      <c r="P16" s="436">
        <v>0.6643</v>
      </c>
      <c r="Q16" s="436">
        <v>0.67259999999999998</v>
      </c>
      <c r="R16" s="437">
        <v>2147</v>
      </c>
      <c r="S16" s="437">
        <v>1117</v>
      </c>
      <c r="T16" s="438">
        <v>0.52029999999999998</v>
      </c>
      <c r="U16" s="438">
        <v>0.67659999999999998</v>
      </c>
      <c r="V16" s="435">
        <v>1907</v>
      </c>
      <c r="W16" s="435">
        <v>1602</v>
      </c>
      <c r="X16" s="436">
        <v>0.84009999999999996</v>
      </c>
      <c r="Y16" s="208"/>
      <c r="Z16" s="196">
        <v>2496</v>
      </c>
      <c r="AA16" s="197">
        <v>2585</v>
      </c>
      <c r="AB16" s="198">
        <v>1.0357000000000001</v>
      </c>
      <c r="AC16" s="196">
        <v>3506</v>
      </c>
      <c r="AD16" s="197">
        <v>3141</v>
      </c>
      <c r="AE16" s="198">
        <v>0.89590000000000003</v>
      </c>
      <c r="AF16" s="199">
        <v>6173007.6100000003</v>
      </c>
      <c r="AG16" s="200">
        <v>4235994.26</v>
      </c>
      <c r="AH16" s="198">
        <v>0.68620000000000003</v>
      </c>
      <c r="AI16" s="196">
        <v>2762</v>
      </c>
      <c r="AJ16" s="197">
        <v>1828</v>
      </c>
      <c r="AK16" s="198">
        <v>0.66180000000000005</v>
      </c>
      <c r="AL16" s="12" t="s">
        <v>340</v>
      </c>
    </row>
    <row r="17" spans="1:38" s="3" customFormat="1" ht="13.9">
      <c r="A17" s="230" t="s">
        <v>167</v>
      </c>
      <c r="B17" s="230" t="s">
        <v>33</v>
      </c>
      <c r="C17" s="434">
        <v>241129.11</v>
      </c>
      <c r="D17" s="434">
        <v>935268.63</v>
      </c>
      <c r="E17" s="431">
        <v>0.25781802389758302</v>
      </c>
      <c r="F17" s="435">
        <v>195</v>
      </c>
      <c r="G17" s="435">
        <v>188</v>
      </c>
      <c r="H17" s="436">
        <v>0.96409999999999996</v>
      </c>
      <c r="I17" s="429">
        <v>0.99</v>
      </c>
      <c r="J17" s="437">
        <v>290</v>
      </c>
      <c r="K17" s="437">
        <v>265</v>
      </c>
      <c r="L17" s="438">
        <v>0.91379999999999995</v>
      </c>
      <c r="M17" s="431">
        <v>0.89</v>
      </c>
      <c r="N17" s="439">
        <v>233803.5</v>
      </c>
      <c r="O17" s="439">
        <v>177433.12</v>
      </c>
      <c r="P17" s="436">
        <v>0.75890000000000002</v>
      </c>
      <c r="Q17" s="436">
        <v>0.69</v>
      </c>
      <c r="R17" s="437">
        <v>211</v>
      </c>
      <c r="S17" s="437">
        <v>112</v>
      </c>
      <c r="T17" s="438">
        <v>0.53080000000000005</v>
      </c>
      <c r="U17" s="438">
        <v>0.69</v>
      </c>
      <c r="V17" s="435">
        <v>177</v>
      </c>
      <c r="W17" s="435">
        <v>123</v>
      </c>
      <c r="X17" s="436">
        <v>0.69489999999999996</v>
      </c>
      <c r="Y17" s="208"/>
      <c r="Z17" s="196">
        <v>223</v>
      </c>
      <c r="AA17" s="197">
        <v>224</v>
      </c>
      <c r="AB17" s="198">
        <v>1.0044999999999999</v>
      </c>
      <c r="AC17" s="196">
        <v>324</v>
      </c>
      <c r="AD17" s="197">
        <v>295</v>
      </c>
      <c r="AE17" s="198">
        <v>0.91049999999999998</v>
      </c>
      <c r="AF17" s="199">
        <v>1028891.12</v>
      </c>
      <c r="AG17" s="200">
        <v>840387.32</v>
      </c>
      <c r="AH17" s="198">
        <v>0.81679999999999997</v>
      </c>
      <c r="AI17" s="196">
        <v>271</v>
      </c>
      <c r="AJ17" s="197">
        <v>195</v>
      </c>
      <c r="AK17" s="198">
        <v>0.71960000000000002</v>
      </c>
      <c r="AL17" s="12" t="s">
        <v>340</v>
      </c>
    </row>
    <row r="18" spans="1:38" s="3" customFormat="1" ht="13.9">
      <c r="A18" s="230" t="s">
        <v>166</v>
      </c>
      <c r="B18" s="230" t="s">
        <v>34</v>
      </c>
      <c r="C18" s="434">
        <v>1302976.97</v>
      </c>
      <c r="D18" s="434">
        <v>5107544.38</v>
      </c>
      <c r="E18" s="431">
        <v>0.25510830118327799</v>
      </c>
      <c r="F18" s="435">
        <v>1407</v>
      </c>
      <c r="G18" s="435">
        <v>1336</v>
      </c>
      <c r="H18" s="436">
        <v>0.94950000000000001</v>
      </c>
      <c r="I18" s="429">
        <v>0.99</v>
      </c>
      <c r="J18" s="437">
        <v>2130</v>
      </c>
      <c r="K18" s="437">
        <v>1903</v>
      </c>
      <c r="L18" s="438">
        <v>0.89339999999999997</v>
      </c>
      <c r="M18" s="431">
        <v>0.89</v>
      </c>
      <c r="N18" s="439">
        <v>1304825.44</v>
      </c>
      <c r="O18" s="439">
        <v>921233.36</v>
      </c>
      <c r="P18" s="436">
        <v>0.70599999999999996</v>
      </c>
      <c r="Q18" s="436">
        <v>0.69</v>
      </c>
      <c r="R18" s="437">
        <v>1297</v>
      </c>
      <c r="S18" s="437">
        <v>650</v>
      </c>
      <c r="T18" s="438">
        <v>0.50119999999999998</v>
      </c>
      <c r="U18" s="438">
        <v>0.69</v>
      </c>
      <c r="V18" s="435">
        <v>1427</v>
      </c>
      <c r="W18" s="435">
        <v>1047</v>
      </c>
      <c r="X18" s="436">
        <v>0.73370000000000002</v>
      </c>
      <c r="Y18" s="208"/>
      <c r="Z18" s="196">
        <v>1555</v>
      </c>
      <c r="AA18" s="197">
        <v>1631</v>
      </c>
      <c r="AB18" s="198">
        <v>1.0488999999999999</v>
      </c>
      <c r="AC18" s="196">
        <v>2320</v>
      </c>
      <c r="AD18" s="197">
        <v>2093</v>
      </c>
      <c r="AE18" s="198">
        <v>0.9022</v>
      </c>
      <c r="AF18" s="199">
        <v>5751731.7800000003</v>
      </c>
      <c r="AG18" s="200">
        <v>4131524.66</v>
      </c>
      <c r="AH18" s="198">
        <v>0.71830000000000005</v>
      </c>
      <c r="AI18" s="196">
        <v>1752</v>
      </c>
      <c r="AJ18" s="197">
        <v>1230</v>
      </c>
      <c r="AK18" s="198">
        <v>0.70209999999999995</v>
      </c>
      <c r="AL18" s="12" t="s">
        <v>340</v>
      </c>
    </row>
    <row r="19" spans="1:38" s="3" customFormat="1" ht="13.9">
      <c r="A19" s="230" t="s">
        <v>164</v>
      </c>
      <c r="B19" s="230" t="s">
        <v>35</v>
      </c>
      <c r="C19" s="434">
        <v>433532.75</v>
      </c>
      <c r="D19" s="434">
        <v>1511322.21</v>
      </c>
      <c r="E19" s="431">
        <v>0.28685659955993098</v>
      </c>
      <c r="F19" s="435">
        <v>759</v>
      </c>
      <c r="G19" s="435">
        <v>706</v>
      </c>
      <c r="H19" s="436">
        <v>0.93020000000000003</v>
      </c>
      <c r="I19" s="429">
        <v>0.99</v>
      </c>
      <c r="J19" s="437">
        <v>1043</v>
      </c>
      <c r="K19" s="437">
        <v>930</v>
      </c>
      <c r="L19" s="438">
        <v>0.89170000000000005</v>
      </c>
      <c r="M19" s="431">
        <v>0.89</v>
      </c>
      <c r="N19" s="439">
        <v>382104.09</v>
      </c>
      <c r="O19" s="439">
        <v>267316.64</v>
      </c>
      <c r="P19" s="436">
        <v>0.6996</v>
      </c>
      <c r="Q19" s="436">
        <v>0.67700000000000005</v>
      </c>
      <c r="R19" s="437">
        <v>687</v>
      </c>
      <c r="S19" s="437">
        <v>384</v>
      </c>
      <c r="T19" s="438">
        <v>0.55900000000000005</v>
      </c>
      <c r="U19" s="438">
        <v>0.69</v>
      </c>
      <c r="V19" s="435">
        <v>581</v>
      </c>
      <c r="W19" s="435">
        <v>469</v>
      </c>
      <c r="X19" s="436">
        <v>0.80720000000000003</v>
      </c>
      <c r="Y19" s="208"/>
      <c r="Z19" s="196">
        <v>835</v>
      </c>
      <c r="AA19" s="197">
        <v>848</v>
      </c>
      <c r="AB19" s="198">
        <v>1.0156000000000001</v>
      </c>
      <c r="AC19" s="196">
        <v>1118</v>
      </c>
      <c r="AD19" s="197">
        <v>1014</v>
      </c>
      <c r="AE19" s="198">
        <v>0.90700000000000003</v>
      </c>
      <c r="AF19" s="199">
        <v>1582565.37</v>
      </c>
      <c r="AG19" s="200">
        <v>1083718.03</v>
      </c>
      <c r="AH19" s="198">
        <v>0.68479999999999996</v>
      </c>
      <c r="AI19" s="196">
        <v>860</v>
      </c>
      <c r="AJ19" s="197">
        <v>554</v>
      </c>
      <c r="AK19" s="198">
        <v>0.64419999999999999</v>
      </c>
      <c r="AL19" s="12" t="s">
        <v>340</v>
      </c>
    </row>
    <row r="20" spans="1:38" s="3" customFormat="1" ht="13.9">
      <c r="A20" s="230" t="s">
        <v>163</v>
      </c>
      <c r="B20" s="230" t="s">
        <v>36</v>
      </c>
      <c r="C20" s="434">
        <v>3166439.31</v>
      </c>
      <c r="D20" s="434">
        <v>11255177.02</v>
      </c>
      <c r="E20" s="431">
        <v>0.281331808853238</v>
      </c>
      <c r="F20" s="435">
        <v>4255</v>
      </c>
      <c r="G20" s="435">
        <v>3954</v>
      </c>
      <c r="H20" s="436">
        <v>0.92930000000000001</v>
      </c>
      <c r="I20" s="429">
        <v>0.99</v>
      </c>
      <c r="J20" s="437">
        <v>6070</v>
      </c>
      <c r="K20" s="437">
        <v>5416</v>
      </c>
      <c r="L20" s="438">
        <v>0.89229999999999998</v>
      </c>
      <c r="M20" s="431">
        <v>0.89</v>
      </c>
      <c r="N20" s="439">
        <v>2973033.37</v>
      </c>
      <c r="O20" s="439">
        <v>2038892.86</v>
      </c>
      <c r="P20" s="436">
        <v>0.68579999999999997</v>
      </c>
      <c r="Q20" s="436">
        <v>0.69</v>
      </c>
      <c r="R20" s="437">
        <v>4502</v>
      </c>
      <c r="S20" s="437">
        <v>2311</v>
      </c>
      <c r="T20" s="438">
        <v>0.51329999999999998</v>
      </c>
      <c r="U20" s="438">
        <v>0.67989999999999995</v>
      </c>
      <c r="V20" s="435">
        <v>3727</v>
      </c>
      <c r="W20" s="435">
        <v>3044</v>
      </c>
      <c r="X20" s="436">
        <v>0.81669999999999998</v>
      </c>
      <c r="Y20" s="208"/>
      <c r="Z20" s="196">
        <v>4467</v>
      </c>
      <c r="AA20" s="197">
        <v>4636</v>
      </c>
      <c r="AB20" s="198">
        <v>1.0378000000000001</v>
      </c>
      <c r="AC20" s="196">
        <v>6499</v>
      </c>
      <c r="AD20" s="197">
        <v>5826</v>
      </c>
      <c r="AE20" s="198">
        <v>0.89639999999999997</v>
      </c>
      <c r="AF20" s="199">
        <v>12358019.140000001</v>
      </c>
      <c r="AG20" s="200">
        <v>8601483.5600000005</v>
      </c>
      <c r="AH20" s="198">
        <v>0.69599999999999995</v>
      </c>
      <c r="AI20" s="196">
        <v>5390</v>
      </c>
      <c r="AJ20" s="197">
        <v>3733</v>
      </c>
      <c r="AK20" s="198">
        <v>0.69259999999999999</v>
      </c>
      <c r="AL20" s="12" t="s">
        <v>340</v>
      </c>
    </row>
    <row r="21" spans="1:38" s="3" customFormat="1" ht="13.9">
      <c r="A21" s="230" t="s">
        <v>160</v>
      </c>
      <c r="B21" s="230" t="s">
        <v>37</v>
      </c>
      <c r="C21" s="434">
        <v>730931.17</v>
      </c>
      <c r="D21" s="434">
        <v>2589171.02</v>
      </c>
      <c r="E21" s="431">
        <v>0.28230316358167801</v>
      </c>
      <c r="F21" s="435">
        <v>1156</v>
      </c>
      <c r="G21" s="435">
        <v>1019</v>
      </c>
      <c r="H21" s="436">
        <v>0.88149999999999995</v>
      </c>
      <c r="I21" s="429">
        <v>0.99</v>
      </c>
      <c r="J21" s="437">
        <v>1550</v>
      </c>
      <c r="K21" s="437">
        <v>1298</v>
      </c>
      <c r="L21" s="438">
        <v>0.83740000000000003</v>
      </c>
      <c r="M21" s="431">
        <v>0.82889999999999997</v>
      </c>
      <c r="N21" s="439">
        <v>711078.69</v>
      </c>
      <c r="O21" s="439">
        <v>486282.15</v>
      </c>
      <c r="P21" s="436">
        <v>0.68389999999999995</v>
      </c>
      <c r="Q21" s="436">
        <v>0.69</v>
      </c>
      <c r="R21" s="437">
        <v>1007</v>
      </c>
      <c r="S21" s="437">
        <v>507</v>
      </c>
      <c r="T21" s="438">
        <v>0.50349999999999995</v>
      </c>
      <c r="U21" s="438">
        <v>0.68389999999999995</v>
      </c>
      <c r="V21" s="435">
        <v>955</v>
      </c>
      <c r="W21" s="435">
        <v>704</v>
      </c>
      <c r="X21" s="436">
        <v>0.73719999999999997</v>
      </c>
      <c r="Y21" s="208"/>
      <c r="Z21" s="196">
        <v>1131</v>
      </c>
      <c r="AA21" s="197">
        <v>1161</v>
      </c>
      <c r="AB21" s="198">
        <v>1.0265</v>
      </c>
      <c r="AC21" s="196">
        <v>1578</v>
      </c>
      <c r="AD21" s="197">
        <v>1345</v>
      </c>
      <c r="AE21" s="198">
        <v>0.85229999999999995</v>
      </c>
      <c r="AF21" s="199">
        <v>2786907.61</v>
      </c>
      <c r="AG21" s="200">
        <v>1973869.75</v>
      </c>
      <c r="AH21" s="198">
        <v>0.70830000000000004</v>
      </c>
      <c r="AI21" s="196">
        <v>1205</v>
      </c>
      <c r="AJ21" s="197">
        <v>819</v>
      </c>
      <c r="AK21" s="198">
        <v>0.67969999999999997</v>
      </c>
      <c r="AL21" s="12" t="s">
        <v>340</v>
      </c>
    </row>
    <row r="22" spans="1:38" s="3" customFormat="1" ht="13.9">
      <c r="A22" s="230" t="s">
        <v>167</v>
      </c>
      <c r="B22" s="230" t="s">
        <v>38</v>
      </c>
      <c r="C22" s="434">
        <v>339375.46</v>
      </c>
      <c r="D22" s="434">
        <v>1250182.8999999999</v>
      </c>
      <c r="E22" s="431">
        <v>0.271460647878003</v>
      </c>
      <c r="F22" s="435">
        <v>426</v>
      </c>
      <c r="G22" s="435">
        <v>390</v>
      </c>
      <c r="H22" s="436">
        <v>0.91549999999999998</v>
      </c>
      <c r="I22" s="429">
        <v>0.99</v>
      </c>
      <c r="J22" s="437">
        <v>730</v>
      </c>
      <c r="K22" s="437">
        <v>650</v>
      </c>
      <c r="L22" s="438">
        <v>0.89039999999999997</v>
      </c>
      <c r="M22" s="431">
        <v>0.85809999999999997</v>
      </c>
      <c r="N22" s="439">
        <v>347342.71</v>
      </c>
      <c r="O22" s="439">
        <v>215288.77</v>
      </c>
      <c r="P22" s="436">
        <v>0.61980000000000002</v>
      </c>
      <c r="Q22" s="436">
        <v>0.64090000000000003</v>
      </c>
      <c r="R22" s="437">
        <v>518</v>
      </c>
      <c r="S22" s="437">
        <v>245</v>
      </c>
      <c r="T22" s="438">
        <v>0.47299999999999998</v>
      </c>
      <c r="U22" s="438">
        <v>0.66500000000000004</v>
      </c>
      <c r="V22" s="435">
        <v>478</v>
      </c>
      <c r="W22" s="435">
        <v>344</v>
      </c>
      <c r="X22" s="436">
        <v>0.71970000000000001</v>
      </c>
      <c r="Y22" s="208"/>
      <c r="Z22" s="196">
        <v>479</v>
      </c>
      <c r="AA22" s="197">
        <v>483</v>
      </c>
      <c r="AB22" s="198">
        <v>1.0084</v>
      </c>
      <c r="AC22" s="196">
        <v>795</v>
      </c>
      <c r="AD22" s="197">
        <v>681</v>
      </c>
      <c r="AE22" s="198">
        <v>0.85660000000000003</v>
      </c>
      <c r="AF22" s="199">
        <v>1467916.46</v>
      </c>
      <c r="AG22" s="200">
        <v>974339.09</v>
      </c>
      <c r="AH22" s="198">
        <v>0.66379999999999995</v>
      </c>
      <c r="AI22" s="196">
        <v>624</v>
      </c>
      <c r="AJ22" s="197">
        <v>430</v>
      </c>
      <c r="AK22" s="198">
        <v>0.68910000000000005</v>
      </c>
      <c r="AL22" s="12" t="s">
        <v>340</v>
      </c>
    </row>
    <row r="23" spans="1:38" s="3" customFormat="1" ht="13.9">
      <c r="A23" s="230" t="s">
        <v>162</v>
      </c>
      <c r="B23" s="230" t="s">
        <v>39</v>
      </c>
      <c r="C23" s="434">
        <v>433927.63</v>
      </c>
      <c r="D23" s="434">
        <v>1696372.83</v>
      </c>
      <c r="E23" s="431">
        <v>0.25579732375223202</v>
      </c>
      <c r="F23" s="435">
        <v>755</v>
      </c>
      <c r="G23" s="435">
        <v>708</v>
      </c>
      <c r="H23" s="436">
        <v>0.93769999999999998</v>
      </c>
      <c r="I23" s="429">
        <v>0.99</v>
      </c>
      <c r="J23" s="437">
        <v>1014</v>
      </c>
      <c r="K23" s="437">
        <v>961</v>
      </c>
      <c r="L23" s="438">
        <v>0.94769999999999999</v>
      </c>
      <c r="M23" s="431">
        <v>0.89</v>
      </c>
      <c r="N23" s="439">
        <v>441324.83</v>
      </c>
      <c r="O23" s="439">
        <v>271104.96000000002</v>
      </c>
      <c r="P23" s="436">
        <v>0.61429999999999996</v>
      </c>
      <c r="Q23" s="436">
        <v>0.61780000000000002</v>
      </c>
      <c r="R23" s="437">
        <v>776</v>
      </c>
      <c r="S23" s="437">
        <v>378</v>
      </c>
      <c r="T23" s="438">
        <v>0.48709999999999998</v>
      </c>
      <c r="U23" s="438">
        <v>0.69</v>
      </c>
      <c r="V23" s="435">
        <v>649</v>
      </c>
      <c r="W23" s="435">
        <v>509</v>
      </c>
      <c r="X23" s="436">
        <v>0.7843</v>
      </c>
      <c r="Y23" s="208"/>
      <c r="Z23" s="196">
        <v>899</v>
      </c>
      <c r="AA23" s="197">
        <v>905</v>
      </c>
      <c r="AB23" s="198">
        <v>1.0066999999999999</v>
      </c>
      <c r="AC23" s="196">
        <v>1160</v>
      </c>
      <c r="AD23" s="197">
        <v>1105</v>
      </c>
      <c r="AE23" s="198">
        <v>0.9526</v>
      </c>
      <c r="AF23" s="199">
        <v>2050773.32</v>
      </c>
      <c r="AG23" s="200">
        <v>1346239.29</v>
      </c>
      <c r="AH23" s="198">
        <v>0.65649999999999997</v>
      </c>
      <c r="AI23" s="196">
        <v>1031</v>
      </c>
      <c r="AJ23" s="197">
        <v>713</v>
      </c>
      <c r="AK23" s="198">
        <v>0.69159999999999999</v>
      </c>
      <c r="AL23" s="12" t="s">
        <v>340</v>
      </c>
    </row>
    <row r="24" spans="1:38" s="3" customFormat="1" ht="13.9">
      <c r="A24" s="230" t="s">
        <v>167</v>
      </c>
      <c r="B24" s="230" t="s">
        <v>40</v>
      </c>
      <c r="C24" s="434">
        <v>160885.53</v>
      </c>
      <c r="D24" s="434">
        <v>505502.48</v>
      </c>
      <c r="E24" s="431">
        <v>0.318268527584672</v>
      </c>
      <c r="F24" s="435">
        <v>169</v>
      </c>
      <c r="G24" s="435">
        <v>155</v>
      </c>
      <c r="H24" s="436">
        <v>0.91720000000000002</v>
      </c>
      <c r="I24" s="429">
        <v>0.99</v>
      </c>
      <c r="J24" s="437">
        <v>280</v>
      </c>
      <c r="K24" s="437">
        <v>254</v>
      </c>
      <c r="L24" s="438">
        <v>0.90710000000000002</v>
      </c>
      <c r="M24" s="431">
        <v>0.89</v>
      </c>
      <c r="N24" s="439">
        <v>138070.10999999999</v>
      </c>
      <c r="O24" s="439">
        <v>93312.55</v>
      </c>
      <c r="P24" s="436">
        <v>0.67579999999999996</v>
      </c>
      <c r="Q24" s="436">
        <v>0.65649999999999997</v>
      </c>
      <c r="R24" s="437">
        <v>211</v>
      </c>
      <c r="S24" s="437">
        <v>121</v>
      </c>
      <c r="T24" s="438">
        <v>0.57350000000000001</v>
      </c>
      <c r="U24" s="438">
        <v>0.64290000000000003</v>
      </c>
      <c r="V24" s="435">
        <v>186</v>
      </c>
      <c r="W24" s="435">
        <v>138</v>
      </c>
      <c r="X24" s="436">
        <v>0.7419</v>
      </c>
      <c r="Y24" s="208"/>
      <c r="Z24" s="196">
        <v>189</v>
      </c>
      <c r="AA24" s="197">
        <v>206</v>
      </c>
      <c r="AB24" s="198">
        <v>1.0899000000000001</v>
      </c>
      <c r="AC24" s="196">
        <v>310</v>
      </c>
      <c r="AD24" s="197">
        <v>269</v>
      </c>
      <c r="AE24" s="198">
        <v>0.86770000000000003</v>
      </c>
      <c r="AF24" s="199">
        <v>560121.86</v>
      </c>
      <c r="AG24" s="200">
        <v>354611.55</v>
      </c>
      <c r="AH24" s="198">
        <v>0.6331</v>
      </c>
      <c r="AI24" s="196">
        <v>254</v>
      </c>
      <c r="AJ24" s="197">
        <v>173</v>
      </c>
      <c r="AK24" s="198">
        <v>0.68110000000000004</v>
      </c>
      <c r="AL24" s="12" t="s">
        <v>340</v>
      </c>
    </row>
    <row r="25" spans="1:38" s="3" customFormat="1" ht="13.9">
      <c r="A25" s="230" t="s">
        <v>163</v>
      </c>
      <c r="B25" s="230" t="s">
        <v>41</v>
      </c>
      <c r="C25" s="434">
        <v>2653738.89</v>
      </c>
      <c r="D25" s="434">
        <v>9312313.7300000004</v>
      </c>
      <c r="E25" s="431">
        <v>0.28497094996390299</v>
      </c>
      <c r="F25" s="435">
        <v>5657</v>
      </c>
      <c r="G25" s="435">
        <v>4957</v>
      </c>
      <c r="H25" s="436">
        <v>0.87629999999999997</v>
      </c>
      <c r="I25" s="429">
        <v>0.94710000000000005</v>
      </c>
      <c r="J25" s="437">
        <v>7541</v>
      </c>
      <c r="K25" s="437">
        <v>6296</v>
      </c>
      <c r="L25" s="438">
        <v>0.83489999999999998</v>
      </c>
      <c r="M25" s="431">
        <v>0.84040000000000004</v>
      </c>
      <c r="N25" s="439">
        <v>2529144.4500000002</v>
      </c>
      <c r="O25" s="439">
        <v>1508621.15</v>
      </c>
      <c r="P25" s="436">
        <v>0.59650000000000003</v>
      </c>
      <c r="Q25" s="436">
        <v>0.61309999999999998</v>
      </c>
      <c r="R25" s="437">
        <v>4844</v>
      </c>
      <c r="S25" s="437">
        <v>2182</v>
      </c>
      <c r="T25" s="438">
        <v>0.45050000000000001</v>
      </c>
      <c r="U25" s="438">
        <v>0.61619999999999997</v>
      </c>
      <c r="V25" s="435">
        <v>4308</v>
      </c>
      <c r="W25" s="435">
        <v>3572</v>
      </c>
      <c r="X25" s="436">
        <v>0.82920000000000005</v>
      </c>
      <c r="Y25" s="208"/>
      <c r="Z25" s="196">
        <v>5332</v>
      </c>
      <c r="AA25" s="197">
        <v>5240</v>
      </c>
      <c r="AB25" s="198">
        <v>0.98270000000000002</v>
      </c>
      <c r="AC25" s="196">
        <v>7603</v>
      </c>
      <c r="AD25" s="197">
        <v>6484</v>
      </c>
      <c r="AE25" s="198">
        <v>0.8528</v>
      </c>
      <c r="AF25" s="199">
        <v>10788858.869999999</v>
      </c>
      <c r="AG25" s="200">
        <v>6838084.1799999997</v>
      </c>
      <c r="AH25" s="198">
        <v>0.63380000000000003</v>
      </c>
      <c r="AI25" s="196">
        <v>5608</v>
      </c>
      <c r="AJ25" s="197">
        <v>3602</v>
      </c>
      <c r="AK25" s="198">
        <v>0.64229999999999998</v>
      </c>
      <c r="AL25" s="12" t="s">
        <v>340</v>
      </c>
    </row>
    <row r="26" spans="1:38" s="3" customFormat="1" ht="13.9">
      <c r="A26" s="230" t="s">
        <v>166</v>
      </c>
      <c r="B26" s="230" t="s">
        <v>42</v>
      </c>
      <c r="C26" s="434">
        <v>1517969.41</v>
      </c>
      <c r="D26" s="434">
        <v>5114732.84</v>
      </c>
      <c r="E26" s="431">
        <v>0.29678371431810702</v>
      </c>
      <c r="F26" s="435">
        <v>2717</v>
      </c>
      <c r="G26" s="435">
        <v>2517</v>
      </c>
      <c r="H26" s="436">
        <v>0.9264</v>
      </c>
      <c r="I26" s="429">
        <v>0.99</v>
      </c>
      <c r="J26" s="437">
        <v>3640</v>
      </c>
      <c r="K26" s="437">
        <v>3257</v>
      </c>
      <c r="L26" s="438">
        <v>0.89480000000000004</v>
      </c>
      <c r="M26" s="431">
        <v>0.89</v>
      </c>
      <c r="N26" s="439">
        <v>1347854.83</v>
      </c>
      <c r="O26" s="439">
        <v>875083.12</v>
      </c>
      <c r="P26" s="436">
        <v>0.6492</v>
      </c>
      <c r="Q26" s="436">
        <v>0.63780000000000003</v>
      </c>
      <c r="R26" s="437">
        <v>2534</v>
      </c>
      <c r="S26" s="437">
        <v>1219</v>
      </c>
      <c r="T26" s="438">
        <v>0.48110000000000003</v>
      </c>
      <c r="U26" s="438">
        <v>0.63149999999999995</v>
      </c>
      <c r="V26" s="435">
        <v>2257</v>
      </c>
      <c r="W26" s="435">
        <v>1922</v>
      </c>
      <c r="X26" s="436">
        <v>0.85160000000000002</v>
      </c>
      <c r="Y26" s="208"/>
      <c r="Z26" s="196">
        <v>3019</v>
      </c>
      <c r="AA26" s="197">
        <v>3097</v>
      </c>
      <c r="AB26" s="198">
        <v>1.0258</v>
      </c>
      <c r="AC26" s="196">
        <v>4017</v>
      </c>
      <c r="AD26" s="197">
        <v>3602</v>
      </c>
      <c r="AE26" s="198">
        <v>0.89670000000000005</v>
      </c>
      <c r="AF26" s="199">
        <v>5783039.7599999998</v>
      </c>
      <c r="AG26" s="200">
        <v>3780966.96</v>
      </c>
      <c r="AH26" s="198">
        <v>0.65380000000000005</v>
      </c>
      <c r="AI26" s="196">
        <v>3064</v>
      </c>
      <c r="AJ26" s="197">
        <v>1927</v>
      </c>
      <c r="AK26" s="198">
        <v>0.62890000000000001</v>
      </c>
      <c r="AL26" s="12" t="s">
        <v>340</v>
      </c>
    </row>
    <row r="27" spans="1:38" s="3" customFormat="1" ht="13.9">
      <c r="A27" s="230" t="s">
        <v>160</v>
      </c>
      <c r="B27" s="230" t="s">
        <v>43</v>
      </c>
      <c r="C27" s="434">
        <v>2577698.88</v>
      </c>
      <c r="D27" s="434">
        <v>9692244.75</v>
      </c>
      <c r="E27" s="431">
        <v>0.26595478617066498</v>
      </c>
      <c r="F27" s="435">
        <v>3322</v>
      </c>
      <c r="G27" s="435">
        <v>2968</v>
      </c>
      <c r="H27" s="436">
        <v>0.89339999999999997</v>
      </c>
      <c r="I27" s="429">
        <v>0.98160000000000003</v>
      </c>
      <c r="J27" s="437">
        <v>4510</v>
      </c>
      <c r="K27" s="437">
        <v>3790</v>
      </c>
      <c r="L27" s="438">
        <v>0.84040000000000004</v>
      </c>
      <c r="M27" s="431">
        <v>0.83730000000000004</v>
      </c>
      <c r="N27" s="439">
        <v>2370586.59</v>
      </c>
      <c r="O27" s="439">
        <v>1722502.27</v>
      </c>
      <c r="P27" s="436">
        <v>0.72660000000000002</v>
      </c>
      <c r="Q27" s="436">
        <v>0.69</v>
      </c>
      <c r="R27" s="437">
        <v>2856</v>
      </c>
      <c r="S27" s="437">
        <v>1527</v>
      </c>
      <c r="T27" s="438">
        <v>0.53469999999999995</v>
      </c>
      <c r="U27" s="438">
        <v>0.69</v>
      </c>
      <c r="V27" s="435">
        <v>2679</v>
      </c>
      <c r="W27" s="435">
        <v>2036</v>
      </c>
      <c r="X27" s="436">
        <v>0.76</v>
      </c>
      <c r="Y27" s="208"/>
      <c r="Z27" s="196">
        <v>3456</v>
      </c>
      <c r="AA27" s="197">
        <v>3519</v>
      </c>
      <c r="AB27" s="198">
        <v>1.0182</v>
      </c>
      <c r="AC27" s="196">
        <v>4884</v>
      </c>
      <c r="AD27" s="197">
        <v>4140</v>
      </c>
      <c r="AE27" s="198">
        <v>0.84770000000000001</v>
      </c>
      <c r="AF27" s="199">
        <v>10605205.050000001</v>
      </c>
      <c r="AG27" s="200">
        <v>7628507.4400000004</v>
      </c>
      <c r="AH27" s="198">
        <v>0.71930000000000005</v>
      </c>
      <c r="AI27" s="196">
        <v>3632</v>
      </c>
      <c r="AJ27" s="197">
        <v>2521</v>
      </c>
      <c r="AK27" s="198">
        <v>0.69410000000000005</v>
      </c>
      <c r="AL27" s="12" t="s">
        <v>340</v>
      </c>
    </row>
    <row r="28" spans="1:38" s="3" customFormat="1" ht="13.9">
      <c r="A28" s="230" t="s">
        <v>165</v>
      </c>
      <c r="B28" s="230" t="s">
        <v>44</v>
      </c>
      <c r="C28" s="434">
        <v>11014543.609999999</v>
      </c>
      <c r="D28" s="434">
        <v>39826601.770000003</v>
      </c>
      <c r="E28" s="431">
        <v>0.27656247634707498</v>
      </c>
      <c r="F28" s="435">
        <v>14258</v>
      </c>
      <c r="G28" s="435">
        <v>12931</v>
      </c>
      <c r="H28" s="436">
        <v>0.90690000000000004</v>
      </c>
      <c r="I28" s="429">
        <v>0.99</v>
      </c>
      <c r="J28" s="437">
        <v>19939</v>
      </c>
      <c r="K28" s="437">
        <v>15971</v>
      </c>
      <c r="L28" s="438">
        <v>0.80100000000000005</v>
      </c>
      <c r="M28" s="431">
        <v>0.79810000000000003</v>
      </c>
      <c r="N28" s="439">
        <v>11004747.93</v>
      </c>
      <c r="O28" s="439">
        <v>7240509.7400000002</v>
      </c>
      <c r="P28" s="436">
        <v>0.65790000000000004</v>
      </c>
      <c r="Q28" s="436">
        <v>0.66859999999999997</v>
      </c>
      <c r="R28" s="437">
        <v>13326</v>
      </c>
      <c r="S28" s="437">
        <v>6393</v>
      </c>
      <c r="T28" s="438">
        <v>0.47970000000000002</v>
      </c>
      <c r="U28" s="438">
        <v>0.66239999999999999</v>
      </c>
      <c r="V28" s="435">
        <v>10987</v>
      </c>
      <c r="W28" s="435">
        <v>8277</v>
      </c>
      <c r="X28" s="436">
        <v>0.75329999999999997</v>
      </c>
      <c r="Y28" s="208"/>
      <c r="Z28" s="196">
        <v>14134</v>
      </c>
      <c r="AA28" s="197">
        <v>14254</v>
      </c>
      <c r="AB28" s="198">
        <v>1.0085</v>
      </c>
      <c r="AC28" s="196">
        <v>19714</v>
      </c>
      <c r="AD28" s="197">
        <v>16480</v>
      </c>
      <c r="AE28" s="198">
        <v>0.83599999999999997</v>
      </c>
      <c r="AF28" s="199">
        <v>46636288.689999998</v>
      </c>
      <c r="AG28" s="200">
        <v>31502301.789999999</v>
      </c>
      <c r="AH28" s="198">
        <v>0.67549999999999999</v>
      </c>
      <c r="AI28" s="196">
        <v>15456</v>
      </c>
      <c r="AJ28" s="197">
        <v>9817</v>
      </c>
      <c r="AK28" s="198">
        <v>0.63519999999999999</v>
      </c>
      <c r="AL28" s="12" t="s">
        <v>340</v>
      </c>
    </row>
    <row r="29" spans="1:38" s="3" customFormat="1" ht="13.9">
      <c r="A29" s="230" t="s">
        <v>163</v>
      </c>
      <c r="B29" s="230" t="s">
        <v>45</v>
      </c>
      <c r="C29" s="434">
        <v>627912.11</v>
      </c>
      <c r="D29" s="434">
        <v>2276804.58</v>
      </c>
      <c r="E29" s="431">
        <v>0.275786563113818</v>
      </c>
      <c r="F29" s="435">
        <v>566</v>
      </c>
      <c r="G29" s="435">
        <v>526</v>
      </c>
      <c r="H29" s="436">
        <v>0.92930000000000001</v>
      </c>
      <c r="I29" s="429">
        <v>0.99</v>
      </c>
      <c r="J29" s="437">
        <v>815</v>
      </c>
      <c r="K29" s="437">
        <v>758</v>
      </c>
      <c r="L29" s="438">
        <v>0.93010000000000004</v>
      </c>
      <c r="M29" s="431">
        <v>0.89</v>
      </c>
      <c r="N29" s="439">
        <v>598384.32999999996</v>
      </c>
      <c r="O29" s="439">
        <v>423796.67</v>
      </c>
      <c r="P29" s="436">
        <v>0.70820000000000005</v>
      </c>
      <c r="Q29" s="436">
        <v>0.69</v>
      </c>
      <c r="R29" s="437">
        <v>664</v>
      </c>
      <c r="S29" s="437">
        <v>376</v>
      </c>
      <c r="T29" s="438">
        <v>0.56630000000000003</v>
      </c>
      <c r="U29" s="438">
        <v>0.69</v>
      </c>
      <c r="V29" s="435">
        <v>483</v>
      </c>
      <c r="W29" s="435">
        <v>352</v>
      </c>
      <c r="X29" s="436">
        <v>0.7288</v>
      </c>
      <c r="Y29" s="208"/>
      <c r="Z29" s="196">
        <v>619</v>
      </c>
      <c r="AA29" s="197">
        <v>663</v>
      </c>
      <c r="AB29" s="198">
        <v>1.0710999999999999</v>
      </c>
      <c r="AC29" s="196">
        <v>958</v>
      </c>
      <c r="AD29" s="197">
        <v>897</v>
      </c>
      <c r="AE29" s="198">
        <v>0.93630000000000002</v>
      </c>
      <c r="AF29" s="199">
        <v>2509079.5499999998</v>
      </c>
      <c r="AG29" s="200">
        <v>1647518.68</v>
      </c>
      <c r="AH29" s="198">
        <v>0.65659999999999996</v>
      </c>
      <c r="AI29" s="196">
        <v>855</v>
      </c>
      <c r="AJ29" s="197">
        <v>622</v>
      </c>
      <c r="AK29" s="198">
        <v>0.72750000000000004</v>
      </c>
      <c r="AL29" s="12" t="s">
        <v>340</v>
      </c>
    </row>
    <row r="30" spans="1:38" s="3" customFormat="1" ht="13.9">
      <c r="A30" s="230" t="s">
        <v>163</v>
      </c>
      <c r="B30" s="230" t="s">
        <v>46</v>
      </c>
      <c r="C30" s="434">
        <v>703371.32</v>
      </c>
      <c r="D30" s="434">
        <v>2727909.87</v>
      </c>
      <c r="E30" s="431">
        <v>0.25784258040754099</v>
      </c>
      <c r="F30" s="435">
        <v>624</v>
      </c>
      <c r="G30" s="435">
        <v>601</v>
      </c>
      <c r="H30" s="436">
        <v>0.96309999999999996</v>
      </c>
      <c r="I30" s="429">
        <v>0.99</v>
      </c>
      <c r="J30" s="437">
        <v>957</v>
      </c>
      <c r="K30" s="437">
        <v>866</v>
      </c>
      <c r="L30" s="438">
        <v>0.90490000000000004</v>
      </c>
      <c r="M30" s="431">
        <v>0.89</v>
      </c>
      <c r="N30" s="439">
        <v>688857.78</v>
      </c>
      <c r="O30" s="439">
        <v>491551.46</v>
      </c>
      <c r="P30" s="436">
        <v>0.71360000000000001</v>
      </c>
      <c r="Q30" s="436">
        <v>0.69</v>
      </c>
      <c r="R30" s="437">
        <v>721</v>
      </c>
      <c r="S30" s="437">
        <v>411</v>
      </c>
      <c r="T30" s="438">
        <v>0.56999999999999995</v>
      </c>
      <c r="U30" s="438">
        <v>0.69</v>
      </c>
      <c r="V30" s="435">
        <v>553</v>
      </c>
      <c r="W30" s="435">
        <v>395</v>
      </c>
      <c r="X30" s="436">
        <v>0.71430000000000005</v>
      </c>
      <c r="Y30" s="208"/>
      <c r="Z30" s="196">
        <v>716</v>
      </c>
      <c r="AA30" s="197">
        <v>772</v>
      </c>
      <c r="AB30" s="198">
        <v>1.0782</v>
      </c>
      <c r="AC30" s="196">
        <v>1087</v>
      </c>
      <c r="AD30" s="197">
        <v>1014</v>
      </c>
      <c r="AE30" s="198">
        <v>0.93279999999999996</v>
      </c>
      <c r="AF30" s="199">
        <v>3032884.52</v>
      </c>
      <c r="AG30" s="200">
        <v>2196211.0299999998</v>
      </c>
      <c r="AH30" s="198">
        <v>0.72409999999999997</v>
      </c>
      <c r="AI30" s="196">
        <v>959</v>
      </c>
      <c r="AJ30" s="197">
        <v>721</v>
      </c>
      <c r="AK30" s="198">
        <v>0.75180000000000002</v>
      </c>
      <c r="AL30" s="12" t="s">
        <v>340</v>
      </c>
    </row>
    <row r="31" spans="1:38" s="3" customFormat="1" ht="13.9">
      <c r="A31" s="230" t="s">
        <v>162</v>
      </c>
      <c r="B31" s="230" t="s">
        <v>47</v>
      </c>
      <c r="C31" s="434">
        <v>3554790.72</v>
      </c>
      <c r="D31" s="434">
        <v>12991559.060000001</v>
      </c>
      <c r="E31" s="431">
        <v>0.27362310432355502</v>
      </c>
      <c r="F31" s="435">
        <v>4061</v>
      </c>
      <c r="G31" s="435">
        <v>3826</v>
      </c>
      <c r="H31" s="436">
        <v>0.94210000000000005</v>
      </c>
      <c r="I31" s="429">
        <v>0.99</v>
      </c>
      <c r="J31" s="437">
        <v>5510</v>
      </c>
      <c r="K31" s="437">
        <v>4846</v>
      </c>
      <c r="L31" s="438">
        <v>0.87949999999999995</v>
      </c>
      <c r="M31" s="431">
        <v>0.85499999999999998</v>
      </c>
      <c r="N31" s="439">
        <v>3374146.87</v>
      </c>
      <c r="O31" s="439">
        <v>2426869.09</v>
      </c>
      <c r="P31" s="436">
        <v>0.71930000000000005</v>
      </c>
      <c r="Q31" s="436">
        <v>0.69</v>
      </c>
      <c r="R31" s="437">
        <v>4161</v>
      </c>
      <c r="S31" s="437">
        <v>2240</v>
      </c>
      <c r="T31" s="438">
        <v>0.5383</v>
      </c>
      <c r="U31" s="438">
        <v>0.69</v>
      </c>
      <c r="V31" s="435">
        <v>3270</v>
      </c>
      <c r="W31" s="435">
        <v>2714</v>
      </c>
      <c r="X31" s="436">
        <v>0.83</v>
      </c>
      <c r="Y31" s="208"/>
      <c r="Z31" s="196">
        <v>4244</v>
      </c>
      <c r="AA31" s="197">
        <v>4549</v>
      </c>
      <c r="AB31" s="198">
        <v>1.0719000000000001</v>
      </c>
      <c r="AC31" s="196">
        <v>5985</v>
      </c>
      <c r="AD31" s="197">
        <v>5214</v>
      </c>
      <c r="AE31" s="198">
        <v>0.87119999999999997</v>
      </c>
      <c r="AF31" s="199">
        <v>13958043.609999999</v>
      </c>
      <c r="AG31" s="200">
        <v>10104344.050000001</v>
      </c>
      <c r="AH31" s="198">
        <v>0.72389999999999999</v>
      </c>
      <c r="AI31" s="196">
        <v>5160</v>
      </c>
      <c r="AJ31" s="197">
        <v>3716</v>
      </c>
      <c r="AK31" s="198">
        <v>0.72019999999999995</v>
      </c>
      <c r="AL31" s="12" t="s">
        <v>340</v>
      </c>
    </row>
    <row r="32" spans="1:38" s="3" customFormat="1" ht="13.9">
      <c r="A32" s="230" t="s">
        <v>161</v>
      </c>
      <c r="B32" s="230" t="s">
        <v>48</v>
      </c>
      <c r="C32" s="434">
        <v>600905.68000000005</v>
      </c>
      <c r="D32" s="434">
        <v>2359882.2000000002</v>
      </c>
      <c r="E32" s="431">
        <v>0.25463376095637302</v>
      </c>
      <c r="F32" s="435">
        <v>805</v>
      </c>
      <c r="G32" s="435">
        <v>727</v>
      </c>
      <c r="H32" s="436">
        <v>0.90310000000000001</v>
      </c>
      <c r="I32" s="429">
        <v>0.99</v>
      </c>
      <c r="J32" s="437">
        <v>1245</v>
      </c>
      <c r="K32" s="437">
        <v>1015</v>
      </c>
      <c r="L32" s="438">
        <v>0.81530000000000002</v>
      </c>
      <c r="M32" s="431">
        <v>0.81459999999999999</v>
      </c>
      <c r="N32" s="439">
        <v>607001.78</v>
      </c>
      <c r="O32" s="439">
        <v>402113.64</v>
      </c>
      <c r="P32" s="436">
        <v>0.66249999999999998</v>
      </c>
      <c r="Q32" s="436">
        <v>0.6704</v>
      </c>
      <c r="R32" s="437">
        <v>773</v>
      </c>
      <c r="S32" s="437">
        <v>395</v>
      </c>
      <c r="T32" s="438">
        <v>0.51100000000000001</v>
      </c>
      <c r="U32" s="438">
        <v>0.69</v>
      </c>
      <c r="V32" s="435">
        <v>746</v>
      </c>
      <c r="W32" s="435">
        <v>553</v>
      </c>
      <c r="X32" s="436">
        <v>0.74129999999999996</v>
      </c>
      <c r="Y32" s="208"/>
      <c r="Z32" s="196">
        <v>834</v>
      </c>
      <c r="AA32" s="197">
        <v>860</v>
      </c>
      <c r="AB32" s="198">
        <v>1.0311999999999999</v>
      </c>
      <c r="AC32" s="196">
        <v>1234</v>
      </c>
      <c r="AD32" s="197">
        <v>1039</v>
      </c>
      <c r="AE32" s="198">
        <v>0.84199999999999997</v>
      </c>
      <c r="AF32" s="199">
        <v>2629292.1800000002</v>
      </c>
      <c r="AG32" s="200">
        <v>1788035.59</v>
      </c>
      <c r="AH32" s="198">
        <v>0.68</v>
      </c>
      <c r="AI32" s="196">
        <v>981</v>
      </c>
      <c r="AJ32" s="197">
        <v>665</v>
      </c>
      <c r="AK32" s="198">
        <v>0.67789999999999995</v>
      </c>
      <c r="AL32" s="12" t="s">
        <v>340</v>
      </c>
    </row>
    <row r="33" spans="1:38" s="3" customFormat="1" ht="13.9">
      <c r="A33" s="230" t="s">
        <v>166</v>
      </c>
      <c r="B33" s="230" t="s">
        <v>49</v>
      </c>
      <c r="C33" s="434">
        <v>1540924.47</v>
      </c>
      <c r="D33" s="434">
        <v>6045364.3799999999</v>
      </c>
      <c r="E33" s="431">
        <v>0.25489356358698101</v>
      </c>
      <c r="F33" s="435">
        <v>2050</v>
      </c>
      <c r="G33" s="435">
        <v>1875</v>
      </c>
      <c r="H33" s="436">
        <v>0.91459999999999997</v>
      </c>
      <c r="I33" s="429">
        <v>0.96540000000000004</v>
      </c>
      <c r="J33" s="437">
        <v>2681</v>
      </c>
      <c r="K33" s="437">
        <v>2450</v>
      </c>
      <c r="L33" s="438">
        <v>0.91379999999999995</v>
      </c>
      <c r="M33" s="431">
        <v>0.89</v>
      </c>
      <c r="N33" s="439">
        <v>1609702.13</v>
      </c>
      <c r="O33" s="439">
        <v>1013272.27</v>
      </c>
      <c r="P33" s="436">
        <v>0.62949999999999995</v>
      </c>
      <c r="Q33" s="436">
        <v>0.65749999999999997</v>
      </c>
      <c r="R33" s="437">
        <v>2009</v>
      </c>
      <c r="S33" s="437">
        <v>1011</v>
      </c>
      <c r="T33" s="438">
        <v>0.50319999999999998</v>
      </c>
      <c r="U33" s="438">
        <v>0.69</v>
      </c>
      <c r="V33" s="435">
        <v>1753</v>
      </c>
      <c r="W33" s="435">
        <v>1438</v>
      </c>
      <c r="X33" s="436">
        <v>0.82030000000000003</v>
      </c>
      <c r="Y33" s="208"/>
      <c r="Z33" s="196">
        <v>2221</v>
      </c>
      <c r="AA33" s="197">
        <v>2172</v>
      </c>
      <c r="AB33" s="198">
        <v>0.97789999999999999</v>
      </c>
      <c r="AC33" s="196">
        <v>2962</v>
      </c>
      <c r="AD33" s="197">
        <v>2708</v>
      </c>
      <c r="AE33" s="198">
        <v>0.91420000000000001</v>
      </c>
      <c r="AF33" s="199">
        <v>6912578.6600000001</v>
      </c>
      <c r="AG33" s="200">
        <v>4640563.4000000004</v>
      </c>
      <c r="AH33" s="198">
        <v>0.67130000000000001</v>
      </c>
      <c r="AI33" s="196">
        <v>2478</v>
      </c>
      <c r="AJ33" s="197">
        <v>1802</v>
      </c>
      <c r="AK33" s="198">
        <v>0.72719999999999996</v>
      </c>
      <c r="AL33" s="12" t="s">
        <v>340</v>
      </c>
    </row>
    <row r="34" spans="1:38" s="3" customFormat="1" ht="13.9">
      <c r="A34" s="230" t="s">
        <v>160</v>
      </c>
      <c r="B34" s="230" t="s">
        <v>50</v>
      </c>
      <c r="C34" s="434">
        <v>4459567.07</v>
      </c>
      <c r="D34" s="434">
        <v>17028736.640000001</v>
      </c>
      <c r="E34" s="431">
        <v>0.26188478712652202</v>
      </c>
      <c r="F34" s="435">
        <v>7517</v>
      </c>
      <c r="G34" s="435">
        <v>6842</v>
      </c>
      <c r="H34" s="436">
        <v>0.91020000000000001</v>
      </c>
      <c r="I34" s="429">
        <v>0.97619999999999996</v>
      </c>
      <c r="J34" s="437">
        <v>9357</v>
      </c>
      <c r="K34" s="437">
        <v>8178</v>
      </c>
      <c r="L34" s="438">
        <v>0.874</v>
      </c>
      <c r="M34" s="431">
        <v>0.88260000000000005</v>
      </c>
      <c r="N34" s="439">
        <v>4218679.9800000004</v>
      </c>
      <c r="O34" s="439">
        <v>2862188.76</v>
      </c>
      <c r="P34" s="436">
        <v>0.67849999999999999</v>
      </c>
      <c r="Q34" s="436">
        <v>0.69</v>
      </c>
      <c r="R34" s="437">
        <v>6151</v>
      </c>
      <c r="S34" s="437">
        <v>3198</v>
      </c>
      <c r="T34" s="438">
        <v>0.51990000000000003</v>
      </c>
      <c r="U34" s="438">
        <v>0.69</v>
      </c>
      <c r="V34" s="435">
        <v>5676</v>
      </c>
      <c r="W34" s="435">
        <v>4458</v>
      </c>
      <c r="X34" s="436">
        <v>0.78539999999999999</v>
      </c>
      <c r="Y34" s="208"/>
      <c r="Z34" s="196">
        <v>8273</v>
      </c>
      <c r="AA34" s="197">
        <v>8290</v>
      </c>
      <c r="AB34" s="198">
        <v>1.0021</v>
      </c>
      <c r="AC34" s="196">
        <v>9910</v>
      </c>
      <c r="AD34" s="197">
        <v>8772</v>
      </c>
      <c r="AE34" s="198">
        <v>0.88519999999999999</v>
      </c>
      <c r="AF34" s="199">
        <v>17704322.739999998</v>
      </c>
      <c r="AG34" s="200">
        <v>12777651.18</v>
      </c>
      <c r="AH34" s="198">
        <v>0.72170000000000001</v>
      </c>
      <c r="AI34" s="196">
        <v>7393</v>
      </c>
      <c r="AJ34" s="197">
        <v>5232</v>
      </c>
      <c r="AK34" s="198">
        <v>0.7077</v>
      </c>
      <c r="AL34" s="12" t="s">
        <v>340</v>
      </c>
    </row>
    <row r="35" spans="1:38" s="3" customFormat="1" ht="13.9">
      <c r="A35" s="230" t="s">
        <v>164</v>
      </c>
      <c r="B35" s="230" t="s">
        <v>168</v>
      </c>
      <c r="C35" s="434">
        <v>812793.92</v>
      </c>
      <c r="D35" s="434">
        <v>2886642.86</v>
      </c>
      <c r="E35" s="431">
        <v>0.28157065470856302</v>
      </c>
      <c r="F35" s="435">
        <v>1743</v>
      </c>
      <c r="G35" s="435">
        <v>1339</v>
      </c>
      <c r="H35" s="436">
        <v>0.76819999999999999</v>
      </c>
      <c r="I35" s="429">
        <v>0.86380000000000001</v>
      </c>
      <c r="J35" s="437">
        <v>2307</v>
      </c>
      <c r="K35" s="437">
        <v>1812</v>
      </c>
      <c r="L35" s="438">
        <v>0.78539999999999999</v>
      </c>
      <c r="M35" s="431">
        <v>0.78669999999999995</v>
      </c>
      <c r="N35" s="439">
        <v>698351.45</v>
      </c>
      <c r="O35" s="439">
        <v>417272.02</v>
      </c>
      <c r="P35" s="436">
        <v>0.59750000000000003</v>
      </c>
      <c r="Q35" s="436">
        <v>0.62360000000000004</v>
      </c>
      <c r="R35" s="437">
        <v>1570</v>
      </c>
      <c r="S35" s="437">
        <v>719</v>
      </c>
      <c r="T35" s="438">
        <v>0.45800000000000002</v>
      </c>
      <c r="U35" s="438">
        <v>0.64439999999999997</v>
      </c>
      <c r="V35" s="435">
        <v>1028</v>
      </c>
      <c r="W35" s="435">
        <v>794</v>
      </c>
      <c r="X35" s="436">
        <v>0.77239999999999998</v>
      </c>
      <c r="Y35" s="208"/>
      <c r="Z35" s="196">
        <v>2071</v>
      </c>
      <c r="AA35" s="197">
        <v>1632</v>
      </c>
      <c r="AB35" s="198">
        <v>0.78800000000000003</v>
      </c>
      <c r="AC35" s="196">
        <v>2450</v>
      </c>
      <c r="AD35" s="197">
        <v>1925</v>
      </c>
      <c r="AE35" s="198">
        <v>0.78569999999999995</v>
      </c>
      <c r="AF35" s="199">
        <v>3014070.75</v>
      </c>
      <c r="AG35" s="200">
        <v>1912141.41</v>
      </c>
      <c r="AH35" s="198">
        <v>0.63439999999999996</v>
      </c>
      <c r="AI35" s="196">
        <v>1861</v>
      </c>
      <c r="AJ35" s="197">
        <v>1173</v>
      </c>
      <c r="AK35" s="198">
        <v>0.63029999999999997</v>
      </c>
      <c r="AL35" s="12" t="s">
        <v>340</v>
      </c>
    </row>
    <row r="36" spans="1:38" s="3" customFormat="1" ht="13.9">
      <c r="A36" s="230" t="s">
        <v>164</v>
      </c>
      <c r="B36" s="230" t="s">
        <v>169</v>
      </c>
      <c r="C36" s="434">
        <v>973682.93</v>
      </c>
      <c r="D36" s="434">
        <v>3187552.44</v>
      </c>
      <c r="E36" s="431">
        <v>0.30546412908582599</v>
      </c>
      <c r="F36" s="435">
        <v>1459</v>
      </c>
      <c r="G36" s="435">
        <v>1259</v>
      </c>
      <c r="H36" s="436">
        <v>0.8629</v>
      </c>
      <c r="I36" s="429">
        <v>0.92179999999999995</v>
      </c>
      <c r="J36" s="437">
        <v>2173</v>
      </c>
      <c r="K36" s="437">
        <v>1845</v>
      </c>
      <c r="L36" s="438">
        <v>0.84909999999999997</v>
      </c>
      <c r="M36" s="431">
        <v>0.85199999999999998</v>
      </c>
      <c r="N36" s="439">
        <v>825779.11</v>
      </c>
      <c r="O36" s="439">
        <v>521637.82</v>
      </c>
      <c r="P36" s="436">
        <v>0.63170000000000004</v>
      </c>
      <c r="Q36" s="436">
        <v>0.65629999999999999</v>
      </c>
      <c r="R36" s="437">
        <v>1576</v>
      </c>
      <c r="S36" s="437">
        <v>826</v>
      </c>
      <c r="T36" s="438">
        <v>0.52410000000000001</v>
      </c>
      <c r="U36" s="438">
        <v>0.66739999999999999</v>
      </c>
      <c r="V36" s="435">
        <v>1113</v>
      </c>
      <c r="W36" s="435">
        <v>870</v>
      </c>
      <c r="X36" s="436">
        <v>0.78169999999999995</v>
      </c>
      <c r="Y36" s="208"/>
      <c r="Z36" s="196">
        <v>1661</v>
      </c>
      <c r="AA36" s="197">
        <v>1563</v>
      </c>
      <c r="AB36" s="198">
        <v>0.94099999999999995</v>
      </c>
      <c r="AC36" s="196">
        <v>2230</v>
      </c>
      <c r="AD36" s="197">
        <v>2018</v>
      </c>
      <c r="AE36" s="198">
        <v>0.90490000000000004</v>
      </c>
      <c r="AF36" s="199">
        <v>3571770.62</v>
      </c>
      <c r="AG36" s="200">
        <v>2242614.73</v>
      </c>
      <c r="AH36" s="198">
        <v>0.62790000000000001</v>
      </c>
      <c r="AI36" s="196">
        <v>1802</v>
      </c>
      <c r="AJ36" s="197">
        <v>1073</v>
      </c>
      <c r="AK36" s="198">
        <v>0.59540000000000004</v>
      </c>
      <c r="AL36" s="12" t="s">
        <v>340</v>
      </c>
    </row>
    <row r="37" spans="1:38" s="3" customFormat="1" ht="13.9">
      <c r="A37" s="230" t="s">
        <v>162</v>
      </c>
      <c r="B37" s="230" t="s">
        <v>52</v>
      </c>
      <c r="C37" s="434">
        <v>6447099.75</v>
      </c>
      <c r="D37" s="434">
        <v>23984287.469999999</v>
      </c>
      <c r="E37" s="431">
        <v>0.26880513995106797</v>
      </c>
      <c r="F37" s="435">
        <v>11213</v>
      </c>
      <c r="G37" s="435">
        <v>10357</v>
      </c>
      <c r="H37" s="436">
        <v>0.92369999999999997</v>
      </c>
      <c r="I37" s="429">
        <v>0.99</v>
      </c>
      <c r="J37" s="437">
        <v>13278</v>
      </c>
      <c r="K37" s="437">
        <v>11887</v>
      </c>
      <c r="L37" s="438">
        <v>0.8952</v>
      </c>
      <c r="M37" s="431">
        <v>0.89</v>
      </c>
      <c r="N37" s="439">
        <v>6478704.3099999996</v>
      </c>
      <c r="O37" s="439">
        <v>4220105.92</v>
      </c>
      <c r="P37" s="436">
        <v>0.65139999999999998</v>
      </c>
      <c r="Q37" s="436">
        <v>0.6583</v>
      </c>
      <c r="R37" s="437">
        <v>9319</v>
      </c>
      <c r="S37" s="437">
        <v>4630</v>
      </c>
      <c r="T37" s="438">
        <v>0.49680000000000002</v>
      </c>
      <c r="U37" s="438">
        <v>0.69</v>
      </c>
      <c r="V37" s="435">
        <v>8951</v>
      </c>
      <c r="W37" s="435">
        <v>6765</v>
      </c>
      <c r="X37" s="436">
        <v>0.75580000000000003</v>
      </c>
      <c r="Y37" s="208"/>
      <c r="Z37" s="196">
        <v>12135</v>
      </c>
      <c r="AA37" s="197">
        <v>12377</v>
      </c>
      <c r="AB37" s="198">
        <v>1.0199</v>
      </c>
      <c r="AC37" s="196">
        <v>14524</v>
      </c>
      <c r="AD37" s="197">
        <v>12937</v>
      </c>
      <c r="AE37" s="198">
        <v>0.89070000000000005</v>
      </c>
      <c r="AF37" s="199">
        <v>27749250.690000001</v>
      </c>
      <c r="AG37" s="200">
        <v>18433419</v>
      </c>
      <c r="AH37" s="198">
        <v>0.6643</v>
      </c>
      <c r="AI37" s="196">
        <v>11490</v>
      </c>
      <c r="AJ37" s="197">
        <v>7519</v>
      </c>
      <c r="AK37" s="198">
        <v>0.65439999999999998</v>
      </c>
      <c r="AL37" s="12" t="s">
        <v>340</v>
      </c>
    </row>
    <row r="38" spans="1:38" s="3" customFormat="1" ht="13.9">
      <c r="A38" s="230" t="s">
        <v>160</v>
      </c>
      <c r="B38" s="230" t="s">
        <v>53</v>
      </c>
      <c r="C38" s="434">
        <v>1499844.29</v>
      </c>
      <c r="D38" s="434">
        <v>5487067.6299999999</v>
      </c>
      <c r="E38" s="431">
        <v>0.27334168104649398</v>
      </c>
      <c r="F38" s="435">
        <v>1979</v>
      </c>
      <c r="G38" s="435">
        <v>1844</v>
      </c>
      <c r="H38" s="436">
        <v>0.93179999999999996</v>
      </c>
      <c r="I38" s="429">
        <v>0.99</v>
      </c>
      <c r="J38" s="437">
        <v>2844</v>
      </c>
      <c r="K38" s="437">
        <v>2582</v>
      </c>
      <c r="L38" s="438">
        <v>0.90790000000000004</v>
      </c>
      <c r="M38" s="431">
        <v>0.89</v>
      </c>
      <c r="N38" s="439">
        <v>1404778.08</v>
      </c>
      <c r="O38" s="439">
        <v>945705.86</v>
      </c>
      <c r="P38" s="436">
        <v>0.67320000000000002</v>
      </c>
      <c r="Q38" s="436">
        <v>0.67330000000000001</v>
      </c>
      <c r="R38" s="437">
        <v>2007</v>
      </c>
      <c r="S38" s="437">
        <v>961</v>
      </c>
      <c r="T38" s="438">
        <v>0.4788</v>
      </c>
      <c r="U38" s="438">
        <v>0.67589999999999995</v>
      </c>
      <c r="V38" s="435">
        <v>1630</v>
      </c>
      <c r="W38" s="435">
        <v>1369</v>
      </c>
      <c r="X38" s="436">
        <v>0.83989999999999998</v>
      </c>
      <c r="Y38" s="208"/>
      <c r="Z38" s="196">
        <v>2082</v>
      </c>
      <c r="AA38" s="197">
        <v>2172</v>
      </c>
      <c r="AB38" s="198">
        <v>1.0431999999999999</v>
      </c>
      <c r="AC38" s="196">
        <v>3014</v>
      </c>
      <c r="AD38" s="197">
        <v>2732</v>
      </c>
      <c r="AE38" s="198">
        <v>0.90639999999999998</v>
      </c>
      <c r="AF38" s="199">
        <v>6020116.0899999999</v>
      </c>
      <c r="AG38" s="200">
        <v>4009091.16</v>
      </c>
      <c r="AH38" s="198">
        <v>0.66590000000000005</v>
      </c>
      <c r="AI38" s="196">
        <v>2396</v>
      </c>
      <c r="AJ38" s="197">
        <v>1622</v>
      </c>
      <c r="AK38" s="198">
        <v>0.67700000000000005</v>
      </c>
      <c r="AL38" s="12" t="s">
        <v>340</v>
      </c>
    </row>
    <row r="39" spans="1:38" s="3" customFormat="1" ht="13.9">
      <c r="A39" s="230" t="s">
        <v>163</v>
      </c>
      <c r="B39" s="230" t="s">
        <v>54</v>
      </c>
      <c r="C39" s="434">
        <v>4263707.59</v>
      </c>
      <c r="D39" s="434">
        <v>15392094.970000001</v>
      </c>
      <c r="E39" s="431">
        <v>0.27700632034236999</v>
      </c>
      <c r="F39" s="435">
        <v>6907</v>
      </c>
      <c r="G39" s="435">
        <v>6359</v>
      </c>
      <c r="H39" s="436">
        <v>0.92069999999999996</v>
      </c>
      <c r="I39" s="429">
        <v>0.99</v>
      </c>
      <c r="J39" s="437">
        <v>8734</v>
      </c>
      <c r="K39" s="437">
        <v>7392</v>
      </c>
      <c r="L39" s="438">
        <v>0.84630000000000005</v>
      </c>
      <c r="M39" s="431">
        <v>0.83420000000000005</v>
      </c>
      <c r="N39" s="439">
        <v>4026727.53</v>
      </c>
      <c r="O39" s="439">
        <v>2789690.41</v>
      </c>
      <c r="P39" s="436">
        <v>0.69279999999999997</v>
      </c>
      <c r="Q39" s="436">
        <v>0.69</v>
      </c>
      <c r="R39" s="437">
        <v>5813</v>
      </c>
      <c r="S39" s="437">
        <v>2925</v>
      </c>
      <c r="T39" s="438">
        <v>0.50319999999999998</v>
      </c>
      <c r="U39" s="438">
        <v>0.69</v>
      </c>
      <c r="V39" s="435">
        <v>5411</v>
      </c>
      <c r="W39" s="435">
        <v>4307</v>
      </c>
      <c r="X39" s="436">
        <v>0.79600000000000004</v>
      </c>
      <c r="Y39" s="208"/>
      <c r="Z39" s="196">
        <v>7386</v>
      </c>
      <c r="AA39" s="197">
        <v>8041</v>
      </c>
      <c r="AB39" s="198">
        <v>1.0887</v>
      </c>
      <c r="AC39" s="196">
        <v>9896</v>
      </c>
      <c r="AD39" s="197">
        <v>8250</v>
      </c>
      <c r="AE39" s="198">
        <v>0.8337</v>
      </c>
      <c r="AF39" s="199">
        <v>16783229.829999998</v>
      </c>
      <c r="AG39" s="200">
        <v>11432784.390000001</v>
      </c>
      <c r="AH39" s="198">
        <v>0.68120000000000003</v>
      </c>
      <c r="AI39" s="196">
        <v>7545</v>
      </c>
      <c r="AJ39" s="197">
        <v>5031</v>
      </c>
      <c r="AK39" s="198">
        <v>0.66679999999999995</v>
      </c>
      <c r="AL39" s="12" t="s">
        <v>340</v>
      </c>
    </row>
    <row r="40" spans="1:38" s="3" customFormat="1" ht="13.9">
      <c r="A40" s="230" t="s">
        <v>167</v>
      </c>
      <c r="B40" s="230" t="s">
        <v>55</v>
      </c>
      <c r="C40" s="434">
        <v>303464.84000000003</v>
      </c>
      <c r="D40" s="434">
        <v>1219159.48</v>
      </c>
      <c r="E40" s="431">
        <v>0.24891316105748501</v>
      </c>
      <c r="F40" s="435">
        <v>374</v>
      </c>
      <c r="G40" s="435">
        <v>345</v>
      </c>
      <c r="H40" s="436">
        <v>0.92249999999999999</v>
      </c>
      <c r="I40" s="429">
        <v>0.99</v>
      </c>
      <c r="J40" s="437">
        <v>519</v>
      </c>
      <c r="K40" s="437">
        <v>465</v>
      </c>
      <c r="L40" s="438">
        <v>0.89600000000000002</v>
      </c>
      <c r="M40" s="431">
        <v>0.89</v>
      </c>
      <c r="N40" s="439">
        <v>302385.96000000002</v>
      </c>
      <c r="O40" s="439">
        <v>212532.89</v>
      </c>
      <c r="P40" s="436">
        <v>0.70289999999999997</v>
      </c>
      <c r="Q40" s="436">
        <v>0.69</v>
      </c>
      <c r="R40" s="437">
        <v>381</v>
      </c>
      <c r="S40" s="437">
        <v>201</v>
      </c>
      <c r="T40" s="438">
        <v>0.52759999999999996</v>
      </c>
      <c r="U40" s="438">
        <v>0.69</v>
      </c>
      <c r="V40" s="435">
        <v>300</v>
      </c>
      <c r="W40" s="435">
        <v>217</v>
      </c>
      <c r="X40" s="436">
        <v>0.72330000000000005</v>
      </c>
      <c r="Y40" s="208"/>
      <c r="Z40" s="196">
        <v>427</v>
      </c>
      <c r="AA40" s="197">
        <v>432</v>
      </c>
      <c r="AB40" s="198">
        <v>1.0117</v>
      </c>
      <c r="AC40" s="196">
        <v>562</v>
      </c>
      <c r="AD40" s="197">
        <v>515</v>
      </c>
      <c r="AE40" s="198">
        <v>0.91639999999999999</v>
      </c>
      <c r="AF40" s="199">
        <v>1438643.35</v>
      </c>
      <c r="AG40" s="200">
        <v>990159.52</v>
      </c>
      <c r="AH40" s="198">
        <v>0.68830000000000002</v>
      </c>
      <c r="AI40" s="196">
        <v>487</v>
      </c>
      <c r="AJ40" s="197">
        <v>328</v>
      </c>
      <c r="AK40" s="198">
        <v>0.67349999999999999</v>
      </c>
      <c r="AL40" s="12" t="s">
        <v>340</v>
      </c>
    </row>
    <row r="41" spans="1:38" s="3" customFormat="1" ht="13.9">
      <c r="A41" s="230" t="s">
        <v>167</v>
      </c>
      <c r="B41" s="230" t="s">
        <v>56</v>
      </c>
      <c r="C41" s="434">
        <v>136111.43</v>
      </c>
      <c r="D41" s="434">
        <v>600646.19999999995</v>
      </c>
      <c r="E41" s="431">
        <v>0.226608326166053</v>
      </c>
      <c r="F41" s="435">
        <v>155</v>
      </c>
      <c r="G41" s="435">
        <v>154</v>
      </c>
      <c r="H41" s="436">
        <v>0.99350000000000005</v>
      </c>
      <c r="I41" s="429">
        <v>0.99</v>
      </c>
      <c r="J41" s="437">
        <v>258</v>
      </c>
      <c r="K41" s="437">
        <v>234</v>
      </c>
      <c r="L41" s="438">
        <v>0.90700000000000003</v>
      </c>
      <c r="M41" s="431">
        <v>0.88759999999999994</v>
      </c>
      <c r="N41" s="439">
        <v>172966.79</v>
      </c>
      <c r="O41" s="439">
        <v>109777</v>
      </c>
      <c r="P41" s="436">
        <v>0.63470000000000004</v>
      </c>
      <c r="Q41" s="436">
        <v>0.67190000000000005</v>
      </c>
      <c r="R41" s="437">
        <v>182</v>
      </c>
      <c r="S41" s="437">
        <v>78</v>
      </c>
      <c r="T41" s="438">
        <v>0.42859999999999998</v>
      </c>
      <c r="U41" s="438">
        <v>0.66969999999999996</v>
      </c>
      <c r="V41" s="435">
        <v>176</v>
      </c>
      <c r="W41" s="435">
        <v>139</v>
      </c>
      <c r="X41" s="436">
        <v>0.78979999999999995</v>
      </c>
      <c r="Y41" s="208"/>
      <c r="Z41" s="196">
        <v>127</v>
      </c>
      <c r="AA41" s="197">
        <v>142</v>
      </c>
      <c r="AB41" s="198">
        <v>1.1181000000000001</v>
      </c>
      <c r="AC41" s="196">
        <v>247</v>
      </c>
      <c r="AD41" s="197">
        <v>218</v>
      </c>
      <c r="AE41" s="198">
        <v>0.88260000000000005</v>
      </c>
      <c r="AF41" s="199">
        <v>645042.30000000005</v>
      </c>
      <c r="AG41" s="200">
        <v>431340.81</v>
      </c>
      <c r="AH41" s="198">
        <v>0.66869999999999996</v>
      </c>
      <c r="AI41" s="196">
        <v>216</v>
      </c>
      <c r="AJ41" s="197">
        <v>155</v>
      </c>
      <c r="AK41" s="198">
        <v>0.71760000000000002</v>
      </c>
      <c r="AL41" s="12" t="s">
        <v>340</v>
      </c>
    </row>
    <row r="42" spans="1:38" s="3" customFormat="1" ht="13.9">
      <c r="A42" s="230" t="s">
        <v>164</v>
      </c>
      <c r="B42" s="230" t="s">
        <v>57</v>
      </c>
      <c r="C42" s="434">
        <v>1201479.71</v>
      </c>
      <c r="D42" s="434">
        <v>4409775.08</v>
      </c>
      <c r="E42" s="431">
        <v>0.27245827467463501</v>
      </c>
      <c r="F42" s="435">
        <v>1741</v>
      </c>
      <c r="G42" s="435">
        <v>1548</v>
      </c>
      <c r="H42" s="436">
        <v>0.8891</v>
      </c>
      <c r="I42" s="429">
        <v>0.96399999999999997</v>
      </c>
      <c r="J42" s="437">
        <v>2402</v>
      </c>
      <c r="K42" s="437">
        <v>2143</v>
      </c>
      <c r="L42" s="438">
        <v>0.89219999999999999</v>
      </c>
      <c r="M42" s="431">
        <v>0.87809999999999999</v>
      </c>
      <c r="N42" s="439">
        <v>1099802.24</v>
      </c>
      <c r="O42" s="439">
        <v>786053.3</v>
      </c>
      <c r="P42" s="436">
        <v>0.7147</v>
      </c>
      <c r="Q42" s="436">
        <v>0.69</v>
      </c>
      <c r="R42" s="437">
        <v>1637</v>
      </c>
      <c r="S42" s="437">
        <v>804</v>
      </c>
      <c r="T42" s="438">
        <v>0.49109999999999998</v>
      </c>
      <c r="U42" s="438">
        <v>0.69</v>
      </c>
      <c r="V42" s="435">
        <v>1351</v>
      </c>
      <c r="W42" s="435">
        <v>1076</v>
      </c>
      <c r="X42" s="436">
        <v>0.7964</v>
      </c>
      <c r="Y42" s="208"/>
      <c r="Z42" s="196">
        <v>1840</v>
      </c>
      <c r="AA42" s="197">
        <v>1911</v>
      </c>
      <c r="AB42" s="198">
        <v>1.0386</v>
      </c>
      <c r="AC42" s="196">
        <v>2674</v>
      </c>
      <c r="AD42" s="197">
        <v>2367</v>
      </c>
      <c r="AE42" s="198">
        <v>0.88519999999999999</v>
      </c>
      <c r="AF42" s="199">
        <v>4803088.0599999996</v>
      </c>
      <c r="AG42" s="200">
        <v>3395055.27</v>
      </c>
      <c r="AH42" s="198">
        <v>0.70679999999999998</v>
      </c>
      <c r="AI42" s="196">
        <v>2079</v>
      </c>
      <c r="AJ42" s="197">
        <v>1346</v>
      </c>
      <c r="AK42" s="198">
        <v>0.64739999999999998</v>
      </c>
      <c r="AL42" s="12" t="s">
        <v>340</v>
      </c>
    </row>
    <row r="43" spans="1:38" s="3" customFormat="1" ht="13.9">
      <c r="A43" s="230" t="s">
        <v>160</v>
      </c>
      <c r="B43" s="230" t="s">
        <v>58</v>
      </c>
      <c r="C43" s="434">
        <v>543174.22</v>
      </c>
      <c r="D43" s="434">
        <v>1880570.5725</v>
      </c>
      <c r="E43" s="431">
        <v>0.28883479723811301</v>
      </c>
      <c r="F43" s="435">
        <v>924</v>
      </c>
      <c r="G43" s="435">
        <v>870</v>
      </c>
      <c r="H43" s="436">
        <v>0.94159999999999999</v>
      </c>
      <c r="I43" s="429">
        <v>0.99</v>
      </c>
      <c r="J43" s="437">
        <v>1201</v>
      </c>
      <c r="K43" s="437">
        <v>1157</v>
      </c>
      <c r="L43" s="438">
        <v>0.96340000000000003</v>
      </c>
      <c r="M43" s="431">
        <v>0.89</v>
      </c>
      <c r="N43" s="439">
        <v>554951.31999999995</v>
      </c>
      <c r="O43" s="439">
        <v>352052.33</v>
      </c>
      <c r="P43" s="436">
        <v>0.63439999999999996</v>
      </c>
      <c r="Q43" s="436">
        <v>0.65680000000000005</v>
      </c>
      <c r="R43" s="437">
        <v>938</v>
      </c>
      <c r="S43" s="437">
        <v>449</v>
      </c>
      <c r="T43" s="438">
        <v>0.47870000000000001</v>
      </c>
      <c r="U43" s="438">
        <v>0.69</v>
      </c>
      <c r="V43" s="435">
        <v>800</v>
      </c>
      <c r="W43" s="435">
        <v>687</v>
      </c>
      <c r="X43" s="436">
        <v>0.85880000000000001</v>
      </c>
      <c r="Y43" s="208"/>
      <c r="Z43" s="196">
        <v>978</v>
      </c>
      <c r="AA43" s="197">
        <v>1011</v>
      </c>
      <c r="AB43" s="198">
        <v>1.0337000000000001</v>
      </c>
      <c r="AC43" s="196">
        <v>1256</v>
      </c>
      <c r="AD43" s="197">
        <v>1182</v>
      </c>
      <c r="AE43" s="198">
        <v>0.94110000000000005</v>
      </c>
      <c r="AF43" s="199">
        <v>2248640.37</v>
      </c>
      <c r="AG43" s="200">
        <v>1489040.44</v>
      </c>
      <c r="AH43" s="198">
        <v>0.66220000000000001</v>
      </c>
      <c r="AI43" s="196">
        <v>1073</v>
      </c>
      <c r="AJ43" s="197">
        <v>748</v>
      </c>
      <c r="AK43" s="198">
        <v>0.69710000000000005</v>
      </c>
      <c r="AL43" s="12" t="s">
        <v>340</v>
      </c>
    </row>
    <row r="44" spans="1:38" s="3" customFormat="1" ht="13.9">
      <c r="A44" s="230" t="s">
        <v>161</v>
      </c>
      <c r="B44" s="230" t="s">
        <v>170</v>
      </c>
      <c r="C44" s="434">
        <v>6943604.1699999999</v>
      </c>
      <c r="D44" s="434">
        <v>25230065.109999999</v>
      </c>
      <c r="E44" s="431">
        <v>0.27521150420051399</v>
      </c>
      <c r="F44" s="435">
        <v>11281</v>
      </c>
      <c r="G44" s="435">
        <v>10210</v>
      </c>
      <c r="H44" s="436">
        <v>0.90510000000000002</v>
      </c>
      <c r="I44" s="429">
        <v>0.99</v>
      </c>
      <c r="J44" s="437">
        <v>14341</v>
      </c>
      <c r="K44" s="437">
        <v>11688</v>
      </c>
      <c r="L44" s="438">
        <v>0.81499999999999995</v>
      </c>
      <c r="M44" s="431">
        <v>0.83389999999999997</v>
      </c>
      <c r="N44" s="439">
        <v>6593036.79</v>
      </c>
      <c r="O44" s="439">
        <v>4742475.95</v>
      </c>
      <c r="P44" s="436">
        <v>0.71930000000000005</v>
      </c>
      <c r="Q44" s="436">
        <v>0.69</v>
      </c>
      <c r="R44" s="437">
        <v>9395</v>
      </c>
      <c r="S44" s="437">
        <v>4850</v>
      </c>
      <c r="T44" s="438">
        <v>0.51619999999999999</v>
      </c>
      <c r="U44" s="438">
        <v>0.69</v>
      </c>
      <c r="V44" s="435">
        <v>8088</v>
      </c>
      <c r="W44" s="435">
        <v>6572</v>
      </c>
      <c r="X44" s="436">
        <v>0.81259999999999999</v>
      </c>
      <c r="Y44" s="208"/>
      <c r="Z44" s="196">
        <v>11255</v>
      </c>
      <c r="AA44" s="197">
        <v>11733</v>
      </c>
      <c r="AB44" s="198">
        <v>1.0425</v>
      </c>
      <c r="AC44" s="196">
        <v>15098</v>
      </c>
      <c r="AD44" s="197">
        <v>12057</v>
      </c>
      <c r="AE44" s="198">
        <v>0.79859999999999998</v>
      </c>
      <c r="AF44" s="199">
        <v>25829201.149999999</v>
      </c>
      <c r="AG44" s="200">
        <v>19383910.690000001</v>
      </c>
      <c r="AH44" s="198">
        <v>0.75049999999999994</v>
      </c>
      <c r="AI44" s="196">
        <v>11011</v>
      </c>
      <c r="AJ44" s="197">
        <v>7762</v>
      </c>
      <c r="AK44" s="198">
        <v>0.70489999999999997</v>
      </c>
      <c r="AL44" s="12" t="s">
        <v>340</v>
      </c>
    </row>
    <row r="45" spans="1:38" s="3" customFormat="1" ht="13.9">
      <c r="A45" s="230" t="s">
        <v>161</v>
      </c>
      <c r="B45" s="230" t="s">
        <v>171</v>
      </c>
      <c r="C45" s="434">
        <v>2354250.19</v>
      </c>
      <c r="D45" s="434">
        <v>8763551.8399999999</v>
      </c>
      <c r="E45" s="431">
        <v>0.26864109815090698</v>
      </c>
      <c r="F45" s="435">
        <v>4385</v>
      </c>
      <c r="G45" s="435">
        <v>3939</v>
      </c>
      <c r="H45" s="436">
        <v>0.89829999999999999</v>
      </c>
      <c r="I45" s="429">
        <v>0.99</v>
      </c>
      <c r="J45" s="437">
        <v>5610</v>
      </c>
      <c r="K45" s="437">
        <v>4646</v>
      </c>
      <c r="L45" s="438">
        <v>0.82820000000000005</v>
      </c>
      <c r="M45" s="431">
        <v>0.84189999999999998</v>
      </c>
      <c r="N45" s="439">
        <v>2148212.59</v>
      </c>
      <c r="O45" s="439">
        <v>1547949.64</v>
      </c>
      <c r="P45" s="436">
        <v>0.72060000000000002</v>
      </c>
      <c r="Q45" s="436">
        <v>0.69</v>
      </c>
      <c r="R45" s="437">
        <v>3765</v>
      </c>
      <c r="S45" s="437">
        <v>1935</v>
      </c>
      <c r="T45" s="438">
        <v>0.51390000000000002</v>
      </c>
      <c r="U45" s="438">
        <v>0.69</v>
      </c>
      <c r="V45" s="435">
        <v>3137</v>
      </c>
      <c r="W45" s="435">
        <v>2595</v>
      </c>
      <c r="X45" s="436">
        <v>0.82720000000000005</v>
      </c>
      <c r="Y45" s="208"/>
      <c r="Z45" s="196">
        <v>4370</v>
      </c>
      <c r="AA45" s="197">
        <v>4448</v>
      </c>
      <c r="AB45" s="198">
        <v>1.0178</v>
      </c>
      <c r="AC45" s="196">
        <v>5808</v>
      </c>
      <c r="AD45" s="197">
        <v>5025</v>
      </c>
      <c r="AE45" s="198">
        <v>0.86519999999999997</v>
      </c>
      <c r="AF45" s="199">
        <v>9468270.1199999992</v>
      </c>
      <c r="AG45" s="200">
        <v>7040756.6600000001</v>
      </c>
      <c r="AH45" s="198">
        <v>0.74360000000000004</v>
      </c>
      <c r="AI45" s="196">
        <v>4706</v>
      </c>
      <c r="AJ45" s="197">
        <v>3190</v>
      </c>
      <c r="AK45" s="198">
        <v>0.67789999999999995</v>
      </c>
      <c r="AL45" s="12" t="s">
        <v>340</v>
      </c>
    </row>
    <row r="46" spans="1:38" s="3" customFormat="1" ht="13.9">
      <c r="A46" s="230" t="s">
        <v>164</v>
      </c>
      <c r="B46" s="230" t="s">
        <v>60</v>
      </c>
      <c r="C46" s="434">
        <v>1812421.75</v>
      </c>
      <c r="D46" s="434">
        <v>6566750.4900000002</v>
      </c>
      <c r="E46" s="431">
        <v>0.27599978905243899</v>
      </c>
      <c r="F46" s="435">
        <v>3186</v>
      </c>
      <c r="G46" s="435">
        <v>2948</v>
      </c>
      <c r="H46" s="436">
        <v>0.92530000000000001</v>
      </c>
      <c r="I46" s="429">
        <v>0.99</v>
      </c>
      <c r="J46" s="437">
        <v>4041</v>
      </c>
      <c r="K46" s="437">
        <v>3454</v>
      </c>
      <c r="L46" s="438">
        <v>0.85470000000000002</v>
      </c>
      <c r="M46" s="431">
        <v>0.87090000000000001</v>
      </c>
      <c r="N46" s="439">
        <v>1650881.31</v>
      </c>
      <c r="O46" s="439">
        <v>1156971.1599999999</v>
      </c>
      <c r="P46" s="436">
        <v>0.70079999999999998</v>
      </c>
      <c r="Q46" s="436">
        <v>0.69</v>
      </c>
      <c r="R46" s="437">
        <v>2671</v>
      </c>
      <c r="S46" s="437">
        <v>1417</v>
      </c>
      <c r="T46" s="438">
        <v>0.53049999999999997</v>
      </c>
      <c r="U46" s="438">
        <v>0.69</v>
      </c>
      <c r="V46" s="435">
        <v>2317</v>
      </c>
      <c r="W46" s="435">
        <v>1874</v>
      </c>
      <c r="X46" s="436">
        <v>0.80879999999999996</v>
      </c>
      <c r="Y46" s="208"/>
      <c r="Z46" s="196">
        <v>3327</v>
      </c>
      <c r="AA46" s="197">
        <v>3365</v>
      </c>
      <c r="AB46" s="198">
        <v>1.0114000000000001</v>
      </c>
      <c r="AC46" s="196">
        <v>4204</v>
      </c>
      <c r="AD46" s="197">
        <v>3795</v>
      </c>
      <c r="AE46" s="198">
        <v>0.90269999999999995</v>
      </c>
      <c r="AF46" s="199">
        <v>7343860.6799999997</v>
      </c>
      <c r="AG46" s="200">
        <v>5095623.7699999996</v>
      </c>
      <c r="AH46" s="198">
        <v>0.69389999999999996</v>
      </c>
      <c r="AI46" s="196">
        <v>3286</v>
      </c>
      <c r="AJ46" s="197">
        <v>2271</v>
      </c>
      <c r="AK46" s="198">
        <v>0.69110000000000005</v>
      </c>
      <c r="AL46" s="12" t="s">
        <v>340</v>
      </c>
    </row>
    <row r="47" spans="1:38" s="3" customFormat="1" ht="13.9">
      <c r="A47" s="230" t="s">
        <v>165</v>
      </c>
      <c r="B47" s="230" t="s">
        <v>61</v>
      </c>
      <c r="C47" s="434">
        <v>2674559.5699999998</v>
      </c>
      <c r="D47" s="434">
        <v>9650235.1500000004</v>
      </c>
      <c r="E47" s="431">
        <v>0.27714967857544898</v>
      </c>
      <c r="F47" s="435">
        <v>3397</v>
      </c>
      <c r="G47" s="435">
        <v>3123</v>
      </c>
      <c r="H47" s="436">
        <v>0.91930000000000001</v>
      </c>
      <c r="I47" s="429">
        <v>0.99</v>
      </c>
      <c r="J47" s="437">
        <v>4498</v>
      </c>
      <c r="K47" s="437">
        <v>3912</v>
      </c>
      <c r="L47" s="438">
        <v>0.86970000000000003</v>
      </c>
      <c r="M47" s="431">
        <v>0.87819999999999998</v>
      </c>
      <c r="N47" s="439">
        <v>2596945.54</v>
      </c>
      <c r="O47" s="439">
        <v>1820716.66</v>
      </c>
      <c r="P47" s="436">
        <v>0.70109999999999995</v>
      </c>
      <c r="Q47" s="436">
        <v>0.69</v>
      </c>
      <c r="R47" s="437">
        <v>3188</v>
      </c>
      <c r="S47" s="437">
        <v>1622</v>
      </c>
      <c r="T47" s="438">
        <v>0.50880000000000003</v>
      </c>
      <c r="U47" s="438">
        <v>0.69</v>
      </c>
      <c r="V47" s="435">
        <v>2693</v>
      </c>
      <c r="W47" s="435">
        <v>2186</v>
      </c>
      <c r="X47" s="436">
        <v>0.81169999999999998</v>
      </c>
      <c r="Y47" s="208"/>
      <c r="Z47" s="196">
        <v>3289</v>
      </c>
      <c r="AA47" s="197">
        <v>3605</v>
      </c>
      <c r="AB47" s="198">
        <v>1.0961000000000001</v>
      </c>
      <c r="AC47" s="196">
        <v>4462</v>
      </c>
      <c r="AD47" s="197">
        <v>4027</v>
      </c>
      <c r="AE47" s="198">
        <v>0.90249999999999997</v>
      </c>
      <c r="AF47" s="199">
        <v>10602758.33</v>
      </c>
      <c r="AG47" s="200">
        <v>7349482.2400000002</v>
      </c>
      <c r="AH47" s="198">
        <v>0.69320000000000004</v>
      </c>
      <c r="AI47" s="196">
        <v>3743</v>
      </c>
      <c r="AJ47" s="197">
        <v>2578</v>
      </c>
      <c r="AK47" s="198">
        <v>0.68879999999999997</v>
      </c>
      <c r="AL47" s="12" t="s">
        <v>340</v>
      </c>
    </row>
    <row r="48" spans="1:38" s="3" customFormat="1" ht="13.9">
      <c r="A48" s="230" t="s">
        <v>167</v>
      </c>
      <c r="B48" s="230" t="s">
        <v>62</v>
      </c>
      <c r="C48" s="434">
        <v>890893.54</v>
      </c>
      <c r="D48" s="434">
        <v>3527057.62</v>
      </c>
      <c r="E48" s="431">
        <v>0.25258831467573201</v>
      </c>
      <c r="F48" s="435">
        <v>1079</v>
      </c>
      <c r="G48" s="435">
        <v>1011</v>
      </c>
      <c r="H48" s="436">
        <v>0.93700000000000006</v>
      </c>
      <c r="I48" s="429">
        <v>0.99</v>
      </c>
      <c r="J48" s="437">
        <v>1530</v>
      </c>
      <c r="K48" s="437">
        <v>1431</v>
      </c>
      <c r="L48" s="438">
        <v>0.93530000000000002</v>
      </c>
      <c r="M48" s="431">
        <v>0.89</v>
      </c>
      <c r="N48" s="439">
        <v>964899.05</v>
      </c>
      <c r="O48" s="439">
        <v>680318.6</v>
      </c>
      <c r="P48" s="436">
        <v>0.70509999999999995</v>
      </c>
      <c r="Q48" s="436">
        <v>0.69</v>
      </c>
      <c r="R48" s="437">
        <v>1050</v>
      </c>
      <c r="S48" s="437">
        <v>482</v>
      </c>
      <c r="T48" s="438">
        <v>0.45900000000000002</v>
      </c>
      <c r="U48" s="438">
        <v>0.68869999999999998</v>
      </c>
      <c r="V48" s="435">
        <v>1262</v>
      </c>
      <c r="W48" s="435">
        <v>993</v>
      </c>
      <c r="X48" s="436">
        <v>0.78680000000000005</v>
      </c>
      <c r="Y48" s="208"/>
      <c r="Z48" s="196">
        <v>1066</v>
      </c>
      <c r="AA48" s="197">
        <v>1151</v>
      </c>
      <c r="AB48" s="198">
        <v>1.0797000000000001</v>
      </c>
      <c r="AC48" s="196">
        <v>1556</v>
      </c>
      <c r="AD48" s="197">
        <v>1405</v>
      </c>
      <c r="AE48" s="198">
        <v>0.90300000000000002</v>
      </c>
      <c r="AF48" s="199">
        <v>3891837.41</v>
      </c>
      <c r="AG48" s="200">
        <v>2918225.78</v>
      </c>
      <c r="AH48" s="198">
        <v>0.74980000000000002</v>
      </c>
      <c r="AI48" s="196">
        <v>1281</v>
      </c>
      <c r="AJ48" s="197">
        <v>934</v>
      </c>
      <c r="AK48" s="198">
        <v>0.72909999999999997</v>
      </c>
      <c r="AL48" s="12" t="s">
        <v>340</v>
      </c>
    </row>
    <row r="49" spans="1:38" s="3" customFormat="1" ht="13.9">
      <c r="A49" s="230" t="s">
        <v>167</v>
      </c>
      <c r="B49" s="230" t="s">
        <v>63</v>
      </c>
      <c r="C49" s="434">
        <v>1097733.92</v>
      </c>
      <c r="D49" s="434">
        <v>4071439.44</v>
      </c>
      <c r="E49" s="431">
        <v>0.269618137805336</v>
      </c>
      <c r="F49" s="435">
        <v>1589</v>
      </c>
      <c r="G49" s="435">
        <v>1490</v>
      </c>
      <c r="H49" s="436">
        <v>0.93769999999999998</v>
      </c>
      <c r="I49" s="429">
        <v>0.99</v>
      </c>
      <c r="J49" s="437">
        <v>2376</v>
      </c>
      <c r="K49" s="437">
        <v>2045</v>
      </c>
      <c r="L49" s="438">
        <v>0.86070000000000002</v>
      </c>
      <c r="M49" s="431">
        <v>0.84830000000000005</v>
      </c>
      <c r="N49" s="439">
        <v>1010486.94</v>
      </c>
      <c r="O49" s="439">
        <v>755356.4</v>
      </c>
      <c r="P49" s="436">
        <v>0.74750000000000005</v>
      </c>
      <c r="Q49" s="436">
        <v>0.69</v>
      </c>
      <c r="R49" s="437">
        <v>1389</v>
      </c>
      <c r="S49" s="437">
        <v>709</v>
      </c>
      <c r="T49" s="438">
        <v>0.51039999999999996</v>
      </c>
      <c r="U49" s="438">
        <v>0.6835</v>
      </c>
      <c r="V49" s="435">
        <v>1451</v>
      </c>
      <c r="W49" s="435">
        <v>1146</v>
      </c>
      <c r="X49" s="436">
        <v>0.78979999999999995</v>
      </c>
      <c r="Y49" s="208"/>
      <c r="Z49" s="196">
        <v>1695</v>
      </c>
      <c r="AA49" s="197">
        <v>1750</v>
      </c>
      <c r="AB49" s="198">
        <v>1.0324</v>
      </c>
      <c r="AC49" s="196">
        <v>2407</v>
      </c>
      <c r="AD49" s="197">
        <v>2103</v>
      </c>
      <c r="AE49" s="198">
        <v>0.87370000000000003</v>
      </c>
      <c r="AF49" s="199">
        <v>4202934.4000000004</v>
      </c>
      <c r="AG49" s="200">
        <v>3194315.94</v>
      </c>
      <c r="AH49" s="198">
        <v>0.76</v>
      </c>
      <c r="AI49" s="196">
        <v>1815</v>
      </c>
      <c r="AJ49" s="197">
        <v>1238</v>
      </c>
      <c r="AK49" s="198">
        <v>0.68210000000000004</v>
      </c>
      <c r="AL49" s="12" t="s">
        <v>340</v>
      </c>
    </row>
    <row r="50" spans="1:38" s="3" customFormat="1" ht="13.9">
      <c r="A50" s="230" t="s">
        <v>164</v>
      </c>
      <c r="B50" s="230" t="s">
        <v>64</v>
      </c>
      <c r="C50" s="434">
        <v>780286.89</v>
      </c>
      <c r="D50" s="434">
        <v>2899804.19</v>
      </c>
      <c r="E50" s="431">
        <v>0.26908261347122198</v>
      </c>
      <c r="F50" s="435">
        <v>1586</v>
      </c>
      <c r="G50" s="435">
        <v>1495</v>
      </c>
      <c r="H50" s="436">
        <v>0.94259999999999999</v>
      </c>
      <c r="I50" s="429">
        <v>0.98599999999999999</v>
      </c>
      <c r="J50" s="437">
        <v>1753</v>
      </c>
      <c r="K50" s="437">
        <v>1600</v>
      </c>
      <c r="L50" s="438">
        <v>0.91269999999999996</v>
      </c>
      <c r="M50" s="431">
        <v>0.89</v>
      </c>
      <c r="N50" s="439">
        <v>779806.16</v>
      </c>
      <c r="O50" s="439">
        <v>544671.14</v>
      </c>
      <c r="P50" s="436">
        <v>0.69850000000000001</v>
      </c>
      <c r="Q50" s="436">
        <v>0.69</v>
      </c>
      <c r="R50" s="437">
        <v>1171</v>
      </c>
      <c r="S50" s="437">
        <v>612</v>
      </c>
      <c r="T50" s="438">
        <v>0.52259999999999995</v>
      </c>
      <c r="U50" s="438">
        <v>0.69</v>
      </c>
      <c r="V50" s="435">
        <v>1191</v>
      </c>
      <c r="W50" s="435">
        <v>988</v>
      </c>
      <c r="X50" s="436">
        <v>0.8296</v>
      </c>
      <c r="Y50" s="208"/>
      <c r="Z50" s="196">
        <v>1643</v>
      </c>
      <c r="AA50" s="197">
        <v>1645</v>
      </c>
      <c r="AB50" s="198">
        <v>1.0012000000000001</v>
      </c>
      <c r="AC50" s="196">
        <v>1899</v>
      </c>
      <c r="AD50" s="197">
        <v>1668</v>
      </c>
      <c r="AE50" s="198">
        <v>0.87839999999999996</v>
      </c>
      <c r="AF50" s="199">
        <v>3062225.19</v>
      </c>
      <c r="AG50" s="200">
        <v>2180011.81</v>
      </c>
      <c r="AH50" s="198">
        <v>0.71189999999999998</v>
      </c>
      <c r="AI50" s="196">
        <v>1403</v>
      </c>
      <c r="AJ50" s="197">
        <v>1022</v>
      </c>
      <c r="AK50" s="198">
        <v>0.72840000000000005</v>
      </c>
      <c r="AL50" s="12" t="s">
        <v>340</v>
      </c>
    </row>
    <row r="51" spans="1:38" s="3" customFormat="1" ht="13.9">
      <c r="A51" s="230" t="s">
        <v>165</v>
      </c>
      <c r="B51" s="230" t="s">
        <v>65</v>
      </c>
      <c r="C51" s="434">
        <v>1356495.14</v>
      </c>
      <c r="D51" s="434">
        <v>4451115.58</v>
      </c>
      <c r="E51" s="431">
        <v>0.30475396911621</v>
      </c>
      <c r="F51" s="435">
        <v>1965</v>
      </c>
      <c r="G51" s="435">
        <v>1758</v>
      </c>
      <c r="H51" s="436">
        <v>0.89470000000000005</v>
      </c>
      <c r="I51" s="429">
        <v>0.97199999999999998</v>
      </c>
      <c r="J51" s="437">
        <v>2571</v>
      </c>
      <c r="K51" s="437">
        <v>2154</v>
      </c>
      <c r="L51" s="438">
        <v>0.83779999999999999</v>
      </c>
      <c r="M51" s="431">
        <v>0.84760000000000002</v>
      </c>
      <c r="N51" s="439">
        <v>1284929.8700000001</v>
      </c>
      <c r="O51" s="439">
        <v>852991.4</v>
      </c>
      <c r="P51" s="436">
        <v>0.66379999999999995</v>
      </c>
      <c r="Q51" s="436">
        <v>0.67769999999999997</v>
      </c>
      <c r="R51" s="437">
        <v>1905</v>
      </c>
      <c r="S51" s="437">
        <v>959</v>
      </c>
      <c r="T51" s="438">
        <v>0.50339999999999996</v>
      </c>
      <c r="U51" s="438">
        <v>0.69</v>
      </c>
      <c r="V51" s="435">
        <v>1433</v>
      </c>
      <c r="W51" s="435">
        <v>1032</v>
      </c>
      <c r="X51" s="436">
        <v>0.72019999999999995</v>
      </c>
      <c r="Y51" s="208"/>
      <c r="Z51" s="196">
        <v>2013</v>
      </c>
      <c r="AA51" s="197">
        <v>1896</v>
      </c>
      <c r="AB51" s="198">
        <v>0.94189999999999996</v>
      </c>
      <c r="AC51" s="196">
        <v>2696</v>
      </c>
      <c r="AD51" s="197">
        <v>2237</v>
      </c>
      <c r="AE51" s="198">
        <v>0.82969999999999999</v>
      </c>
      <c r="AF51" s="199">
        <v>5208294.24</v>
      </c>
      <c r="AG51" s="200">
        <v>3364505.19</v>
      </c>
      <c r="AH51" s="198">
        <v>0.64600000000000002</v>
      </c>
      <c r="AI51" s="196">
        <v>2150</v>
      </c>
      <c r="AJ51" s="197">
        <v>1373</v>
      </c>
      <c r="AK51" s="198">
        <v>0.63859999999999995</v>
      </c>
      <c r="AL51" s="12" t="s">
        <v>340</v>
      </c>
    </row>
    <row r="52" spans="1:38" s="3" customFormat="1" ht="13.9">
      <c r="A52" s="230" t="s">
        <v>161</v>
      </c>
      <c r="B52" s="230" t="s">
        <v>66</v>
      </c>
      <c r="C52" s="434">
        <v>86264.45</v>
      </c>
      <c r="D52" s="434">
        <v>242518.8</v>
      </c>
      <c r="E52" s="431">
        <v>0.35570211464018497</v>
      </c>
      <c r="F52" s="435">
        <v>121</v>
      </c>
      <c r="G52" s="435">
        <v>121</v>
      </c>
      <c r="H52" s="436">
        <v>1</v>
      </c>
      <c r="I52" s="429">
        <v>0.97599999999999998</v>
      </c>
      <c r="J52" s="437">
        <v>195</v>
      </c>
      <c r="K52" s="437">
        <v>157</v>
      </c>
      <c r="L52" s="438">
        <v>0.80510000000000004</v>
      </c>
      <c r="M52" s="431">
        <v>0.85470000000000002</v>
      </c>
      <c r="N52" s="439">
        <v>74323.42</v>
      </c>
      <c r="O52" s="439">
        <v>45967.839999999997</v>
      </c>
      <c r="P52" s="436">
        <v>0.61850000000000005</v>
      </c>
      <c r="Q52" s="436">
        <v>0.56569999999999998</v>
      </c>
      <c r="R52" s="437">
        <v>135</v>
      </c>
      <c r="S52" s="437">
        <v>58</v>
      </c>
      <c r="T52" s="438">
        <v>0.42959999999999998</v>
      </c>
      <c r="U52" s="438">
        <v>0.55559999999999998</v>
      </c>
      <c r="V52" s="435">
        <v>100</v>
      </c>
      <c r="W52" s="435">
        <v>83</v>
      </c>
      <c r="X52" s="436">
        <v>0.83</v>
      </c>
      <c r="Y52" s="208"/>
      <c r="Z52" s="196">
        <v>126</v>
      </c>
      <c r="AA52" s="197">
        <v>132</v>
      </c>
      <c r="AB52" s="198">
        <v>1.0476000000000001</v>
      </c>
      <c r="AC52" s="196">
        <v>181</v>
      </c>
      <c r="AD52" s="197">
        <v>167</v>
      </c>
      <c r="AE52" s="198">
        <v>0.92269999999999996</v>
      </c>
      <c r="AF52" s="199">
        <v>341067</v>
      </c>
      <c r="AG52" s="200">
        <v>189559.99</v>
      </c>
      <c r="AH52" s="198">
        <v>0.55579999999999996</v>
      </c>
      <c r="AI52" s="196">
        <v>150</v>
      </c>
      <c r="AJ52" s="197">
        <v>84</v>
      </c>
      <c r="AK52" s="198">
        <v>0.56000000000000005</v>
      </c>
      <c r="AL52" s="12" t="s">
        <v>340</v>
      </c>
    </row>
    <row r="53" spans="1:38" s="3" customFormat="1" ht="13.9">
      <c r="A53" s="230" t="s">
        <v>161</v>
      </c>
      <c r="B53" s="230" t="s">
        <v>67</v>
      </c>
      <c r="C53" s="434">
        <v>2918340.55</v>
      </c>
      <c r="D53" s="434">
        <v>10492549.42</v>
      </c>
      <c r="E53" s="431">
        <v>0.27813455368981199</v>
      </c>
      <c r="F53" s="435">
        <v>4194</v>
      </c>
      <c r="G53" s="435">
        <v>3935</v>
      </c>
      <c r="H53" s="436">
        <v>0.93820000000000003</v>
      </c>
      <c r="I53" s="429">
        <v>0.99</v>
      </c>
      <c r="J53" s="437">
        <v>5816</v>
      </c>
      <c r="K53" s="437">
        <v>5142</v>
      </c>
      <c r="L53" s="438">
        <v>0.8841</v>
      </c>
      <c r="M53" s="431">
        <v>0.88149999999999995</v>
      </c>
      <c r="N53" s="439">
        <v>2864480.86</v>
      </c>
      <c r="O53" s="439">
        <v>1806084.06</v>
      </c>
      <c r="P53" s="436">
        <v>0.63049999999999995</v>
      </c>
      <c r="Q53" s="436">
        <v>0.63249999999999995</v>
      </c>
      <c r="R53" s="437">
        <v>4189</v>
      </c>
      <c r="S53" s="437">
        <v>2024</v>
      </c>
      <c r="T53" s="438">
        <v>0.48320000000000002</v>
      </c>
      <c r="U53" s="438">
        <v>0.67900000000000005</v>
      </c>
      <c r="V53" s="435">
        <v>3585</v>
      </c>
      <c r="W53" s="435">
        <v>2783</v>
      </c>
      <c r="X53" s="436">
        <v>0.77629999999999999</v>
      </c>
      <c r="Y53" s="208"/>
      <c r="Z53" s="196">
        <v>4457</v>
      </c>
      <c r="AA53" s="197">
        <v>4427</v>
      </c>
      <c r="AB53" s="198">
        <v>0.99329999999999996</v>
      </c>
      <c r="AC53" s="196">
        <v>6345</v>
      </c>
      <c r="AD53" s="197">
        <v>5491</v>
      </c>
      <c r="AE53" s="198">
        <v>0.86539999999999995</v>
      </c>
      <c r="AF53" s="199">
        <v>12065622.43</v>
      </c>
      <c r="AG53" s="200">
        <v>7879558.1200000001</v>
      </c>
      <c r="AH53" s="198">
        <v>0.65310000000000001</v>
      </c>
      <c r="AI53" s="196">
        <v>4972</v>
      </c>
      <c r="AJ53" s="197">
        <v>3228</v>
      </c>
      <c r="AK53" s="198">
        <v>0.6492</v>
      </c>
      <c r="AL53" s="12" t="s">
        <v>340</v>
      </c>
    </row>
    <row r="54" spans="1:38" s="3" customFormat="1" ht="13.9">
      <c r="A54" s="230" t="s">
        <v>167</v>
      </c>
      <c r="B54" s="230" t="s">
        <v>68</v>
      </c>
      <c r="C54" s="434">
        <v>562344.11</v>
      </c>
      <c r="D54" s="434">
        <v>2183880.6800000002</v>
      </c>
      <c r="E54" s="431">
        <v>0.257497634898258</v>
      </c>
      <c r="F54" s="435">
        <v>490</v>
      </c>
      <c r="G54" s="435">
        <v>465</v>
      </c>
      <c r="H54" s="436">
        <v>0.94899999999999995</v>
      </c>
      <c r="I54" s="429">
        <v>0.99</v>
      </c>
      <c r="J54" s="437">
        <v>776</v>
      </c>
      <c r="K54" s="437">
        <v>723</v>
      </c>
      <c r="L54" s="438">
        <v>0.93169999999999997</v>
      </c>
      <c r="M54" s="431">
        <v>0.89</v>
      </c>
      <c r="N54" s="439">
        <v>575983.39</v>
      </c>
      <c r="O54" s="439">
        <v>411778.37</v>
      </c>
      <c r="P54" s="436">
        <v>0.71489999999999998</v>
      </c>
      <c r="Q54" s="436">
        <v>0.69</v>
      </c>
      <c r="R54" s="437">
        <v>581</v>
      </c>
      <c r="S54" s="437">
        <v>298</v>
      </c>
      <c r="T54" s="438">
        <v>0.51290000000000002</v>
      </c>
      <c r="U54" s="438">
        <v>0.67549999999999999</v>
      </c>
      <c r="V54" s="435">
        <v>499</v>
      </c>
      <c r="W54" s="435">
        <v>312</v>
      </c>
      <c r="X54" s="436">
        <v>0.62529999999999997</v>
      </c>
      <c r="Y54" s="208"/>
      <c r="Z54" s="196">
        <v>499</v>
      </c>
      <c r="AA54" s="197">
        <v>530</v>
      </c>
      <c r="AB54" s="198">
        <v>1.0621</v>
      </c>
      <c r="AC54" s="196">
        <v>900</v>
      </c>
      <c r="AD54" s="197">
        <v>794</v>
      </c>
      <c r="AE54" s="198">
        <v>0.88219999999999998</v>
      </c>
      <c r="AF54" s="199">
        <v>2532080.21</v>
      </c>
      <c r="AG54" s="200">
        <v>1830421.76</v>
      </c>
      <c r="AH54" s="198">
        <v>0.72289999999999999</v>
      </c>
      <c r="AI54" s="196">
        <v>722</v>
      </c>
      <c r="AJ54" s="197">
        <v>514</v>
      </c>
      <c r="AK54" s="198">
        <v>0.71189999999999998</v>
      </c>
      <c r="AL54" s="12" t="s">
        <v>340</v>
      </c>
    </row>
    <row r="55" spans="1:38" s="3" customFormat="1" ht="13.9">
      <c r="A55" s="230" t="s">
        <v>160</v>
      </c>
      <c r="B55" s="230" t="s">
        <v>69</v>
      </c>
      <c r="C55" s="434">
        <v>4112221.88</v>
      </c>
      <c r="D55" s="434">
        <v>15265343.26</v>
      </c>
      <c r="E55" s="431">
        <v>0.26938286352035801</v>
      </c>
      <c r="F55" s="435">
        <v>4730</v>
      </c>
      <c r="G55" s="435">
        <v>4413</v>
      </c>
      <c r="H55" s="436">
        <v>0.93300000000000005</v>
      </c>
      <c r="I55" s="429">
        <v>0.99</v>
      </c>
      <c r="J55" s="437">
        <v>6297</v>
      </c>
      <c r="K55" s="437">
        <v>5349</v>
      </c>
      <c r="L55" s="438">
        <v>0.84950000000000003</v>
      </c>
      <c r="M55" s="431">
        <v>0.85660000000000003</v>
      </c>
      <c r="N55" s="439">
        <v>4119092.8</v>
      </c>
      <c r="O55" s="439">
        <v>3033737.09</v>
      </c>
      <c r="P55" s="436">
        <v>0.73650000000000004</v>
      </c>
      <c r="Q55" s="436">
        <v>0.69</v>
      </c>
      <c r="R55" s="437">
        <v>4076</v>
      </c>
      <c r="S55" s="437">
        <v>2328</v>
      </c>
      <c r="T55" s="438">
        <v>0.57110000000000005</v>
      </c>
      <c r="U55" s="438">
        <v>0.69</v>
      </c>
      <c r="V55" s="435">
        <v>3948</v>
      </c>
      <c r="W55" s="435">
        <v>3309</v>
      </c>
      <c r="X55" s="436">
        <v>0.83809999999999996</v>
      </c>
      <c r="Y55" s="208"/>
      <c r="Z55" s="196">
        <v>4734</v>
      </c>
      <c r="AA55" s="197">
        <v>5191</v>
      </c>
      <c r="AB55" s="198">
        <v>1.0965</v>
      </c>
      <c r="AC55" s="196">
        <v>6517</v>
      </c>
      <c r="AD55" s="197">
        <v>5686</v>
      </c>
      <c r="AE55" s="198">
        <v>0.87250000000000005</v>
      </c>
      <c r="AF55" s="199">
        <v>16587024.470000001</v>
      </c>
      <c r="AG55" s="200">
        <v>12195134.83</v>
      </c>
      <c r="AH55" s="198">
        <v>0.73519999999999996</v>
      </c>
      <c r="AI55" s="196">
        <v>5250</v>
      </c>
      <c r="AJ55" s="197">
        <v>3810</v>
      </c>
      <c r="AK55" s="198">
        <v>0.72570000000000001</v>
      </c>
      <c r="AL55" s="12" t="s">
        <v>340</v>
      </c>
    </row>
    <row r="56" spans="1:38" s="3" customFormat="1" ht="13.9">
      <c r="A56" s="230" t="s">
        <v>166</v>
      </c>
      <c r="B56" s="230" t="s">
        <v>70</v>
      </c>
      <c r="C56" s="434">
        <v>292231.13</v>
      </c>
      <c r="D56" s="434">
        <v>1046126.17</v>
      </c>
      <c r="E56" s="431">
        <v>0.27934597028578301</v>
      </c>
      <c r="F56" s="435">
        <v>296</v>
      </c>
      <c r="G56" s="435">
        <v>285</v>
      </c>
      <c r="H56" s="436">
        <v>0.96279999999999999</v>
      </c>
      <c r="I56" s="429">
        <v>0.99</v>
      </c>
      <c r="J56" s="437">
        <v>453</v>
      </c>
      <c r="K56" s="437">
        <v>413</v>
      </c>
      <c r="L56" s="438">
        <v>0.91169999999999995</v>
      </c>
      <c r="M56" s="431">
        <v>0.89</v>
      </c>
      <c r="N56" s="439">
        <v>250188.49</v>
      </c>
      <c r="O56" s="439">
        <v>180895.35</v>
      </c>
      <c r="P56" s="436">
        <v>0.72299999999999998</v>
      </c>
      <c r="Q56" s="436">
        <v>0.69</v>
      </c>
      <c r="R56" s="437">
        <v>357</v>
      </c>
      <c r="S56" s="437">
        <v>194</v>
      </c>
      <c r="T56" s="438">
        <v>0.54339999999999999</v>
      </c>
      <c r="U56" s="438">
        <v>0.69</v>
      </c>
      <c r="V56" s="435">
        <v>245</v>
      </c>
      <c r="W56" s="435">
        <v>199</v>
      </c>
      <c r="X56" s="436">
        <v>0.81220000000000003</v>
      </c>
      <c r="Y56" s="208"/>
      <c r="Z56" s="196">
        <v>376</v>
      </c>
      <c r="AA56" s="197">
        <v>364</v>
      </c>
      <c r="AB56" s="198">
        <v>0.96809999999999996</v>
      </c>
      <c r="AC56" s="196">
        <v>531</v>
      </c>
      <c r="AD56" s="197">
        <v>480</v>
      </c>
      <c r="AE56" s="198">
        <v>0.90400000000000003</v>
      </c>
      <c r="AF56" s="199">
        <v>1023023.57</v>
      </c>
      <c r="AG56" s="200">
        <v>758014.59</v>
      </c>
      <c r="AH56" s="198">
        <v>0.74099999999999999</v>
      </c>
      <c r="AI56" s="196">
        <v>459</v>
      </c>
      <c r="AJ56" s="197">
        <v>323</v>
      </c>
      <c r="AK56" s="198">
        <v>0.70369999999999999</v>
      </c>
      <c r="AL56" s="12" t="s">
        <v>340</v>
      </c>
    </row>
    <row r="57" spans="1:38" s="3" customFormat="1" ht="13.9">
      <c r="A57" s="230" t="s">
        <v>165</v>
      </c>
      <c r="B57" s="230" t="s">
        <v>71</v>
      </c>
      <c r="C57" s="434">
        <v>1159390.69</v>
      </c>
      <c r="D57" s="434">
        <v>4220451.71</v>
      </c>
      <c r="E57" s="431">
        <v>0.27470772553869599</v>
      </c>
      <c r="F57" s="435">
        <v>1917</v>
      </c>
      <c r="G57" s="435">
        <v>1739</v>
      </c>
      <c r="H57" s="436">
        <v>0.90710000000000002</v>
      </c>
      <c r="I57" s="429">
        <v>0.99</v>
      </c>
      <c r="J57" s="437">
        <v>2441</v>
      </c>
      <c r="K57" s="437">
        <v>2069</v>
      </c>
      <c r="L57" s="438">
        <v>0.84760000000000002</v>
      </c>
      <c r="M57" s="431">
        <v>0.86070000000000002</v>
      </c>
      <c r="N57" s="439">
        <v>1151434.46</v>
      </c>
      <c r="O57" s="439">
        <v>772369.72</v>
      </c>
      <c r="P57" s="436">
        <v>0.67079999999999995</v>
      </c>
      <c r="Q57" s="436">
        <v>0.67320000000000002</v>
      </c>
      <c r="R57" s="437">
        <v>1639</v>
      </c>
      <c r="S57" s="437">
        <v>806</v>
      </c>
      <c r="T57" s="438">
        <v>0.49180000000000001</v>
      </c>
      <c r="U57" s="438">
        <v>0.69</v>
      </c>
      <c r="V57" s="435">
        <v>1517</v>
      </c>
      <c r="W57" s="435">
        <v>1219</v>
      </c>
      <c r="X57" s="436">
        <v>0.80359999999999998</v>
      </c>
      <c r="Y57" s="208"/>
      <c r="Z57" s="196">
        <v>1934</v>
      </c>
      <c r="AA57" s="197">
        <v>1980</v>
      </c>
      <c r="AB57" s="198">
        <v>1.0238</v>
      </c>
      <c r="AC57" s="196">
        <v>2490</v>
      </c>
      <c r="AD57" s="197">
        <v>2200</v>
      </c>
      <c r="AE57" s="198">
        <v>0.88349999999999995</v>
      </c>
      <c r="AF57" s="199">
        <v>4897655.45</v>
      </c>
      <c r="AG57" s="200">
        <v>3337577.13</v>
      </c>
      <c r="AH57" s="198">
        <v>0.68149999999999999</v>
      </c>
      <c r="AI57" s="196">
        <v>1973</v>
      </c>
      <c r="AJ57" s="197">
        <v>1410</v>
      </c>
      <c r="AK57" s="198">
        <v>0.71460000000000001</v>
      </c>
      <c r="AL57" s="12" t="s">
        <v>340</v>
      </c>
    </row>
    <row r="58" spans="1:38" s="3" customFormat="1" ht="13.9">
      <c r="A58" s="230" t="s">
        <v>166</v>
      </c>
      <c r="B58" s="230" t="s">
        <v>72</v>
      </c>
      <c r="C58" s="434">
        <v>2131530.84</v>
      </c>
      <c r="D58" s="434">
        <v>7162345.3700000001</v>
      </c>
      <c r="E58" s="431">
        <v>0.29760235368264598</v>
      </c>
      <c r="F58" s="435">
        <v>3820</v>
      </c>
      <c r="G58" s="435">
        <v>3366</v>
      </c>
      <c r="H58" s="436">
        <v>0.88119999999999998</v>
      </c>
      <c r="I58" s="429">
        <v>0.93289999999999995</v>
      </c>
      <c r="J58" s="437">
        <v>5204</v>
      </c>
      <c r="K58" s="437">
        <v>4419</v>
      </c>
      <c r="L58" s="438">
        <v>0.84919999999999995</v>
      </c>
      <c r="M58" s="431">
        <v>0.84919999999999995</v>
      </c>
      <c r="N58" s="439">
        <v>1948617.1</v>
      </c>
      <c r="O58" s="439">
        <v>1209727.55</v>
      </c>
      <c r="P58" s="436">
        <v>0.62080000000000002</v>
      </c>
      <c r="Q58" s="436">
        <v>0.62439999999999996</v>
      </c>
      <c r="R58" s="437">
        <v>3635</v>
      </c>
      <c r="S58" s="437">
        <v>1628</v>
      </c>
      <c r="T58" s="438">
        <v>0.44790000000000002</v>
      </c>
      <c r="U58" s="438">
        <v>0.64119999999999999</v>
      </c>
      <c r="V58" s="435">
        <v>2825</v>
      </c>
      <c r="W58" s="435">
        <v>2315</v>
      </c>
      <c r="X58" s="436">
        <v>0.81950000000000001</v>
      </c>
      <c r="Y58" s="208"/>
      <c r="Z58" s="196">
        <v>4282</v>
      </c>
      <c r="AA58" s="197">
        <v>3938</v>
      </c>
      <c r="AB58" s="198">
        <v>0.91969999999999996</v>
      </c>
      <c r="AC58" s="196">
        <v>5443</v>
      </c>
      <c r="AD58" s="197">
        <v>4773</v>
      </c>
      <c r="AE58" s="198">
        <v>0.87690000000000001</v>
      </c>
      <c r="AF58" s="199">
        <v>8516880.1699999999</v>
      </c>
      <c r="AG58" s="200">
        <v>5340306.5</v>
      </c>
      <c r="AH58" s="198">
        <v>0.627</v>
      </c>
      <c r="AI58" s="196">
        <v>4312</v>
      </c>
      <c r="AJ58" s="197">
        <v>2641</v>
      </c>
      <c r="AK58" s="198">
        <v>0.61250000000000004</v>
      </c>
      <c r="AL58" s="12" t="s">
        <v>340</v>
      </c>
    </row>
    <row r="59" spans="1:38" s="3" customFormat="1" ht="13.9">
      <c r="A59" s="230" t="s">
        <v>163</v>
      </c>
      <c r="B59" s="230" t="s">
        <v>73</v>
      </c>
      <c r="C59" s="434">
        <v>1413197.47</v>
      </c>
      <c r="D59" s="434">
        <v>5166944.8099999996</v>
      </c>
      <c r="E59" s="431">
        <v>0.27350736691921401</v>
      </c>
      <c r="F59" s="435">
        <v>1675</v>
      </c>
      <c r="G59" s="435">
        <v>1471</v>
      </c>
      <c r="H59" s="436">
        <v>0.87819999999999998</v>
      </c>
      <c r="I59" s="429">
        <v>0.99</v>
      </c>
      <c r="J59" s="437">
        <v>2589</v>
      </c>
      <c r="K59" s="437">
        <v>2124</v>
      </c>
      <c r="L59" s="438">
        <v>0.82040000000000002</v>
      </c>
      <c r="M59" s="431">
        <v>0.82640000000000002</v>
      </c>
      <c r="N59" s="439">
        <v>1296431.99</v>
      </c>
      <c r="O59" s="439">
        <v>895963.19</v>
      </c>
      <c r="P59" s="436">
        <v>0.69110000000000005</v>
      </c>
      <c r="Q59" s="436">
        <v>0.69</v>
      </c>
      <c r="R59" s="437">
        <v>1783</v>
      </c>
      <c r="S59" s="437">
        <v>923</v>
      </c>
      <c r="T59" s="438">
        <v>0.51770000000000005</v>
      </c>
      <c r="U59" s="438">
        <v>0.69</v>
      </c>
      <c r="V59" s="435">
        <v>1401</v>
      </c>
      <c r="W59" s="435">
        <v>1182</v>
      </c>
      <c r="X59" s="436">
        <v>0.84370000000000001</v>
      </c>
      <c r="Y59" s="208"/>
      <c r="Z59" s="196">
        <v>1654</v>
      </c>
      <c r="AA59" s="197">
        <v>1729</v>
      </c>
      <c r="AB59" s="198">
        <v>1.0452999999999999</v>
      </c>
      <c r="AC59" s="196">
        <v>2592</v>
      </c>
      <c r="AD59" s="197">
        <v>2277</v>
      </c>
      <c r="AE59" s="198">
        <v>0.87849999999999995</v>
      </c>
      <c r="AF59" s="199">
        <v>5659927.9699999997</v>
      </c>
      <c r="AG59" s="200">
        <v>4054367.67</v>
      </c>
      <c r="AH59" s="198">
        <v>0.71630000000000005</v>
      </c>
      <c r="AI59" s="196">
        <v>2171</v>
      </c>
      <c r="AJ59" s="197">
        <v>1552</v>
      </c>
      <c r="AK59" s="198">
        <v>0.71489999999999998</v>
      </c>
      <c r="AL59" s="12" t="s">
        <v>340</v>
      </c>
    </row>
    <row r="60" spans="1:38" s="3" customFormat="1" ht="13.9">
      <c r="A60" s="230" t="s">
        <v>167</v>
      </c>
      <c r="B60" s="230" t="s">
        <v>74</v>
      </c>
      <c r="C60" s="434">
        <v>524796.80000000005</v>
      </c>
      <c r="D60" s="434">
        <v>1901916.56</v>
      </c>
      <c r="E60" s="431">
        <v>0.275930506646411</v>
      </c>
      <c r="F60" s="435">
        <v>581</v>
      </c>
      <c r="G60" s="435">
        <v>590</v>
      </c>
      <c r="H60" s="436">
        <v>1.0155000000000001</v>
      </c>
      <c r="I60" s="429">
        <v>0.99</v>
      </c>
      <c r="J60" s="437">
        <v>974</v>
      </c>
      <c r="K60" s="437">
        <v>884</v>
      </c>
      <c r="L60" s="438">
        <v>0.90759999999999996</v>
      </c>
      <c r="M60" s="431">
        <v>0.89</v>
      </c>
      <c r="N60" s="439">
        <v>593150.89</v>
      </c>
      <c r="O60" s="439">
        <v>370825.65</v>
      </c>
      <c r="P60" s="436">
        <v>0.62519999999999998</v>
      </c>
      <c r="Q60" s="436">
        <v>0.64100000000000001</v>
      </c>
      <c r="R60" s="437">
        <v>769</v>
      </c>
      <c r="S60" s="437">
        <v>373</v>
      </c>
      <c r="T60" s="438">
        <v>0.48499999999999999</v>
      </c>
      <c r="U60" s="438">
        <v>0.6794</v>
      </c>
      <c r="V60" s="435">
        <v>716</v>
      </c>
      <c r="W60" s="435">
        <v>547</v>
      </c>
      <c r="X60" s="436">
        <v>0.76400000000000001</v>
      </c>
      <c r="Y60" s="208"/>
      <c r="Z60" s="196">
        <v>466</v>
      </c>
      <c r="AA60" s="197">
        <v>555</v>
      </c>
      <c r="AB60" s="198">
        <v>1.1910000000000001</v>
      </c>
      <c r="AC60" s="196">
        <v>903</v>
      </c>
      <c r="AD60" s="197">
        <v>812</v>
      </c>
      <c r="AE60" s="198">
        <v>0.8992</v>
      </c>
      <c r="AF60" s="199">
        <v>2188585.67</v>
      </c>
      <c r="AG60" s="200">
        <v>1465123.29</v>
      </c>
      <c r="AH60" s="198">
        <v>0.6694</v>
      </c>
      <c r="AI60" s="196">
        <v>799</v>
      </c>
      <c r="AJ60" s="197">
        <v>538</v>
      </c>
      <c r="AK60" s="198">
        <v>0.67330000000000001</v>
      </c>
      <c r="AL60" s="12" t="s">
        <v>340</v>
      </c>
    </row>
    <row r="61" spans="1:38" s="3" customFormat="1" ht="13.9">
      <c r="A61" s="230" t="s">
        <v>167</v>
      </c>
      <c r="B61" s="230" t="s">
        <v>75</v>
      </c>
      <c r="C61" s="434">
        <v>241126.84</v>
      </c>
      <c r="D61" s="434">
        <v>901079</v>
      </c>
      <c r="E61" s="431">
        <v>0.26759789097293402</v>
      </c>
      <c r="F61" s="435">
        <v>369</v>
      </c>
      <c r="G61" s="435">
        <v>347</v>
      </c>
      <c r="H61" s="436">
        <v>0.94040000000000001</v>
      </c>
      <c r="I61" s="429">
        <v>0.99</v>
      </c>
      <c r="J61" s="437">
        <v>607</v>
      </c>
      <c r="K61" s="437">
        <v>580</v>
      </c>
      <c r="L61" s="438">
        <v>0.95550000000000002</v>
      </c>
      <c r="M61" s="431">
        <v>0.89</v>
      </c>
      <c r="N61" s="439">
        <v>243005.16</v>
      </c>
      <c r="O61" s="439">
        <v>159990.39000000001</v>
      </c>
      <c r="P61" s="436">
        <v>0.65839999999999999</v>
      </c>
      <c r="Q61" s="436">
        <v>0.65900000000000003</v>
      </c>
      <c r="R61" s="437">
        <v>315</v>
      </c>
      <c r="S61" s="437">
        <v>157</v>
      </c>
      <c r="T61" s="438">
        <v>0.49840000000000001</v>
      </c>
      <c r="U61" s="438">
        <v>0.66830000000000001</v>
      </c>
      <c r="V61" s="435">
        <v>419</v>
      </c>
      <c r="W61" s="435">
        <v>325</v>
      </c>
      <c r="X61" s="436">
        <v>0.77569999999999995</v>
      </c>
      <c r="Y61" s="208"/>
      <c r="Z61" s="196">
        <v>391</v>
      </c>
      <c r="AA61" s="197">
        <v>392</v>
      </c>
      <c r="AB61" s="198">
        <v>1.0025999999999999</v>
      </c>
      <c r="AC61" s="196">
        <v>684</v>
      </c>
      <c r="AD61" s="197">
        <v>616</v>
      </c>
      <c r="AE61" s="198">
        <v>0.90059999999999996</v>
      </c>
      <c r="AF61" s="199">
        <v>1033779.3</v>
      </c>
      <c r="AG61" s="200">
        <v>673483.94</v>
      </c>
      <c r="AH61" s="198">
        <v>0.65149999999999997</v>
      </c>
      <c r="AI61" s="196">
        <v>417</v>
      </c>
      <c r="AJ61" s="197">
        <v>245</v>
      </c>
      <c r="AK61" s="198">
        <v>0.58750000000000002</v>
      </c>
      <c r="AL61" s="12" t="s">
        <v>340</v>
      </c>
    </row>
    <row r="62" spans="1:38" s="3" customFormat="1" ht="13.9">
      <c r="A62" s="230" t="s">
        <v>164</v>
      </c>
      <c r="B62" s="230" t="s">
        <v>76</v>
      </c>
      <c r="C62" s="434">
        <v>825680.07</v>
      </c>
      <c r="D62" s="434">
        <v>2728766.9951999998</v>
      </c>
      <c r="E62" s="431">
        <v>0.30258357399235702</v>
      </c>
      <c r="F62" s="435">
        <v>1351</v>
      </c>
      <c r="G62" s="435">
        <v>1244</v>
      </c>
      <c r="H62" s="436">
        <v>0.92079999999999995</v>
      </c>
      <c r="I62" s="429">
        <v>0.97050000000000003</v>
      </c>
      <c r="J62" s="437">
        <v>1919</v>
      </c>
      <c r="K62" s="437">
        <v>1805</v>
      </c>
      <c r="L62" s="438">
        <v>0.94059999999999999</v>
      </c>
      <c r="M62" s="431">
        <v>0.89</v>
      </c>
      <c r="N62" s="439">
        <v>700980.45</v>
      </c>
      <c r="O62" s="439">
        <v>466705.81</v>
      </c>
      <c r="P62" s="436">
        <v>0.66579999999999995</v>
      </c>
      <c r="Q62" s="436">
        <v>0.63419999999999999</v>
      </c>
      <c r="R62" s="437">
        <v>1486</v>
      </c>
      <c r="S62" s="437">
        <v>730</v>
      </c>
      <c r="T62" s="438">
        <v>0.49130000000000001</v>
      </c>
      <c r="U62" s="438">
        <v>0.64419999999999999</v>
      </c>
      <c r="V62" s="435">
        <v>1136</v>
      </c>
      <c r="W62" s="435">
        <v>954</v>
      </c>
      <c r="X62" s="436">
        <v>0.83979999999999999</v>
      </c>
      <c r="Y62" s="208"/>
      <c r="Z62" s="196">
        <v>1615</v>
      </c>
      <c r="AA62" s="197">
        <v>1545</v>
      </c>
      <c r="AB62" s="198">
        <v>0.95669999999999999</v>
      </c>
      <c r="AC62" s="196">
        <v>2354</v>
      </c>
      <c r="AD62" s="197">
        <v>2121</v>
      </c>
      <c r="AE62" s="198">
        <v>0.90100000000000002</v>
      </c>
      <c r="AF62" s="199">
        <v>3274541.67</v>
      </c>
      <c r="AG62" s="200">
        <v>2006900.51</v>
      </c>
      <c r="AH62" s="198">
        <v>0.6129</v>
      </c>
      <c r="AI62" s="196">
        <v>1879</v>
      </c>
      <c r="AJ62" s="197">
        <v>1135</v>
      </c>
      <c r="AK62" s="198">
        <v>0.60399999999999998</v>
      </c>
      <c r="AL62" s="12" t="s">
        <v>340</v>
      </c>
    </row>
    <row r="63" spans="1:38" s="3" customFormat="1" ht="13.9">
      <c r="A63" s="230" t="s">
        <v>163</v>
      </c>
      <c r="B63" s="230" t="s">
        <v>77</v>
      </c>
      <c r="C63" s="434">
        <v>812357.19</v>
      </c>
      <c r="D63" s="434">
        <v>3009205.85</v>
      </c>
      <c r="E63" s="431">
        <v>0.26995733442429698</v>
      </c>
      <c r="F63" s="435">
        <v>1134</v>
      </c>
      <c r="G63" s="435">
        <v>1083</v>
      </c>
      <c r="H63" s="436">
        <v>0.95499999999999996</v>
      </c>
      <c r="I63" s="429">
        <v>0.99</v>
      </c>
      <c r="J63" s="437">
        <v>1830</v>
      </c>
      <c r="K63" s="437">
        <v>1552</v>
      </c>
      <c r="L63" s="438">
        <v>0.84809999999999997</v>
      </c>
      <c r="M63" s="431">
        <v>0.8528</v>
      </c>
      <c r="N63" s="439">
        <v>815706.88</v>
      </c>
      <c r="O63" s="439">
        <v>498160.35</v>
      </c>
      <c r="P63" s="436">
        <v>0.61070000000000002</v>
      </c>
      <c r="Q63" s="436">
        <v>0.63529999999999998</v>
      </c>
      <c r="R63" s="437">
        <v>1214</v>
      </c>
      <c r="S63" s="437">
        <v>582</v>
      </c>
      <c r="T63" s="438">
        <v>0.47939999999999999</v>
      </c>
      <c r="U63" s="438">
        <v>0.6109</v>
      </c>
      <c r="V63" s="435">
        <v>1058</v>
      </c>
      <c r="W63" s="435">
        <v>917</v>
      </c>
      <c r="X63" s="436">
        <v>0.86670000000000003</v>
      </c>
      <c r="Y63" s="208"/>
      <c r="Z63" s="196">
        <v>1284</v>
      </c>
      <c r="AA63" s="197">
        <v>1327</v>
      </c>
      <c r="AB63" s="198">
        <v>1.0335000000000001</v>
      </c>
      <c r="AC63" s="196">
        <v>2184</v>
      </c>
      <c r="AD63" s="197">
        <v>1945</v>
      </c>
      <c r="AE63" s="198">
        <v>0.89059999999999995</v>
      </c>
      <c r="AF63" s="199">
        <v>3943336.75</v>
      </c>
      <c r="AG63" s="200">
        <v>2547023.56</v>
      </c>
      <c r="AH63" s="198">
        <v>0.64590000000000003</v>
      </c>
      <c r="AI63" s="196">
        <v>1702</v>
      </c>
      <c r="AJ63" s="197">
        <v>1012</v>
      </c>
      <c r="AK63" s="198">
        <v>0.59460000000000002</v>
      </c>
      <c r="AL63" s="12" t="s">
        <v>340</v>
      </c>
    </row>
    <row r="64" spans="1:38" ht="13.9">
      <c r="A64" s="440" t="s">
        <v>162</v>
      </c>
      <c r="B64" s="440" t="s">
        <v>78</v>
      </c>
      <c r="C64" s="434">
        <v>14862744.369999999</v>
      </c>
      <c r="D64" s="434">
        <v>52286476.670000002</v>
      </c>
      <c r="E64" s="431">
        <v>0.28425599345322999</v>
      </c>
      <c r="F64" s="441">
        <v>26214</v>
      </c>
      <c r="G64" s="441">
        <v>22887</v>
      </c>
      <c r="H64" s="442">
        <v>0.87309999999999999</v>
      </c>
      <c r="I64" s="429">
        <v>0.97589999999999999</v>
      </c>
      <c r="J64" s="437">
        <v>31740</v>
      </c>
      <c r="K64" s="437">
        <v>23501</v>
      </c>
      <c r="L64" s="438">
        <v>0.74039999999999995</v>
      </c>
      <c r="M64" s="431">
        <v>0.76100000000000001</v>
      </c>
      <c r="N64" s="443">
        <v>14997173.109999999</v>
      </c>
      <c r="O64" s="443">
        <v>9247915.0099999998</v>
      </c>
      <c r="P64" s="442">
        <v>0.61660000000000004</v>
      </c>
      <c r="Q64" s="442">
        <v>0.62729999999999997</v>
      </c>
      <c r="R64" s="437">
        <v>18468</v>
      </c>
      <c r="S64" s="437">
        <v>9095</v>
      </c>
      <c r="T64" s="438">
        <v>0.49249999999999999</v>
      </c>
      <c r="U64" s="438">
        <v>0.69</v>
      </c>
      <c r="V64" s="441">
        <v>15334</v>
      </c>
      <c r="W64" s="441">
        <v>10367</v>
      </c>
      <c r="X64" s="442">
        <v>0.67610000000000003</v>
      </c>
      <c r="Y64" s="254"/>
      <c r="Z64" s="255">
        <v>28503</v>
      </c>
      <c r="AA64" s="256">
        <v>28101</v>
      </c>
      <c r="AB64" s="257">
        <v>0.9859</v>
      </c>
      <c r="AC64" s="255">
        <v>34329</v>
      </c>
      <c r="AD64" s="256">
        <v>24767</v>
      </c>
      <c r="AE64" s="257">
        <v>0.72150000000000003</v>
      </c>
      <c r="AF64" s="258">
        <v>61709807.859999999</v>
      </c>
      <c r="AG64" s="259">
        <v>38784484.490000002</v>
      </c>
      <c r="AH64" s="257">
        <v>0.62849999999999995</v>
      </c>
      <c r="AI64" s="255">
        <v>21907</v>
      </c>
      <c r="AJ64" s="256">
        <v>14189</v>
      </c>
      <c r="AK64" s="257">
        <v>0.64770000000000005</v>
      </c>
      <c r="AL64" s="27" t="s">
        <v>340</v>
      </c>
    </row>
    <row r="65" spans="1:38" s="3" customFormat="1" ht="13.9">
      <c r="A65" s="230" t="s">
        <v>163</v>
      </c>
      <c r="B65" s="230" t="s">
        <v>79</v>
      </c>
      <c r="C65" s="434">
        <v>212473.42</v>
      </c>
      <c r="D65" s="434">
        <v>762772.11</v>
      </c>
      <c r="E65" s="431">
        <v>0.27855425914825299</v>
      </c>
      <c r="F65" s="435">
        <v>184</v>
      </c>
      <c r="G65" s="435">
        <v>187</v>
      </c>
      <c r="H65" s="436">
        <v>1.0163</v>
      </c>
      <c r="I65" s="429">
        <v>0.99</v>
      </c>
      <c r="J65" s="437">
        <v>333</v>
      </c>
      <c r="K65" s="437">
        <v>317</v>
      </c>
      <c r="L65" s="438">
        <v>0.95199999999999996</v>
      </c>
      <c r="M65" s="431">
        <v>0.89</v>
      </c>
      <c r="N65" s="439">
        <v>206333.36</v>
      </c>
      <c r="O65" s="439">
        <v>147638.97</v>
      </c>
      <c r="P65" s="436">
        <v>0.71550000000000002</v>
      </c>
      <c r="Q65" s="436">
        <v>0.69</v>
      </c>
      <c r="R65" s="437">
        <v>206</v>
      </c>
      <c r="S65" s="437">
        <v>125</v>
      </c>
      <c r="T65" s="438">
        <v>0.60680000000000001</v>
      </c>
      <c r="U65" s="438">
        <v>0.69</v>
      </c>
      <c r="V65" s="435">
        <v>246</v>
      </c>
      <c r="W65" s="435">
        <v>183</v>
      </c>
      <c r="X65" s="436">
        <v>0.74390000000000001</v>
      </c>
      <c r="Y65" s="208"/>
      <c r="Z65" s="196">
        <v>217</v>
      </c>
      <c r="AA65" s="197">
        <v>233</v>
      </c>
      <c r="AB65" s="198">
        <v>1.0737000000000001</v>
      </c>
      <c r="AC65" s="196">
        <v>380</v>
      </c>
      <c r="AD65" s="197">
        <v>334</v>
      </c>
      <c r="AE65" s="198">
        <v>0.87890000000000001</v>
      </c>
      <c r="AF65" s="199">
        <v>812967.16</v>
      </c>
      <c r="AG65" s="200">
        <v>615801.39</v>
      </c>
      <c r="AH65" s="198">
        <v>0.75749999999999995</v>
      </c>
      <c r="AI65" s="196">
        <v>274</v>
      </c>
      <c r="AJ65" s="197">
        <v>211</v>
      </c>
      <c r="AK65" s="198">
        <v>0.77010000000000001</v>
      </c>
      <c r="AL65" s="12" t="s">
        <v>340</v>
      </c>
    </row>
    <row r="66" spans="1:38" s="3" customFormat="1" ht="13.9">
      <c r="A66" s="230" t="s">
        <v>162</v>
      </c>
      <c r="B66" s="230" t="s">
        <v>80</v>
      </c>
      <c r="C66" s="434">
        <v>646934.68000000005</v>
      </c>
      <c r="D66" s="434">
        <v>2363433.36</v>
      </c>
      <c r="E66" s="431">
        <v>0.27372664317474099</v>
      </c>
      <c r="F66" s="435">
        <v>1157</v>
      </c>
      <c r="G66" s="435">
        <v>1107</v>
      </c>
      <c r="H66" s="436">
        <v>0.95679999999999998</v>
      </c>
      <c r="I66" s="429">
        <v>0.99</v>
      </c>
      <c r="J66" s="437">
        <v>1452</v>
      </c>
      <c r="K66" s="437">
        <v>1349</v>
      </c>
      <c r="L66" s="438">
        <v>0.92910000000000004</v>
      </c>
      <c r="M66" s="431">
        <v>0.89</v>
      </c>
      <c r="N66" s="439">
        <v>586391.36</v>
      </c>
      <c r="O66" s="439">
        <v>432547.41</v>
      </c>
      <c r="P66" s="436">
        <v>0.73760000000000003</v>
      </c>
      <c r="Q66" s="436">
        <v>0.69</v>
      </c>
      <c r="R66" s="437">
        <v>878</v>
      </c>
      <c r="S66" s="437">
        <v>498</v>
      </c>
      <c r="T66" s="438">
        <v>0.56720000000000004</v>
      </c>
      <c r="U66" s="438">
        <v>0.69</v>
      </c>
      <c r="V66" s="435">
        <v>998</v>
      </c>
      <c r="W66" s="435">
        <v>896</v>
      </c>
      <c r="X66" s="436">
        <v>0.89780000000000004</v>
      </c>
      <c r="Y66" s="208"/>
      <c r="Z66" s="196">
        <v>1150</v>
      </c>
      <c r="AA66" s="197">
        <v>1147</v>
      </c>
      <c r="AB66" s="198">
        <v>0.99739999999999995</v>
      </c>
      <c r="AC66" s="196">
        <v>1469</v>
      </c>
      <c r="AD66" s="197">
        <v>1427</v>
      </c>
      <c r="AE66" s="198">
        <v>0.97140000000000004</v>
      </c>
      <c r="AF66" s="199">
        <v>2710368.21</v>
      </c>
      <c r="AG66" s="200">
        <v>1989740.38</v>
      </c>
      <c r="AH66" s="198">
        <v>0.73409999999999997</v>
      </c>
      <c r="AI66" s="196">
        <v>1191</v>
      </c>
      <c r="AJ66" s="197">
        <v>885</v>
      </c>
      <c r="AK66" s="198">
        <v>0.74309999999999998</v>
      </c>
      <c r="AL66" s="12" t="s">
        <v>340</v>
      </c>
    </row>
    <row r="67" spans="1:38" s="3" customFormat="1" ht="13.9">
      <c r="A67" s="230" t="s">
        <v>165</v>
      </c>
      <c r="B67" s="230" t="s">
        <v>81</v>
      </c>
      <c r="C67" s="434">
        <v>1542132.23</v>
      </c>
      <c r="D67" s="434">
        <v>5701980.3200000003</v>
      </c>
      <c r="E67" s="431">
        <v>0.270455551133856</v>
      </c>
      <c r="F67" s="435">
        <v>1928</v>
      </c>
      <c r="G67" s="435">
        <v>1779</v>
      </c>
      <c r="H67" s="436">
        <v>0.92269999999999996</v>
      </c>
      <c r="I67" s="429">
        <v>0.99</v>
      </c>
      <c r="J67" s="437">
        <v>2544</v>
      </c>
      <c r="K67" s="437">
        <v>2266</v>
      </c>
      <c r="L67" s="438">
        <v>0.89070000000000005</v>
      </c>
      <c r="M67" s="431">
        <v>0.89</v>
      </c>
      <c r="N67" s="439">
        <v>1577294.04</v>
      </c>
      <c r="O67" s="439">
        <v>1101516.2</v>
      </c>
      <c r="P67" s="436">
        <v>0.69840000000000002</v>
      </c>
      <c r="Q67" s="436">
        <v>0.69</v>
      </c>
      <c r="R67" s="437">
        <v>1716</v>
      </c>
      <c r="S67" s="437">
        <v>909</v>
      </c>
      <c r="T67" s="438">
        <v>0.52969999999999995</v>
      </c>
      <c r="U67" s="438">
        <v>0.69</v>
      </c>
      <c r="V67" s="435">
        <v>1585</v>
      </c>
      <c r="W67" s="435">
        <v>1257</v>
      </c>
      <c r="X67" s="436">
        <v>0.79310000000000003</v>
      </c>
      <c r="Y67" s="208"/>
      <c r="Z67" s="196">
        <v>1895</v>
      </c>
      <c r="AA67" s="197">
        <v>1966</v>
      </c>
      <c r="AB67" s="198">
        <v>1.0375000000000001</v>
      </c>
      <c r="AC67" s="196">
        <v>2490</v>
      </c>
      <c r="AD67" s="197">
        <v>2283</v>
      </c>
      <c r="AE67" s="198">
        <v>0.91690000000000005</v>
      </c>
      <c r="AF67" s="199">
        <v>6207975.1399999997</v>
      </c>
      <c r="AG67" s="200">
        <v>4341488.7</v>
      </c>
      <c r="AH67" s="198">
        <v>0.69930000000000003</v>
      </c>
      <c r="AI67" s="196">
        <v>2114</v>
      </c>
      <c r="AJ67" s="197">
        <v>1469</v>
      </c>
      <c r="AK67" s="198">
        <v>0.69489999999999996</v>
      </c>
      <c r="AL67" s="12" t="s">
        <v>340</v>
      </c>
    </row>
    <row r="68" spans="1:38" s="3" customFormat="1" ht="13.9">
      <c r="A68" s="230" t="s">
        <v>164</v>
      </c>
      <c r="B68" s="230" t="s">
        <v>82</v>
      </c>
      <c r="C68" s="434">
        <v>2418731.34</v>
      </c>
      <c r="D68" s="434">
        <v>8956898.4100000001</v>
      </c>
      <c r="E68" s="431">
        <v>0.27004117153987001</v>
      </c>
      <c r="F68" s="435">
        <v>3961</v>
      </c>
      <c r="G68" s="435">
        <v>3561</v>
      </c>
      <c r="H68" s="436">
        <v>0.89900000000000002</v>
      </c>
      <c r="I68" s="429">
        <v>0.95579999999999998</v>
      </c>
      <c r="J68" s="437">
        <v>4949</v>
      </c>
      <c r="K68" s="437">
        <v>4320</v>
      </c>
      <c r="L68" s="431">
        <v>0.87290000000000001</v>
      </c>
      <c r="M68" s="438">
        <v>0.87460000000000004</v>
      </c>
      <c r="N68" s="439">
        <v>2314774.0099999998</v>
      </c>
      <c r="O68" s="439">
        <v>1633526.05</v>
      </c>
      <c r="P68" s="436">
        <v>0.70569999999999999</v>
      </c>
      <c r="Q68" s="436">
        <v>0.69</v>
      </c>
      <c r="R68" s="437">
        <v>3132</v>
      </c>
      <c r="S68" s="437">
        <v>1721</v>
      </c>
      <c r="T68" s="438">
        <v>0.54949999999999999</v>
      </c>
      <c r="U68" s="431">
        <v>0.69</v>
      </c>
      <c r="V68" s="435">
        <v>2991</v>
      </c>
      <c r="W68" s="435">
        <v>2435</v>
      </c>
      <c r="X68" s="436">
        <v>0.81410000000000005</v>
      </c>
      <c r="Y68" s="208"/>
      <c r="Z68" s="196">
        <v>4021</v>
      </c>
      <c r="AA68" s="197">
        <v>4035</v>
      </c>
      <c r="AB68" s="198">
        <v>1.0035000000000001</v>
      </c>
      <c r="AC68" s="196">
        <v>5338</v>
      </c>
      <c r="AD68" s="197">
        <v>4611</v>
      </c>
      <c r="AE68" s="198">
        <v>0.86380000000000001</v>
      </c>
      <c r="AF68" s="199">
        <v>10046502.310000001</v>
      </c>
      <c r="AG68" s="200">
        <v>6977264.0800000001</v>
      </c>
      <c r="AH68" s="198">
        <v>0.69450000000000001</v>
      </c>
      <c r="AI68" s="196">
        <v>3936</v>
      </c>
      <c r="AJ68" s="197">
        <v>2790</v>
      </c>
      <c r="AK68" s="198">
        <v>0.70879999999999999</v>
      </c>
      <c r="AL68" s="12" t="s">
        <v>340</v>
      </c>
    </row>
    <row r="69" spans="1:38" s="3" customFormat="1" ht="13.9">
      <c r="A69" s="230" t="s">
        <v>166</v>
      </c>
      <c r="B69" s="230" t="s">
        <v>83</v>
      </c>
      <c r="C69" s="434">
        <v>3174837.47</v>
      </c>
      <c r="D69" s="434">
        <v>12029724.68</v>
      </c>
      <c r="E69" s="431">
        <v>0.263916054145306</v>
      </c>
      <c r="F69" s="435">
        <v>4449</v>
      </c>
      <c r="G69" s="435">
        <v>4004</v>
      </c>
      <c r="H69" s="436">
        <v>0.9</v>
      </c>
      <c r="I69" s="429">
        <v>0.96740000000000004</v>
      </c>
      <c r="J69" s="437">
        <v>6311</v>
      </c>
      <c r="K69" s="437">
        <v>5387</v>
      </c>
      <c r="L69" s="438">
        <v>0.85360000000000003</v>
      </c>
      <c r="M69" s="431">
        <v>0.86380000000000001</v>
      </c>
      <c r="N69" s="439">
        <v>3041254.88</v>
      </c>
      <c r="O69" s="439">
        <v>2037811.95</v>
      </c>
      <c r="P69" s="436">
        <v>0.67010000000000003</v>
      </c>
      <c r="Q69" s="436">
        <v>0.68300000000000005</v>
      </c>
      <c r="R69" s="437">
        <v>3889</v>
      </c>
      <c r="S69" s="437">
        <v>1897</v>
      </c>
      <c r="T69" s="438">
        <v>0.48780000000000001</v>
      </c>
      <c r="U69" s="438">
        <v>0.67710000000000004</v>
      </c>
      <c r="V69" s="435">
        <v>3373</v>
      </c>
      <c r="W69" s="435">
        <v>2770</v>
      </c>
      <c r="X69" s="436">
        <v>0.82120000000000004</v>
      </c>
      <c r="Y69" s="208"/>
      <c r="Z69" s="196">
        <v>4626</v>
      </c>
      <c r="AA69" s="197">
        <v>4617</v>
      </c>
      <c r="AB69" s="198">
        <v>0.99809999999999999</v>
      </c>
      <c r="AC69" s="196">
        <v>7014</v>
      </c>
      <c r="AD69" s="197">
        <v>5889</v>
      </c>
      <c r="AE69" s="198">
        <v>0.83960000000000001</v>
      </c>
      <c r="AF69" s="199">
        <v>13007354.640000001</v>
      </c>
      <c r="AG69" s="200">
        <v>9086066.7899999991</v>
      </c>
      <c r="AH69" s="198">
        <v>0.69850000000000001</v>
      </c>
      <c r="AI69" s="196">
        <v>4933</v>
      </c>
      <c r="AJ69" s="197">
        <v>3338</v>
      </c>
      <c r="AK69" s="198">
        <v>0.67669999999999997</v>
      </c>
      <c r="AL69" s="12" t="s">
        <v>340</v>
      </c>
    </row>
    <row r="70" spans="1:38" s="3" customFormat="1" ht="13.9">
      <c r="A70" s="230" t="s">
        <v>172</v>
      </c>
      <c r="B70" s="230" t="s">
        <v>173</v>
      </c>
      <c r="C70" s="434"/>
      <c r="D70" s="434">
        <v>0</v>
      </c>
      <c r="E70" s="431"/>
      <c r="F70" s="435">
        <v>1</v>
      </c>
      <c r="G70" s="435">
        <v>1</v>
      </c>
      <c r="H70" s="436">
        <v>1</v>
      </c>
      <c r="I70" s="429">
        <v>0.99</v>
      </c>
      <c r="J70" s="437">
        <v>3</v>
      </c>
      <c r="K70" s="437">
        <v>2</v>
      </c>
      <c r="L70" s="438">
        <v>0.66669999999999996</v>
      </c>
      <c r="M70" s="431">
        <v>0.89</v>
      </c>
      <c r="N70" s="439"/>
      <c r="O70" s="439"/>
      <c r="P70" s="436"/>
      <c r="Q70" s="436">
        <v>0.69</v>
      </c>
      <c r="R70" s="437"/>
      <c r="S70" s="437"/>
      <c r="T70" s="438"/>
      <c r="U70" s="438">
        <v>0.69</v>
      </c>
      <c r="V70" s="435">
        <v>1</v>
      </c>
      <c r="W70" s="435"/>
      <c r="X70" s="436"/>
      <c r="Y70" s="208"/>
      <c r="Z70" s="196">
        <v>5</v>
      </c>
      <c r="AA70" s="197">
        <v>16</v>
      </c>
      <c r="AB70" s="198">
        <v>3.2</v>
      </c>
      <c r="AC70" s="196">
        <v>10</v>
      </c>
      <c r="AD70" s="197">
        <v>1</v>
      </c>
      <c r="AE70" s="198">
        <v>0.1</v>
      </c>
      <c r="AF70" s="199"/>
      <c r="AG70" s="200"/>
      <c r="AH70" s="198"/>
      <c r="AI70" s="196">
        <v>1</v>
      </c>
      <c r="AJ70" s="197"/>
      <c r="AK70" s="198"/>
      <c r="AL70" s="12" t="s">
        <v>340</v>
      </c>
    </row>
    <row r="71" spans="1:38" s="3" customFormat="1" ht="13.9">
      <c r="A71" s="230" t="s">
        <v>164</v>
      </c>
      <c r="B71" s="230" t="s">
        <v>84</v>
      </c>
      <c r="C71" s="434">
        <v>730469.54</v>
      </c>
      <c r="D71" s="434">
        <v>2443365.37</v>
      </c>
      <c r="E71" s="431">
        <v>0.29896042113423299</v>
      </c>
      <c r="F71" s="435">
        <v>1477</v>
      </c>
      <c r="G71" s="435">
        <v>1278</v>
      </c>
      <c r="H71" s="436">
        <v>0.86529999999999996</v>
      </c>
      <c r="I71" s="429">
        <v>0.89</v>
      </c>
      <c r="J71" s="437">
        <v>1934</v>
      </c>
      <c r="K71" s="437">
        <v>1671</v>
      </c>
      <c r="L71" s="438">
        <v>0.86399999999999999</v>
      </c>
      <c r="M71" s="431">
        <v>0.85850000000000004</v>
      </c>
      <c r="N71" s="439">
        <v>657934.15</v>
      </c>
      <c r="O71" s="439">
        <v>422516.97</v>
      </c>
      <c r="P71" s="436">
        <v>0.64219999999999999</v>
      </c>
      <c r="Q71" s="436">
        <v>0.64849999999999997</v>
      </c>
      <c r="R71" s="437">
        <v>1313</v>
      </c>
      <c r="S71" s="437">
        <v>589</v>
      </c>
      <c r="T71" s="438">
        <v>0.4486</v>
      </c>
      <c r="U71" s="438">
        <v>0.64559999999999995</v>
      </c>
      <c r="V71" s="435">
        <v>1089</v>
      </c>
      <c r="W71" s="435">
        <v>850</v>
      </c>
      <c r="X71" s="436">
        <v>0.78049999999999997</v>
      </c>
      <c r="Y71" s="208"/>
      <c r="Z71" s="196">
        <v>1728</v>
      </c>
      <c r="AA71" s="197">
        <v>1530</v>
      </c>
      <c r="AB71" s="198">
        <v>0.88539999999999996</v>
      </c>
      <c r="AC71" s="196">
        <v>2250</v>
      </c>
      <c r="AD71" s="197">
        <v>1833</v>
      </c>
      <c r="AE71" s="198">
        <v>0.81469999999999998</v>
      </c>
      <c r="AF71" s="199">
        <v>2819381.74</v>
      </c>
      <c r="AG71" s="200">
        <v>1725634.92</v>
      </c>
      <c r="AH71" s="198">
        <v>0.61209999999999998</v>
      </c>
      <c r="AI71" s="196">
        <v>1590</v>
      </c>
      <c r="AJ71" s="197">
        <v>895</v>
      </c>
      <c r="AK71" s="198">
        <v>0.56289999999999996</v>
      </c>
      <c r="AL71" s="12" t="s">
        <v>340</v>
      </c>
    </row>
    <row r="72" spans="1:38" s="3" customFormat="1" ht="13.9">
      <c r="A72" s="230" t="s">
        <v>166</v>
      </c>
      <c r="B72" s="230" t="s">
        <v>85</v>
      </c>
      <c r="C72" s="434">
        <v>5916440.3300000001</v>
      </c>
      <c r="D72" s="434">
        <v>21702991.66</v>
      </c>
      <c r="E72" s="431">
        <v>0.27260943664759302</v>
      </c>
      <c r="F72" s="435">
        <v>5340</v>
      </c>
      <c r="G72" s="435">
        <v>4874</v>
      </c>
      <c r="H72" s="436">
        <v>0.91269999999999996</v>
      </c>
      <c r="I72" s="429">
        <v>0.99</v>
      </c>
      <c r="J72" s="437">
        <v>8269</v>
      </c>
      <c r="K72" s="437">
        <v>7505</v>
      </c>
      <c r="L72" s="438">
        <v>0.90759999999999996</v>
      </c>
      <c r="M72" s="431">
        <v>0.89</v>
      </c>
      <c r="N72" s="439">
        <v>6112888.5099999998</v>
      </c>
      <c r="O72" s="439">
        <v>4144785.38</v>
      </c>
      <c r="P72" s="436">
        <v>0.67800000000000005</v>
      </c>
      <c r="Q72" s="436">
        <v>0.68240000000000001</v>
      </c>
      <c r="R72" s="437">
        <v>6016</v>
      </c>
      <c r="S72" s="437">
        <v>2966</v>
      </c>
      <c r="T72" s="438">
        <v>0.49299999999999999</v>
      </c>
      <c r="U72" s="438">
        <v>0.66439999999999999</v>
      </c>
      <c r="V72" s="435">
        <v>5405</v>
      </c>
      <c r="W72" s="435">
        <v>3727</v>
      </c>
      <c r="X72" s="436">
        <v>0.6895</v>
      </c>
      <c r="Y72" s="208"/>
      <c r="Z72" s="196">
        <v>5264</v>
      </c>
      <c r="AA72" s="197">
        <v>5682</v>
      </c>
      <c r="AB72" s="198">
        <v>1.0793999999999999</v>
      </c>
      <c r="AC72" s="196">
        <v>8767</v>
      </c>
      <c r="AD72" s="197">
        <v>7993</v>
      </c>
      <c r="AE72" s="198">
        <v>0.91169999999999995</v>
      </c>
      <c r="AF72" s="199">
        <v>25524385.109999999</v>
      </c>
      <c r="AG72" s="200">
        <v>17259336.600000001</v>
      </c>
      <c r="AH72" s="198">
        <v>0.67620000000000002</v>
      </c>
      <c r="AI72" s="196">
        <v>7364</v>
      </c>
      <c r="AJ72" s="197">
        <v>4753</v>
      </c>
      <c r="AK72" s="198">
        <v>0.64539999999999997</v>
      </c>
      <c r="AL72" s="12" t="s">
        <v>340</v>
      </c>
    </row>
    <row r="73" spans="1:38" s="3" customFormat="1" ht="13.9">
      <c r="A73" s="444" t="s">
        <v>160</v>
      </c>
      <c r="B73" s="230" t="s">
        <v>86</v>
      </c>
      <c r="C73" s="434">
        <v>1286466.21</v>
      </c>
      <c r="D73" s="434">
        <v>5219045.46</v>
      </c>
      <c r="E73" s="431">
        <v>0.24649454001881799</v>
      </c>
      <c r="F73" s="435">
        <v>1351</v>
      </c>
      <c r="G73" s="435">
        <v>1268</v>
      </c>
      <c r="H73" s="436">
        <v>0.93859999999999999</v>
      </c>
      <c r="I73" s="429">
        <v>0.99</v>
      </c>
      <c r="J73" s="437">
        <v>1937</v>
      </c>
      <c r="K73" s="437">
        <v>1636</v>
      </c>
      <c r="L73" s="438">
        <v>0.84460000000000002</v>
      </c>
      <c r="M73" s="431">
        <v>0.83179999999999998</v>
      </c>
      <c r="N73" s="439">
        <v>1244541.96</v>
      </c>
      <c r="O73" s="439">
        <v>842413.68</v>
      </c>
      <c r="P73" s="436">
        <v>0.67689999999999995</v>
      </c>
      <c r="Q73" s="436">
        <v>0.69</v>
      </c>
      <c r="R73" s="437">
        <v>1400</v>
      </c>
      <c r="S73" s="437">
        <v>760</v>
      </c>
      <c r="T73" s="438">
        <v>0.54290000000000005</v>
      </c>
      <c r="U73" s="438">
        <v>0.69</v>
      </c>
      <c r="V73" s="435">
        <v>969</v>
      </c>
      <c r="W73" s="435">
        <v>769</v>
      </c>
      <c r="X73" s="436">
        <v>0.79359999999999997</v>
      </c>
      <c r="Y73" s="208"/>
      <c r="Z73" s="196">
        <v>1390</v>
      </c>
      <c r="AA73" s="197">
        <v>1484</v>
      </c>
      <c r="AB73" s="198">
        <v>1.0676000000000001</v>
      </c>
      <c r="AC73" s="196">
        <v>1937</v>
      </c>
      <c r="AD73" s="197">
        <v>1776</v>
      </c>
      <c r="AE73" s="198">
        <v>0.91690000000000005</v>
      </c>
      <c r="AF73" s="199">
        <v>5568950.5700000003</v>
      </c>
      <c r="AG73" s="200">
        <v>3937159.78</v>
      </c>
      <c r="AH73" s="198">
        <v>0.70699999999999996</v>
      </c>
      <c r="AI73" s="196">
        <v>1848</v>
      </c>
      <c r="AJ73" s="197">
        <v>1310</v>
      </c>
      <c r="AK73" s="198">
        <v>0.70889999999999997</v>
      </c>
      <c r="AL73" s="12" t="s">
        <v>340</v>
      </c>
    </row>
    <row r="74" spans="1:38" s="3" customFormat="1" ht="13.9">
      <c r="A74" s="230" t="s">
        <v>165</v>
      </c>
      <c r="B74" s="230" t="s">
        <v>87</v>
      </c>
      <c r="C74" s="434">
        <v>315213.40999999997</v>
      </c>
      <c r="D74" s="434">
        <v>1068251.74</v>
      </c>
      <c r="E74" s="431">
        <v>0.29507408993314599</v>
      </c>
      <c r="F74" s="435">
        <v>370</v>
      </c>
      <c r="G74" s="435">
        <v>337</v>
      </c>
      <c r="H74" s="436">
        <v>0.91080000000000005</v>
      </c>
      <c r="I74" s="429">
        <v>0.99</v>
      </c>
      <c r="J74" s="437">
        <v>548</v>
      </c>
      <c r="K74" s="437">
        <v>502</v>
      </c>
      <c r="L74" s="438">
        <v>0.91610000000000003</v>
      </c>
      <c r="M74" s="431">
        <v>0.89</v>
      </c>
      <c r="N74" s="439">
        <v>293246.71000000002</v>
      </c>
      <c r="O74" s="439">
        <v>180040.71</v>
      </c>
      <c r="P74" s="436">
        <v>0.61399999999999999</v>
      </c>
      <c r="Q74" s="436">
        <v>0.60960000000000003</v>
      </c>
      <c r="R74" s="437">
        <v>439</v>
      </c>
      <c r="S74" s="437">
        <v>205</v>
      </c>
      <c r="T74" s="438">
        <v>0.46700000000000003</v>
      </c>
      <c r="U74" s="438">
        <v>0.67579999999999996</v>
      </c>
      <c r="V74" s="435">
        <v>334</v>
      </c>
      <c r="W74" s="435">
        <v>273</v>
      </c>
      <c r="X74" s="436">
        <v>0.81740000000000002</v>
      </c>
      <c r="Y74" s="208"/>
      <c r="Z74" s="196">
        <v>384</v>
      </c>
      <c r="AA74" s="197">
        <v>409</v>
      </c>
      <c r="AB74" s="198">
        <v>1.0650999999999999</v>
      </c>
      <c r="AC74" s="196">
        <v>634</v>
      </c>
      <c r="AD74" s="197">
        <v>560</v>
      </c>
      <c r="AE74" s="198">
        <v>0.88329999999999997</v>
      </c>
      <c r="AF74" s="199">
        <v>1341074.3700000001</v>
      </c>
      <c r="AG74" s="200">
        <v>851439.97</v>
      </c>
      <c r="AH74" s="198">
        <v>0.63490000000000002</v>
      </c>
      <c r="AI74" s="196">
        <v>533</v>
      </c>
      <c r="AJ74" s="197">
        <v>343</v>
      </c>
      <c r="AK74" s="198">
        <v>0.64349999999999996</v>
      </c>
      <c r="AL74" s="12" t="s">
        <v>340</v>
      </c>
    </row>
    <row r="75" spans="1:38" s="3" customFormat="1" ht="13.9">
      <c r="A75" s="230" t="s">
        <v>167</v>
      </c>
      <c r="B75" s="230" t="s">
        <v>88</v>
      </c>
      <c r="C75" s="434">
        <v>1331145.51</v>
      </c>
      <c r="D75" s="434">
        <v>4956017.7</v>
      </c>
      <c r="E75" s="431">
        <v>0.26859175866139501</v>
      </c>
      <c r="F75" s="435">
        <v>1806</v>
      </c>
      <c r="G75" s="435">
        <v>1642</v>
      </c>
      <c r="H75" s="436">
        <v>0.90920000000000001</v>
      </c>
      <c r="I75" s="429">
        <v>0.97070000000000001</v>
      </c>
      <c r="J75" s="437">
        <v>2673</v>
      </c>
      <c r="K75" s="437">
        <v>2300</v>
      </c>
      <c r="L75" s="431">
        <v>0.86050000000000004</v>
      </c>
      <c r="M75" s="431">
        <v>0.88019999999999998</v>
      </c>
      <c r="N75" s="439">
        <v>1192050.2</v>
      </c>
      <c r="O75" s="439">
        <v>815177.72</v>
      </c>
      <c r="P75" s="436">
        <v>0.68379999999999996</v>
      </c>
      <c r="Q75" s="436">
        <v>0.69</v>
      </c>
      <c r="R75" s="437">
        <v>1790</v>
      </c>
      <c r="S75" s="437">
        <v>898</v>
      </c>
      <c r="T75" s="438">
        <v>0.50170000000000003</v>
      </c>
      <c r="U75" s="438">
        <v>0.68479999999999996</v>
      </c>
      <c r="V75" s="435">
        <v>1443</v>
      </c>
      <c r="W75" s="435">
        <v>1037</v>
      </c>
      <c r="X75" s="436">
        <v>0.71860000000000002</v>
      </c>
      <c r="Y75" s="208"/>
      <c r="Z75" s="196">
        <v>2017</v>
      </c>
      <c r="AA75" s="197">
        <v>1993</v>
      </c>
      <c r="AB75" s="198">
        <v>0.98809999999999998</v>
      </c>
      <c r="AC75" s="196">
        <v>2818</v>
      </c>
      <c r="AD75" s="197">
        <v>2577</v>
      </c>
      <c r="AE75" s="198">
        <v>0.91449999999999998</v>
      </c>
      <c r="AF75" s="199">
        <v>5332976.96</v>
      </c>
      <c r="AG75" s="200">
        <v>3601553.42</v>
      </c>
      <c r="AH75" s="198">
        <v>0.67530000000000001</v>
      </c>
      <c r="AI75" s="196">
        <v>2282</v>
      </c>
      <c r="AJ75" s="197">
        <v>1471</v>
      </c>
      <c r="AK75" s="198">
        <v>0.64459999999999995</v>
      </c>
      <c r="AL75" s="12" t="s">
        <v>340</v>
      </c>
    </row>
    <row r="76" spans="1:38" s="3" customFormat="1" ht="13.9">
      <c r="A76" s="230" t="s">
        <v>166</v>
      </c>
      <c r="B76" s="230" t="s">
        <v>89</v>
      </c>
      <c r="C76" s="434">
        <v>932708.67</v>
      </c>
      <c r="D76" s="434">
        <v>3615897.94</v>
      </c>
      <c r="E76" s="431">
        <v>0.25794662500900101</v>
      </c>
      <c r="F76" s="435">
        <v>1233</v>
      </c>
      <c r="G76" s="435">
        <v>1143</v>
      </c>
      <c r="H76" s="436">
        <v>0.92700000000000005</v>
      </c>
      <c r="I76" s="429">
        <v>0.99</v>
      </c>
      <c r="J76" s="437">
        <v>1663</v>
      </c>
      <c r="K76" s="437">
        <v>1497</v>
      </c>
      <c r="L76" s="438">
        <v>0.9002</v>
      </c>
      <c r="M76" s="431">
        <v>0.89</v>
      </c>
      <c r="N76" s="439">
        <v>974131.04</v>
      </c>
      <c r="O76" s="439">
        <v>631120.35</v>
      </c>
      <c r="P76" s="436">
        <v>0.64790000000000003</v>
      </c>
      <c r="Q76" s="436">
        <v>0.6734</v>
      </c>
      <c r="R76" s="437">
        <v>1267</v>
      </c>
      <c r="S76" s="437">
        <v>611</v>
      </c>
      <c r="T76" s="438">
        <v>0.48220000000000002</v>
      </c>
      <c r="U76" s="438">
        <v>0.69</v>
      </c>
      <c r="V76" s="435">
        <v>1107</v>
      </c>
      <c r="W76" s="435">
        <v>852</v>
      </c>
      <c r="X76" s="436">
        <v>0.76959999999999995</v>
      </c>
      <c r="Y76" s="208"/>
      <c r="Z76" s="196">
        <v>1237</v>
      </c>
      <c r="AA76" s="197">
        <v>1312</v>
      </c>
      <c r="AB76" s="198">
        <v>1.0606</v>
      </c>
      <c r="AC76" s="196">
        <v>1755</v>
      </c>
      <c r="AD76" s="197">
        <v>1566</v>
      </c>
      <c r="AE76" s="198">
        <v>0.89229999999999998</v>
      </c>
      <c r="AF76" s="199">
        <v>4011888.32</v>
      </c>
      <c r="AG76" s="200">
        <v>2809724.87</v>
      </c>
      <c r="AH76" s="198">
        <v>0.70030000000000003</v>
      </c>
      <c r="AI76" s="196">
        <v>1484</v>
      </c>
      <c r="AJ76" s="197">
        <v>1075</v>
      </c>
      <c r="AK76" s="198">
        <v>0.72440000000000004</v>
      </c>
      <c r="AL76" s="12" t="s">
        <v>340</v>
      </c>
    </row>
    <row r="77" spans="1:38" s="3" customFormat="1" ht="13.9">
      <c r="A77" s="230" t="s">
        <v>167</v>
      </c>
      <c r="B77" s="230" t="s">
        <v>90</v>
      </c>
      <c r="C77" s="434">
        <v>308892.28000000003</v>
      </c>
      <c r="D77" s="434">
        <v>1186876.77</v>
      </c>
      <c r="E77" s="431">
        <v>0.26025640387249299</v>
      </c>
      <c r="F77" s="435">
        <v>415</v>
      </c>
      <c r="G77" s="435">
        <v>379</v>
      </c>
      <c r="H77" s="436">
        <v>0.9133</v>
      </c>
      <c r="I77" s="429">
        <v>0.99</v>
      </c>
      <c r="J77" s="437">
        <v>581</v>
      </c>
      <c r="K77" s="437">
        <v>523</v>
      </c>
      <c r="L77" s="438">
        <v>0.9002</v>
      </c>
      <c r="M77" s="431">
        <v>0.89</v>
      </c>
      <c r="N77" s="439">
        <v>289716.93</v>
      </c>
      <c r="O77" s="439">
        <v>202579.03</v>
      </c>
      <c r="P77" s="436">
        <v>0.69920000000000004</v>
      </c>
      <c r="Q77" s="436">
        <v>0.69</v>
      </c>
      <c r="R77" s="437">
        <v>402</v>
      </c>
      <c r="S77" s="437">
        <v>215</v>
      </c>
      <c r="T77" s="438">
        <v>0.53480000000000005</v>
      </c>
      <c r="U77" s="438">
        <v>0.69</v>
      </c>
      <c r="V77" s="435">
        <v>334</v>
      </c>
      <c r="W77" s="435">
        <v>269</v>
      </c>
      <c r="X77" s="436">
        <v>0.8054</v>
      </c>
      <c r="Y77" s="208"/>
      <c r="Z77" s="196">
        <v>451</v>
      </c>
      <c r="AA77" s="197">
        <v>454</v>
      </c>
      <c r="AB77" s="198">
        <v>1.0066999999999999</v>
      </c>
      <c r="AC77" s="196">
        <v>618</v>
      </c>
      <c r="AD77" s="197">
        <v>570</v>
      </c>
      <c r="AE77" s="198">
        <v>0.92230000000000001</v>
      </c>
      <c r="AF77" s="199">
        <v>1299458.42</v>
      </c>
      <c r="AG77" s="200">
        <v>858379.86</v>
      </c>
      <c r="AH77" s="198">
        <v>0.66059999999999997</v>
      </c>
      <c r="AI77" s="196">
        <v>476</v>
      </c>
      <c r="AJ77" s="197">
        <v>359</v>
      </c>
      <c r="AK77" s="198">
        <v>0.75419999999999998</v>
      </c>
      <c r="AL77" s="12" t="s">
        <v>340</v>
      </c>
    </row>
    <row r="78" spans="1:38" s="3" customFormat="1" ht="13.9">
      <c r="A78" s="230" t="s">
        <v>164</v>
      </c>
      <c r="B78" s="230" t="s">
        <v>91</v>
      </c>
      <c r="C78" s="434">
        <v>916051.91</v>
      </c>
      <c r="D78" s="434">
        <v>3547151.81</v>
      </c>
      <c r="E78" s="431">
        <v>0.25824998733279497</v>
      </c>
      <c r="F78" s="435">
        <v>1414</v>
      </c>
      <c r="G78" s="435">
        <v>1282</v>
      </c>
      <c r="H78" s="436">
        <v>0.90659999999999996</v>
      </c>
      <c r="I78" s="429">
        <v>0.99</v>
      </c>
      <c r="J78" s="437">
        <v>1863</v>
      </c>
      <c r="K78" s="437">
        <v>1701</v>
      </c>
      <c r="L78" s="438">
        <v>0.91300000000000003</v>
      </c>
      <c r="M78" s="431">
        <v>0.89</v>
      </c>
      <c r="N78" s="439">
        <v>890851.25</v>
      </c>
      <c r="O78" s="439">
        <v>578712.09</v>
      </c>
      <c r="P78" s="436">
        <v>0.64959999999999996</v>
      </c>
      <c r="Q78" s="436">
        <v>0.6734</v>
      </c>
      <c r="R78" s="437">
        <v>1348</v>
      </c>
      <c r="S78" s="437">
        <v>694</v>
      </c>
      <c r="T78" s="438">
        <v>0.51480000000000004</v>
      </c>
      <c r="U78" s="438">
        <v>0.69</v>
      </c>
      <c r="V78" s="435">
        <v>1163</v>
      </c>
      <c r="W78" s="435">
        <v>1005</v>
      </c>
      <c r="X78" s="436">
        <v>0.86409999999999998</v>
      </c>
      <c r="Y78" s="208"/>
      <c r="Z78" s="196">
        <v>1508</v>
      </c>
      <c r="AA78" s="197">
        <v>1580</v>
      </c>
      <c r="AB78" s="198">
        <v>1.0477000000000001</v>
      </c>
      <c r="AC78" s="196">
        <v>2063</v>
      </c>
      <c r="AD78" s="197">
        <v>1893</v>
      </c>
      <c r="AE78" s="198">
        <v>0.91759999999999997</v>
      </c>
      <c r="AF78" s="199">
        <v>4043519.08</v>
      </c>
      <c r="AG78" s="200">
        <v>2740854.85</v>
      </c>
      <c r="AH78" s="198">
        <v>0.67779999999999996</v>
      </c>
      <c r="AI78" s="196">
        <v>1725</v>
      </c>
      <c r="AJ78" s="197">
        <v>1175</v>
      </c>
      <c r="AK78" s="198">
        <v>0.68120000000000003</v>
      </c>
      <c r="AL78" s="12" t="s">
        <v>340</v>
      </c>
    </row>
    <row r="79" spans="1:38" s="3" customFormat="1" ht="13.9">
      <c r="A79" s="445" t="s">
        <v>166</v>
      </c>
      <c r="B79" s="445" t="s">
        <v>92</v>
      </c>
      <c r="C79" s="434">
        <v>4388004.26</v>
      </c>
      <c r="D79" s="434">
        <v>15708426.35</v>
      </c>
      <c r="E79" s="431">
        <v>0.279340792147521</v>
      </c>
      <c r="F79" s="435">
        <v>7184</v>
      </c>
      <c r="G79" s="435">
        <v>6611</v>
      </c>
      <c r="H79" s="436">
        <v>0.92020000000000002</v>
      </c>
      <c r="I79" s="429">
        <v>0.99</v>
      </c>
      <c r="J79" s="437">
        <v>9172</v>
      </c>
      <c r="K79" s="437">
        <v>8350</v>
      </c>
      <c r="L79" s="438">
        <v>0.91039999999999999</v>
      </c>
      <c r="M79" s="431">
        <v>0.89</v>
      </c>
      <c r="N79" s="439">
        <v>4378390.12</v>
      </c>
      <c r="O79" s="439">
        <v>2807260.89</v>
      </c>
      <c r="P79" s="436">
        <v>0.64119999999999999</v>
      </c>
      <c r="Q79" s="436">
        <v>0.64349999999999996</v>
      </c>
      <c r="R79" s="437">
        <v>7119</v>
      </c>
      <c r="S79" s="437">
        <v>3434</v>
      </c>
      <c r="T79" s="438">
        <v>0.4824</v>
      </c>
      <c r="U79" s="438">
        <v>0.67159999999999997</v>
      </c>
      <c r="V79" s="435">
        <v>2301</v>
      </c>
      <c r="W79" s="435">
        <v>1853</v>
      </c>
      <c r="X79" s="436">
        <v>0.80530000000000002</v>
      </c>
      <c r="Y79" s="208"/>
      <c r="Z79" s="196">
        <v>7070</v>
      </c>
      <c r="AA79" s="197">
        <v>7207</v>
      </c>
      <c r="AB79" s="198">
        <v>1.0194000000000001</v>
      </c>
      <c r="AC79" s="196">
        <v>9387</v>
      </c>
      <c r="AD79" s="197">
        <v>8356</v>
      </c>
      <c r="AE79" s="198">
        <v>0.89019999999999999</v>
      </c>
      <c r="AF79" s="199">
        <v>17335899.309999999</v>
      </c>
      <c r="AG79" s="200">
        <v>11458379.73</v>
      </c>
      <c r="AH79" s="198">
        <v>0.66100000000000003</v>
      </c>
      <c r="AI79" s="196">
        <v>7965</v>
      </c>
      <c r="AJ79" s="197">
        <v>5480</v>
      </c>
      <c r="AK79" s="198">
        <v>0.68799999999999994</v>
      </c>
      <c r="AL79" s="12" t="s">
        <v>340</v>
      </c>
    </row>
    <row r="80" spans="1:38" s="3" customFormat="1" ht="13.9">
      <c r="A80" s="230" t="s">
        <v>167</v>
      </c>
      <c r="B80" s="230" t="s">
        <v>93</v>
      </c>
      <c r="C80" s="434">
        <v>230703.21</v>
      </c>
      <c r="D80" s="434">
        <v>883103.04</v>
      </c>
      <c r="E80" s="431">
        <v>0.26124155342053901</v>
      </c>
      <c r="F80" s="435">
        <v>256</v>
      </c>
      <c r="G80" s="435">
        <v>238</v>
      </c>
      <c r="H80" s="436">
        <v>0.92969999999999997</v>
      </c>
      <c r="I80" s="429">
        <v>0.99</v>
      </c>
      <c r="J80" s="437">
        <v>423</v>
      </c>
      <c r="K80" s="437">
        <v>378</v>
      </c>
      <c r="L80" s="438">
        <v>0.89359999999999995</v>
      </c>
      <c r="M80" s="431">
        <v>0.85680000000000001</v>
      </c>
      <c r="N80" s="439">
        <v>205757.52</v>
      </c>
      <c r="O80" s="439">
        <v>146280.35</v>
      </c>
      <c r="P80" s="436">
        <v>0.71089999999999998</v>
      </c>
      <c r="Q80" s="436">
        <v>0.69</v>
      </c>
      <c r="R80" s="437">
        <v>347</v>
      </c>
      <c r="S80" s="437">
        <v>189</v>
      </c>
      <c r="T80" s="438">
        <v>0.54469999999999996</v>
      </c>
      <c r="U80" s="438">
        <v>0.69</v>
      </c>
      <c r="V80" s="435">
        <v>196</v>
      </c>
      <c r="W80" s="435">
        <v>150</v>
      </c>
      <c r="X80" s="436">
        <v>0.76529999999999998</v>
      </c>
      <c r="Y80" s="208"/>
      <c r="Z80" s="196">
        <v>288</v>
      </c>
      <c r="AA80" s="197">
        <v>314</v>
      </c>
      <c r="AB80" s="198">
        <v>1.0903</v>
      </c>
      <c r="AC80" s="196">
        <v>458</v>
      </c>
      <c r="AD80" s="197">
        <v>414</v>
      </c>
      <c r="AE80" s="198">
        <v>0.90390000000000004</v>
      </c>
      <c r="AF80" s="199">
        <v>974081.74</v>
      </c>
      <c r="AG80" s="200">
        <v>709506.5</v>
      </c>
      <c r="AH80" s="198">
        <v>0.72840000000000005</v>
      </c>
      <c r="AI80" s="196">
        <v>393</v>
      </c>
      <c r="AJ80" s="197">
        <v>302</v>
      </c>
      <c r="AK80" s="198">
        <v>0.76839999999999997</v>
      </c>
      <c r="AL80" s="12" t="s">
        <v>340</v>
      </c>
    </row>
    <row r="81" spans="1:38" s="3" customFormat="1" ht="13.9">
      <c r="A81" s="230" t="s">
        <v>160</v>
      </c>
      <c r="B81" s="230" t="s">
        <v>94</v>
      </c>
      <c r="C81" s="434">
        <v>2438833.98</v>
      </c>
      <c r="D81" s="434">
        <v>8911894.1899999995</v>
      </c>
      <c r="E81" s="431">
        <v>0.27366056283933499</v>
      </c>
      <c r="F81" s="435">
        <v>3838</v>
      </c>
      <c r="G81" s="435">
        <v>3461</v>
      </c>
      <c r="H81" s="436">
        <v>0.90180000000000005</v>
      </c>
      <c r="I81" s="429">
        <v>0.99</v>
      </c>
      <c r="J81" s="437">
        <v>5146</v>
      </c>
      <c r="K81" s="437">
        <v>4277</v>
      </c>
      <c r="L81" s="438">
        <v>0.83109999999999995</v>
      </c>
      <c r="M81" s="431">
        <v>0.83689999999999998</v>
      </c>
      <c r="N81" s="439">
        <v>2500235.02</v>
      </c>
      <c r="O81" s="439">
        <v>1575859.97</v>
      </c>
      <c r="P81" s="436">
        <v>0.63029999999999997</v>
      </c>
      <c r="Q81" s="436">
        <v>0.64</v>
      </c>
      <c r="R81" s="437">
        <v>3473</v>
      </c>
      <c r="S81" s="437">
        <v>1599</v>
      </c>
      <c r="T81" s="438">
        <v>0.46039999999999998</v>
      </c>
      <c r="U81" s="438">
        <v>0.64400000000000002</v>
      </c>
      <c r="V81" s="435">
        <v>3196</v>
      </c>
      <c r="W81" s="435">
        <v>2633</v>
      </c>
      <c r="X81" s="436">
        <v>0.82379999999999998</v>
      </c>
      <c r="Y81" s="208"/>
      <c r="Z81" s="196">
        <v>3614</v>
      </c>
      <c r="AA81" s="197">
        <v>3814</v>
      </c>
      <c r="AB81" s="198">
        <v>1.0552999999999999</v>
      </c>
      <c r="AC81" s="196">
        <v>5088</v>
      </c>
      <c r="AD81" s="197">
        <v>4399</v>
      </c>
      <c r="AE81" s="198">
        <v>0.86460000000000004</v>
      </c>
      <c r="AF81" s="199">
        <v>10454714.66</v>
      </c>
      <c r="AG81" s="200">
        <v>7076205.9699999997</v>
      </c>
      <c r="AH81" s="198">
        <v>0.67679999999999996</v>
      </c>
      <c r="AI81" s="196">
        <v>4066</v>
      </c>
      <c r="AJ81" s="197">
        <v>2704</v>
      </c>
      <c r="AK81" s="198">
        <v>0.66500000000000004</v>
      </c>
      <c r="AL81" s="12" t="s">
        <v>340</v>
      </c>
    </row>
    <row r="82" spans="1:38" s="3" customFormat="1" ht="13.9">
      <c r="A82" s="230" t="s">
        <v>165</v>
      </c>
      <c r="B82" s="230" t="s">
        <v>95</v>
      </c>
      <c r="C82" s="434">
        <v>1949543.69</v>
      </c>
      <c r="D82" s="434">
        <v>6375166.8899999997</v>
      </c>
      <c r="E82" s="431">
        <v>0.30580276934522699</v>
      </c>
      <c r="F82" s="435">
        <v>3176</v>
      </c>
      <c r="G82" s="435">
        <v>2941</v>
      </c>
      <c r="H82" s="436">
        <v>0.92600000000000005</v>
      </c>
      <c r="I82" s="429">
        <v>0.99</v>
      </c>
      <c r="J82" s="437">
        <v>4055</v>
      </c>
      <c r="K82" s="437">
        <v>3628</v>
      </c>
      <c r="L82" s="438">
        <v>0.89470000000000005</v>
      </c>
      <c r="M82" s="431">
        <v>0.89</v>
      </c>
      <c r="N82" s="439">
        <v>1735892.44</v>
      </c>
      <c r="O82" s="439">
        <v>1154915.3899999999</v>
      </c>
      <c r="P82" s="436">
        <v>0.6653</v>
      </c>
      <c r="Q82" s="436">
        <v>0.6764</v>
      </c>
      <c r="R82" s="437">
        <v>2703</v>
      </c>
      <c r="S82" s="437">
        <v>1306</v>
      </c>
      <c r="T82" s="438">
        <v>0.48320000000000002</v>
      </c>
      <c r="U82" s="438">
        <v>0.66739999999999999</v>
      </c>
      <c r="V82" s="435">
        <v>2544</v>
      </c>
      <c r="W82" s="435">
        <v>2294</v>
      </c>
      <c r="X82" s="436">
        <v>0.90169999999999995</v>
      </c>
      <c r="Y82" s="208"/>
      <c r="Z82" s="196">
        <v>3324</v>
      </c>
      <c r="AA82" s="197">
        <v>3377</v>
      </c>
      <c r="AB82" s="198">
        <v>1.0159</v>
      </c>
      <c r="AC82" s="196">
        <v>4171</v>
      </c>
      <c r="AD82" s="197">
        <v>3785</v>
      </c>
      <c r="AE82" s="198">
        <v>0.90749999999999997</v>
      </c>
      <c r="AF82" s="199">
        <v>6844421.1100000003</v>
      </c>
      <c r="AG82" s="200">
        <v>4558816.16</v>
      </c>
      <c r="AH82" s="198">
        <v>0.66610000000000003</v>
      </c>
      <c r="AI82" s="196">
        <v>3260</v>
      </c>
      <c r="AJ82" s="197">
        <v>2117</v>
      </c>
      <c r="AK82" s="198">
        <v>0.64939999999999998</v>
      </c>
      <c r="AL82" s="12" t="s">
        <v>340</v>
      </c>
    </row>
    <row r="83" spans="1:38" s="3" customFormat="1" ht="13.9">
      <c r="A83" s="230" t="s">
        <v>165</v>
      </c>
      <c r="B83" s="230" t="s">
        <v>96</v>
      </c>
      <c r="C83" s="434">
        <v>3460095.98</v>
      </c>
      <c r="D83" s="434">
        <v>11547058.550000001</v>
      </c>
      <c r="E83" s="431">
        <v>0.29965172212623797</v>
      </c>
      <c r="F83" s="435">
        <v>7834</v>
      </c>
      <c r="G83" s="435">
        <v>7019</v>
      </c>
      <c r="H83" s="436">
        <v>0.89600000000000002</v>
      </c>
      <c r="I83" s="429">
        <v>0.98670000000000002</v>
      </c>
      <c r="J83" s="437">
        <v>9049</v>
      </c>
      <c r="K83" s="437">
        <v>7927</v>
      </c>
      <c r="L83" s="438">
        <v>0.876</v>
      </c>
      <c r="M83" s="431">
        <v>0.86939999999999995</v>
      </c>
      <c r="N83" s="439">
        <v>3108446.4</v>
      </c>
      <c r="O83" s="439">
        <v>2070427.31</v>
      </c>
      <c r="P83" s="436">
        <v>0.66610000000000003</v>
      </c>
      <c r="Q83" s="436">
        <v>0.65259999999999996</v>
      </c>
      <c r="R83" s="437">
        <v>5933</v>
      </c>
      <c r="S83" s="437">
        <v>2962</v>
      </c>
      <c r="T83" s="438">
        <v>0.49919999999999998</v>
      </c>
      <c r="U83" s="438">
        <v>0.66069999999999995</v>
      </c>
      <c r="V83" s="435">
        <v>5747</v>
      </c>
      <c r="W83" s="435">
        <v>5129</v>
      </c>
      <c r="X83" s="436">
        <v>0.89249999999999996</v>
      </c>
      <c r="Y83" s="208"/>
      <c r="Z83" s="196">
        <v>8603</v>
      </c>
      <c r="AA83" s="197">
        <v>8333</v>
      </c>
      <c r="AB83" s="198">
        <v>0.96860000000000002</v>
      </c>
      <c r="AC83" s="196">
        <v>10327</v>
      </c>
      <c r="AD83" s="197">
        <v>9158</v>
      </c>
      <c r="AE83" s="198">
        <v>0.88680000000000003</v>
      </c>
      <c r="AF83" s="199">
        <v>13085066.74</v>
      </c>
      <c r="AG83" s="200">
        <v>8525647.5299999993</v>
      </c>
      <c r="AH83" s="198">
        <v>0.65159999999999996</v>
      </c>
      <c r="AI83" s="196">
        <v>7992</v>
      </c>
      <c r="AJ83" s="197">
        <v>5135</v>
      </c>
      <c r="AK83" s="198">
        <v>0.64249999999999996</v>
      </c>
      <c r="AL83" s="12" t="s">
        <v>340</v>
      </c>
    </row>
    <row r="84" spans="1:38" s="3" customFormat="1" ht="13.9">
      <c r="A84" s="230" t="s">
        <v>161</v>
      </c>
      <c r="B84" s="230" t="s">
        <v>97</v>
      </c>
      <c r="C84" s="434">
        <v>1690545.2</v>
      </c>
      <c r="D84" s="434">
        <v>6153545.0999999996</v>
      </c>
      <c r="E84" s="431">
        <v>0.27472703498996098</v>
      </c>
      <c r="F84" s="435">
        <v>2666</v>
      </c>
      <c r="G84" s="435">
        <v>2430</v>
      </c>
      <c r="H84" s="436">
        <v>0.91149999999999998</v>
      </c>
      <c r="I84" s="429">
        <v>0.99</v>
      </c>
      <c r="J84" s="437">
        <v>3556</v>
      </c>
      <c r="K84" s="437">
        <v>3071</v>
      </c>
      <c r="L84" s="438">
        <v>0.86360000000000003</v>
      </c>
      <c r="M84" s="431">
        <v>0.87409999999999999</v>
      </c>
      <c r="N84" s="439">
        <v>1629615.33</v>
      </c>
      <c r="O84" s="439">
        <v>1097609.77</v>
      </c>
      <c r="P84" s="436">
        <v>0.67349999999999999</v>
      </c>
      <c r="Q84" s="436">
        <v>0.67620000000000002</v>
      </c>
      <c r="R84" s="437">
        <v>2472</v>
      </c>
      <c r="S84" s="437">
        <v>1223</v>
      </c>
      <c r="T84" s="438">
        <v>0.49469999999999997</v>
      </c>
      <c r="U84" s="438">
        <v>0.65769999999999995</v>
      </c>
      <c r="V84" s="435">
        <v>2254</v>
      </c>
      <c r="W84" s="435">
        <v>1782</v>
      </c>
      <c r="X84" s="436">
        <v>0.79059999999999997</v>
      </c>
      <c r="Y84" s="208"/>
      <c r="Z84" s="196">
        <v>2818</v>
      </c>
      <c r="AA84" s="197">
        <v>2706</v>
      </c>
      <c r="AB84" s="198">
        <v>0.96030000000000004</v>
      </c>
      <c r="AC84" s="196">
        <v>3754</v>
      </c>
      <c r="AD84" s="197">
        <v>3312</v>
      </c>
      <c r="AE84" s="198">
        <v>0.88229999999999997</v>
      </c>
      <c r="AF84" s="199">
        <v>6897537.0599999996</v>
      </c>
      <c r="AG84" s="200">
        <v>4769676.32</v>
      </c>
      <c r="AH84" s="198">
        <v>0.6915</v>
      </c>
      <c r="AI84" s="196">
        <v>2984</v>
      </c>
      <c r="AJ84" s="197">
        <v>1922</v>
      </c>
      <c r="AK84" s="198">
        <v>0.64410000000000001</v>
      </c>
      <c r="AL84" s="12" t="s">
        <v>340</v>
      </c>
    </row>
    <row r="85" spans="1:38" s="3" customFormat="1" ht="13.9">
      <c r="A85" s="230" t="s">
        <v>162</v>
      </c>
      <c r="B85" s="230" t="s">
        <v>98</v>
      </c>
      <c r="C85" s="434">
        <v>2699094.59</v>
      </c>
      <c r="D85" s="434">
        <v>10357305.17</v>
      </c>
      <c r="E85" s="431">
        <v>0.26059815228945299</v>
      </c>
      <c r="F85" s="435">
        <v>4324</v>
      </c>
      <c r="G85" s="435">
        <v>3975</v>
      </c>
      <c r="H85" s="436">
        <v>0.91930000000000001</v>
      </c>
      <c r="I85" s="429">
        <v>0.99</v>
      </c>
      <c r="J85" s="437">
        <v>5757</v>
      </c>
      <c r="K85" s="437">
        <v>4828</v>
      </c>
      <c r="L85" s="438">
        <v>0.83860000000000001</v>
      </c>
      <c r="M85" s="431">
        <v>0.84430000000000005</v>
      </c>
      <c r="N85" s="439">
        <v>2657292.3199999998</v>
      </c>
      <c r="O85" s="439">
        <v>1797220.53</v>
      </c>
      <c r="P85" s="436">
        <v>0.67630000000000001</v>
      </c>
      <c r="Q85" s="436">
        <v>0.69</v>
      </c>
      <c r="R85" s="437">
        <v>3704</v>
      </c>
      <c r="S85" s="437">
        <v>1927</v>
      </c>
      <c r="T85" s="438">
        <v>0.5202</v>
      </c>
      <c r="U85" s="438">
        <v>0.69</v>
      </c>
      <c r="V85" s="435">
        <v>3527</v>
      </c>
      <c r="W85" s="435">
        <v>2816</v>
      </c>
      <c r="X85" s="436">
        <v>0.7984</v>
      </c>
      <c r="Y85" s="208"/>
      <c r="Z85" s="196">
        <v>4307</v>
      </c>
      <c r="AA85" s="197">
        <v>4330</v>
      </c>
      <c r="AB85" s="198">
        <v>1.0053000000000001</v>
      </c>
      <c r="AC85" s="196">
        <v>5812</v>
      </c>
      <c r="AD85" s="197">
        <v>5081</v>
      </c>
      <c r="AE85" s="198">
        <v>0.87419999999999998</v>
      </c>
      <c r="AF85" s="199">
        <v>11378669.15</v>
      </c>
      <c r="AG85" s="200">
        <v>7898549.21</v>
      </c>
      <c r="AH85" s="198">
        <v>0.69420000000000004</v>
      </c>
      <c r="AI85" s="196">
        <v>4655</v>
      </c>
      <c r="AJ85" s="197">
        <v>3334</v>
      </c>
      <c r="AK85" s="198">
        <v>0.71619999999999995</v>
      </c>
      <c r="AL85" s="12" t="s">
        <v>340</v>
      </c>
    </row>
    <row r="86" spans="1:38" s="3" customFormat="1" ht="13.9">
      <c r="A86" s="230" t="s">
        <v>163</v>
      </c>
      <c r="B86" s="230" t="s">
        <v>99</v>
      </c>
      <c r="C86" s="434">
        <v>1535777.25</v>
      </c>
      <c r="D86" s="434">
        <v>5292919.78</v>
      </c>
      <c r="E86" s="431">
        <v>0.29015691033201302</v>
      </c>
      <c r="F86" s="435">
        <v>2447</v>
      </c>
      <c r="G86" s="435">
        <v>2279</v>
      </c>
      <c r="H86" s="436">
        <v>0.93130000000000002</v>
      </c>
      <c r="I86" s="429">
        <v>0.99</v>
      </c>
      <c r="J86" s="437">
        <v>3666</v>
      </c>
      <c r="K86" s="437">
        <v>3253</v>
      </c>
      <c r="L86" s="438">
        <v>0.88729999999999998</v>
      </c>
      <c r="M86" s="431">
        <v>0.88900000000000001</v>
      </c>
      <c r="N86" s="439">
        <v>1569426.24</v>
      </c>
      <c r="O86" s="439">
        <v>929377.27</v>
      </c>
      <c r="P86" s="436">
        <v>0.59219999999999995</v>
      </c>
      <c r="Q86" s="436">
        <v>0.61319999999999997</v>
      </c>
      <c r="R86" s="437">
        <v>2471</v>
      </c>
      <c r="S86" s="437">
        <v>1012</v>
      </c>
      <c r="T86" s="438">
        <v>0.40960000000000002</v>
      </c>
      <c r="U86" s="438">
        <v>0.57820000000000005</v>
      </c>
      <c r="V86" s="435">
        <v>2227</v>
      </c>
      <c r="W86" s="435">
        <v>1845</v>
      </c>
      <c r="X86" s="436">
        <v>0.82850000000000001</v>
      </c>
      <c r="Y86" s="208"/>
      <c r="Z86" s="196">
        <v>2408</v>
      </c>
      <c r="AA86" s="197">
        <v>2635</v>
      </c>
      <c r="AB86" s="198">
        <v>1.0943000000000001</v>
      </c>
      <c r="AC86" s="196">
        <v>3727</v>
      </c>
      <c r="AD86" s="197">
        <v>3322</v>
      </c>
      <c r="AE86" s="198">
        <v>0.89129999999999998</v>
      </c>
      <c r="AF86" s="199">
        <v>6189733.4299999997</v>
      </c>
      <c r="AG86" s="200">
        <v>3899498.55</v>
      </c>
      <c r="AH86" s="198">
        <v>0.63</v>
      </c>
      <c r="AI86" s="196">
        <v>2872</v>
      </c>
      <c r="AJ86" s="197">
        <v>1644</v>
      </c>
      <c r="AK86" s="198">
        <v>0.57240000000000002</v>
      </c>
      <c r="AL86" s="12" t="s">
        <v>340</v>
      </c>
    </row>
    <row r="87" spans="1:38" s="3" customFormat="1" ht="13.9">
      <c r="A87" s="230" t="s">
        <v>165</v>
      </c>
      <c r="B87" s="230" t="s">
        <v>100</v>
      </c>
      <c r="C87" s="434">
        <v>1754694.64</v>
      </c>
      <c r="D87" s="434">
        <v>6517544.8300000001</v>
      </c>
      <c r="E87" s="431">
        <v>0.26922632460051699</v>
      </c>
      <c r="F87" s="435">
        <v>2510</v>
      </c>
      <c r="G87" s="435">
        <v>2323</v>
      </c>
      <c r="H87" s="436">
        <v>0.92549999999999999</v>
      </c>
      <c r="I87" s="429">
        <v>0.99</v>
      </c>
      <c r="J87" s="437">
        <v>3266</v>
      </c>
      <c r="K87" s="437">
        <v>2978</v>
      </c>
      <c r="L87" s="438">
        <v>0.91180000000000005</v>
      </c>
      <c r="M87" s="431">
        <v>0.89</v>
      </c>
      <c r="N87" s="439">
        <v>1762537.84</v>
      </c>
      <c r="O87" s="439">
        <v>1196018.2</v>
      </c>
      <c r="P87" s="436">
        <v>0.67859999999999998</v>
      </c>
      <c r="Q87" s="436">
        <v>0.68600000000000005</v>
      </c>
      <c r="R87" s="437">
        <v>2419</v>
      </c>
      <c r="S87" s="437">
        <v>1152</v>
      </c>
      <c r="T87" s="438">
        <v>0.47620000000000001</v>
      </c>
      <c r="U87" s="438">
        <v>0.65710000000000002</v>
      </c>
      <c r="V87" s="435">
        <v>2078</v>
      </c>
      <c r="W87" s="435">
        <v>1766</v>
      </c>
      <c r="X87" s="436">
        <v>0.84989999999999999</v>
      </c>
      <c r="Y87" s="208"/>
      <c r="Z87" s="196">
        <v>2764</v>
      </c>
      <c r="AA87" s="197">
        <v>2781</v>
      </c>
      <c r="AB87" s="198">
        <v>1.0062</v>
      </c>
      <c r="AC87" s="196">
        <v>3644</v>
      </c>
      <c r="AD87" s="197">
        <v>3241</v>
      </c>
      <c r="AE87" s="198">
        <v>0.88939999999999997</v>
      </c>
      <c r="AF87" s="199">
        <v>7726448.75</v>
      </c>
      <c r="AG87" s="200">
        <v>5202712.91</v>
      </c>
      <c r="AH87" s="198">
        <v>0.6734</v>
      </c>
      <c r="AI87" s="196">
        <v>2923</v>
      </c>
      <c r="AJ87" s="197">
        <v>1870</v>
      </c>
      <c r="AK87" s="198">
        <v>0.63980000000000004</v>
      </c>
      <c r="AL87" s="12" t="s">
        <v>340</v>
      </c>
    </row>
    <row r="88" spans="1:38" s="3" customFormat="1" ht="13.9">
      <c r="A88" s="230" t="s">
        <v>165</v>
      </c>
      <c r="B88" s="230" t="s">
        <v>101</v>
      </c>
      <c r="C88" s="434">
        <v>1640383.31</v>
      </c>
      <c r="D88" s="434">
        <v>5179745.09</v>
      </c>
      <c r="E88" s="431">
        <v>0.316691899214677</v>
      </c>
      <c r="F88" s="435">
        <v>3407</v>
      </c>
      <c r="G88" s="435">
        <v>3089</v>
      </c>
      <c r="H88" s="436">
        <v>0.90669999999999995</v>
      </c>
      <c r="I88" s="429">
        <v>0.98829999999999996</v>
      </c>
      <c r="J88" s="437">
        <v>4090</v>
      </c>
      <c r="K88" s="437">
        <v>3694</v>
      </c>
      <c r="L88" s="438">
        <v>0.9032</v>
      </c>
      <c r="M88" s="431">
        <v>0.89</v>
      </c>
      <c r="N88" s="439">
        <v>1493106.15</v>
      </c>
      <c r="O88" s="439">
        <v>898513.1</v>
      </c>
      <c r="P88" s="436">
        <v>0.6018</v>
      </c>
      <c r="Q88" s="436">
        <v>0.59619999999999995</v>
      </c>
      <c r="R88" s="437">
        <v>3251</v>
      </c>
      <c r="S88" s="437">
        <v>1446</v>
      </c>
      <c r="T88" s="438">
        <v>0.44479999999999997</v>
      </c>
      <c r="U88" s="438">
        <v>0.59099999999999997</v>
      </c>
      <c r="V88" s="435">
        <v>2415</v>
      </c>
      <c r="W88" s="435">
        <v>2106</v>
      </c>
      <c r="X88" s="436">
        <v>0.872</v>
      </c>
      <c r="Y88" s="208"/>
      <c r="Z88" s="196">
        <v>3603</v>
      </c>
      <c r="AA88" s="197">
        <v>3539</v>
      </c>
      <c r="AB88" s="198">
        <v>0.98219999999999996</v>
      </c>
      <c r="AC88" s="196">
        <v>4437</v>
      </c>
      <c r="AD88" s="197">
        <v>4129</v>
      </c>
      <c r="AE88" s="198">
        <v>0.93059999999999998</v>
      </c>
      <c r="AF88" s="199">
        <v>5799476.5899999999</v>
      </c>
      <c r="AG88" s="200">
        <v>3422009.58</v>
      </c>
      <c r="AH88" s="198">
        <v>0.59009999999999996</v>
      </c>
      <c r="AI88" s="196">
        <v>3767</v>
      </c>
      <c r="AJ88" s="197">
        <v>2136</v>
      </c>
      <c r="AK88" s="198">
        <v>0.56699999999999995</v>
      </c>
      <c r="AL88" s="12" t="s">
        <v>340</v>
      </c>
    </row>
    <row r="89" spans="1:38" s="3" customFormat="1" ht="13.9">
      <c r="A89" s="230" t="s">
        <v>162</v>
      </c>
      <c r="B89" s="230" t="s">
        <v>102</v>
      </c>
      <c r="C89" s="434">
        <v>1086321.8799999999</v>
      </c>
      <c r="D89" s="434">
        <v>3914523.74</v>
      </c>
      <c r="E89" s="431">
        <v>0.27751061231270002</v>
      </c>
      <c r="F89" s="435">
        <v>1865</v>
      </c>
      <c r="G89" s="435">
        <v>1756</v>
      </c>
      <c r="H89" s="436">
        <v>0.94159999999999999</v>
      </c>
      <c r="I89" s="429">
        <v>0.99</v>
      </c>
      <c r="J89" s="437">
        <v>2443</v>
      </c>
      <c r="K89" s="437">
        <v>2039</v>
      </c>
      <c r="L89" s="438">
        <v>0.83460000000000001</v>
      </c>
      <c r="M89" s="431">
        <v>0.85389999999999999</v>
      </c>
      <c r="N89" s="439">
        <v>998333.74</v>
      </c>
      <c r="O89" s="439">
        <v>680792.26</v>
      </c>
      <c r="P89" s="436">
        <v>0.68189999999999995</v>
      </c>
      <c r="Q89" s="436">
        <v>0.69</v>
      </c>
      <c r="R89" s="437">
        <v>1516</v>
      </c>
      <c r="S89" s="437">
        <v>803</v>
      </c>
      <c r="T89" s="438">
        <v>0.52969999999999995</v>
      </c>
      <c r="U89" s="438">
        <v>0.69</v>
      </c>
      <c r="V89" s="435">
        <v>1435</v>
      </c>
      <c r="W89" s="435">
        <v>1172</v>
      </c>
      <c r="X89" s="436">
        <v>0.81669999999999998</v>
      </c>
      <c r="Y89" s="208"/>
      <c r="Z89" s="196">
        <v>1896</v>
      </c>
      <c r="AA89" s="197">
        <v>1973</v>
      </c>
      <c r="AB89" s="198">
        <v>1.0406</v>
      </c>
      <c r="AC89" s="196">
        <v>2506</v>
      </c>
      <c r="AD89" s="197">
        <v>2206</v>
      </c>
      <c r="AE89" s="198">
        <v>0.88029999999999997</v>
      </c>
      <c r="AF89" s="199">
        <v>4300406.38</v>
      </c>
      <c r="AG89" s="200">
        <v>3039801.79</v>
      </c>
      <c r="AH89" s="198">
        <v>0.70689999999999997</v>
      </c>
      <c r="AI89" s="196">
        <v>1861</v>
      </c>
      <c r="AJ89" s="197">
        <v>1340</v>
      </c>
      <c r="AK89" s="198">
        <v>0.72</v>
      </c>
      <c r="AL89" s="12" t="s">
        <v>340</v>
      </c>
    </row>
    <row r="90" spans="1:38" s="3" customFormat="1" ht="13.9">
      <c r="A90" s="230" t="s">
        <v>161</v>
      </c>
      <c r="B90" s="230" t="s">
        <v>103</v>
      </c>
      <c r="C90" s="434">
        <v>695452.58</v>
      </c>
      <c r="D90" s="434">
        <v>2484354.83</v>
      </c>
      <c r="E90" s="431">
        <v>0.27993287094178898</v>
      </c>
      <c r="F90" s="435">
        <v>758</v>
      </c>
      <c r="G90" s="435">
        <v>704</v>
      </c>
      <c r="H90" s="436">
        <v>0.92879999999999996</v>
      </c>
      <c r="I90" s="429">
        <v>0.99</v>
      </c>
      <c r="J90" s="437">
        <v>1273</v>
      </c>
      <c r="K90" s="437">
        <v>1157</v>
      </c>
      <c r="L90" s="438">
        <v>0.90890000000000004</v>
      </c>
      <c r="M90" s="431">
        <v>0.89</v>
      </c>
      <c r="N90" s="439">
        <v>643776.81999999995</v>
      </c>
      <c r="O90" s="439">
        <v>422851.85</v>
      </c>
      <c r="P90" s="436">
        <v>0.65680000000000005</v>
      </c>
      <c r="Q90" s="436">
        <v>0.66459999999999997</v>
      </c>
      <c r="R90" s="437">
        <v>1028</v>
      </c>
      <c r="S90" s="437">
        <v>448</v>
      </c>
      <c r="T90" s="438">
        <v>0.43580000000000002</v>
      </c>
      <c r="U90" s="438">
        <v>0.59860000000000002</v>
      </c>
      <c r="V90" s="435">
        <v>645</v>
      </c>
      <c r="W90" s="435">
        <v>549</v>
      </c>
      <c r="X90" s="436">
        <v>0.85119999999999996</v>
      </c>
      <c r="Y90" s="208"/>
      <c r="Z90" s="196">
        <v>780</v>
      </c>
      <c r="AA90" s="197">
        <v>822</v>
      </c>
      <c r="AB90" s="198">
        <v>1.0538000000000001</v>
      </c>
      <c r="AC90" s="196">
        <v>1408</v>
      </c>
      <c r="AD90" s="197">
        <v>1245</v>
      </c>
      <c r="AE90" s="198">
        <v>0.88419999999999999</v>
      </c>
      <c r="AF90" s="199">
        <v>2957498.62</v>
      </c>
      <c r="AG90" s="200">
        <v>2010495.66</v>
      </c>
      <c r="AH90" s="198">
        <v>0.67979999999999996</v>
      </c>
      <c r="AI90" s="196">
        <v>1206</v>
      </c>
      <c r="AJ90" s="197">
        <v>732</v>
      </c>
      <c r="AK90" s="198">
        <v>0.60699999999999998</v>
      </c>
      <c r="AL90" s="12" t="s">
        <v>340</v>
      </c>
    </row>
    <row r="91" spans="1:38" s="3" customFormat="1" ht="13.9">
      <c r="A91" s="230" t="s">
        <v>161</v>
      </c>
      <c r="B91" s="230" t="s">
        <v>104</v>
      </c>
      <c r="C91" s="434">
        <v>922359.49</v>
      </c>
      <c r="D91" s="434">
        <v>3495161.04</v>
      </c>
      <c r="E91" s="431">
        <v>0.263896135097684</v>
      </c>
      <c r="F91" s="435">
        <v>1483</v>
      </c>
      <c r="G91" s="435">
        <v>1432</v>
      </c>
      <c r="H91" s="436">
        <v>0.96560000000000001</v>
      </c>
      <c r="I91" s="429">
        <v>0.99</v>
      </c>
      <c r="J91" s="437">
        <v>2124</v>
      </c>
      <c r="K91" s="437">
        <v>1870</v>
      </c>
      <c r="L91" s="438">
        <v>0.88039999999999996</v>
      </c>
      <c r="M91" s="431">
        <v>0.87749999999999995</v>
      </c>
      <c r="N91" s="439">
        <v>948013.6</v>
      </c>
      <c r="O91" s="439">
        <v>631318.99</v>
      </c>
      <c r="P91" s="436">
        <v>0.66590000000000005</v>
      </c>
      <c r="Q91" s="436">
        <v>0.68</v>
      </c>
      <c r="R91" s="437">
        <v>1360</v>
      </c>
      <c r="S91" s="437">
        <v>636</v>
      </c>
      <c r="T91" s="438">
        <v>0.46760000000000002</v>
      </c>
      <c r="U91" s="438">
        <v>0.64510000000000001</v>
      </c>
      <c r="V91" s="435">
        <v>1441</v>
      </c>
      <c r="W91" s="435">
        <v>1246</v>
      </c>
      <c r="X91" s="436">
        <v>0.86470000000000002</v>
      </c>
      <c r="Y91" s="208"/>
      <c r="Z91" s="196">
        <v>1446</v>
      </c>
      <c r="AA91" s="197">
        <v>1649</v>
      </c>
      <c r="AB91" s="198">
        <v>1.1404000000000001</v>
      </c>
      <c r="AC91" s="196">
        <v>2131</v>
      </c>
      <c r="AD91" s="197">
        <v>1881</v>
      </c>
      <c r="AE91" s="198">
        <v>0.88270000000000004</v>
      </c>
      <c r="AF91" s="199">
        <v>4012549.23</v>
      </c>
      <c r="AG91" s="200">
        <v>2652167.35</v>
      </c>
      <c r="AH91" s="198">
        <v>0.66100000000000003</v>
      </c>
      <c r="AI91" s="196">
        <v>1620</v>
      </c>
      <c r="AJ91" s="197">
        <v>1013</v>
      </c>
      <c r="AK91" s="198">
        <v>0.62529999999999997</v>
      </c>
      <c r="AL91" s="12" t="s">
        <v>340</v>
      </c>
    </row>
    <row r="92" spans="1:38" s="3" customFormat="1" ht="13.9">
      <c r="A92" s="230" t="s">
        <v>167</v>
      </c>
      <c r="B92" s="230" t="s">
        <v>105</v>
      </c>
      <c r="C92" s="434">
        <v>194438.57</v>
      </c>
      <c r="D92" s="434">
        <v>680748.41</v>
      </c>
      <c r="E92" s="431">
        <v>0.285624714128969</v>
      </c>
      <c r="F92" s="435">
        <v>245</v>
      </c>
      <c r="G92" s="435">
        <v>223</v>
      </c>
      <c r="H92" s="436">
        <v>0.91020000000000001</v>
      </c>
      <c r="I92" s="429">
        <v>0.99</v>
      </c>
      <c r="J92" s="437">
        <v>426</v>
      </c>
      <c r="K92" s="437">
        <v>356</v>
      </c>
      <c r="L92" s="438">
        <v>0.8357</v>
      </c>
      <c r="M92" s="431">
        <v>0.8387</v>
      </c>
      <c r="N92" s="439">
        <v>195632.93</v>
      </c>
      <c r="O92" s="439">
        <v>128551.64</v>
      </c>
      <c r="P92" s="436">
        <v>0.65710000000000002</v>
      </c>
      <c r="Q92" s="436">
        <v>0.63500000000000001</v>
      </c>
      <c r="R92" s="437">
        <v>298</v>
      </c>
      <c r="S92" s="437">
        <v>130</v>
      </c>
      <c r="T92" s="438">
        <v>0.43619999999999998</v>
      </c>
      <c r="U92" s="438">
        <v>0.62180000000000002</v>
      </c>
      <c r="V92" s="435">
        <v>240</v>
      </c>
      <c r="W92" s="435">
        <v>176</v>
      </c>
      <c r="X92" s="436">
        <v>0.73329999999999995</v>
      </c>
      <c r="Y92" s="208"/>
      <c r="Z92" s="196">
        <v>245</v>
      </c>
      <c r="AA92" s="197">
        <v>266</v>
      </c>
      <c r="AB92" s="198">
        <v>1.0857000000000001</v>
      </c>
      <c r="AC92" s="196">
        <v>522</v>
      </c>
      <c r="AD92" s="197">
        <v>421</v>
      </c>
      <c r="AE92" s="198">
        <v>0.80649999999999999</v>
      </c>
      <c r="AF92" s="199">
        <v>837812.99</v>
      </c>
      <c r="AG92" s="200">
        <v>541939.56999999995</v>
      </c>
      <c r="AH92" s="198">
        <v>0.64690000000000003</v>
      </c>
      <c r="AI92" s="196">
        <v>408</v>
      </c>
      <c r="AJ92" s="197">
        <v>262</v>
      </c>
      <c r="AK92" s="198">
        <v>0.64219999999999999</v>
      </c>
      <c r="AL92" s="12" t="s">
        <v>340</v>
      </c>
    </row>
    <row r="93" spans="1:38" s="3" customFormat="1" ht="13.9">
      <c r="A93" s="230" t="s">
        <v>167</v>
      </c>
      <c r="B93" s="230" t="s">
        <v>106</v>
      </c>
      <c r="C93" s="434">
        <v>405425.99</v>
      </c>
      <c r="D93" s="434">
        <v>1473750.17</v>
      </c>
      <c r="E93" s="431">
        <v>0.27509818031098199</v>
      </c>
      <c r="F93" s="435">
        <v>597</v>
      </c>
      <c r="G93" s="435">
        <v>561</v>
      </c>
      <c r="H93" s="436">
        <v>0.93969999999999998</v>
      </c>
      <c r="I93" s="429">
        <v>0.99</v>
      </c>
      <c r="J93" s="437">
        <v>830</v>
      </c>
      <c r="K93" s="437">
        <v>767</v>
      </c>
      <c r="L93" s="438">
        <v>0.92410000000000003</v>
      </c>
      <c r="M93" s="431">
        <v>0.89</v>
      </c>
      <c r="N93" s="439">
        <v>382862.86</v>
      </c>
      <c r="O93" s="439">
        <v>239557.14</v>
      </c>
      <c r="P93" s="436">
        <v>0.62570000000000003</v>
      </c>
      <c r="Q93" s="436">
        <v>0.64219999999999999</v>
      </c>
      <c r="R93" s="437">
        <v>591</v>
      </c>
      <c r="S93" s="437">
        <v>305</v>
      </c>
      <c r="T93" s="438">
        <v>0.5161</v>
      </c>
      <c r="U93" s="438">
        <v>0.69</v>
      </c>
      <c r="V93" s="435">
        <v>551</v>
      </c>
      <c r="W93" s="435">
        <v>458</v>
      </c>
      <c r="X93" s="436">
        <v>0.83120000000000005</v>
      </c>
      <c r="Y93" s="208"/>
      <c r="Z93" s="196">
        <v>604</v>
      </c>
      <c r="AA93" s="197">
        <v>674</v>
      </c>
      <c r="AB93" s="198">
        <v>1.1158999999999999</v>
      </c>
      <c r="AC93" s="196">
        <v>871</v>
      </c>
      <c r="AD93" s="197">
        <v>773</v>
      </c>
      <c r="AE93" s="198">
        <v>0.88749999999999996</v>
      </c>
      <c r="AF93" s="199">
        <v>1698273.85</v>
      </c>
      <c r="AG93" s="200">
        <v>1181751.96</v>
      </c>
      <c r="AH93" s="198">
        <v>0.69589999999999996</v>
      </c>
      <c r="AI93" s="196">
        <v>752</v>
      </c>
      <c r="AJ93" s="197">
        <v>531</v>
      </c>
      <c r="AK93" s="198">
        <v>0.70609999999999995</v>
      </c>
      <c r="AL93" s="12" t="s">
        <v>340</v>
      </c>
    </row>
    <row r="94" spans="1:38" s="3" customFormat="1" ht="13.9">
      <c r="A94" s="230" t="s">
        <v>174</v>
      </c>
      <c r="B94" s="230"/>
      <c r="C94" s="434"/>
      <c r="D94" s="434"/>
      <c r="E94" s="431"/>
      <c r="F94" s="435"/>
      <c r="G94" s="435"/>
      <c r="H94" s="436"/>
      <c r="I94" s="429"/>
      <c r="J94" s="437"/>
      <c r="K94" s="437"/>
      <c r="L94" s="438"/>
      <c r="M94" s="431"/>
      <c r="N94" s="439"/>
      <c r="O94" s="439"/>
      <c r="P94" s="436"/>
      <c r="Q94" s="436"/>
      <c r="R94" s="437"/>
      <c r="S94" s="437"/>
      <c r="T94" s="438"/>
      <c r="U94" s="438"/>
      <c r="V94" s="435"/>
      <c r="W94" s="435"/>
      <c r="X94" s="436"/>
      <c r="Y94" s="208"/>
      <c r="Z94" s="196"/>
      <c r="AA94" s="197"/>
      <c r="AB94" s="198"/>
      <c r="AC94" s="196"/>
      <c r="AD94" s="197"/>
      <c r="AE94" s="198"/>
      <c r="AF94" s="199"/>
      <c r="AG94" s="200"/>
      <c r="AH94" s="198"/>
      <c r="AI94" s="196"/>
      <c r="AJ94" s="197"/>
      <c r="AK94" s="198"/>
      <c r="AL94" s="12"/>
    </row>
    <row r="95" spans="1:38" ht="13.9">
      <c r="A95" s="440" t="s">
        <v>166</v>
      </c>
      <c r="B95" s="440" t="s">
        <v>107</v>
      </c>
      <c r="C95" s="434">
        <v>114788.98</v>
      </c>
      <c r="D95" s="434">
        <v>422980.44</v>
      </c>
      <c r="E95" s="431">
        <v>0.27138129602399602</v>
      </c>
      <c r="F95" s="441">
        <v>171</v>
      </c>
      <c r="G95" s="441">
        <v>158</v>
      </c>
      <c r="H95" s="442">
        <v>0.92400000000000004</v>
      </c>
      <c r="I95" s="429">
        <v>0.95209999999999995</v>
      </c>
      <c r="J95" s="437">
        <v>210</v>
      </c>
      <c r="K95" s="437">
        <v>193</v>
      </c>
      <c r="L95" s="438">
        <v>0.91900000000000004</v>
      </c>
      <c r="M95" s="431">
        <v>0.89</v>
      </c>
      <c r="N95" s="443">
        <v>107553.87</v>
      </c>
      <c r="O95" s="443">
        <v>71374.17</v>
      </c>
      <c r="P95" s="442">
        <v>0.66359999999999997</v>
      </c>
      <c r="Q95" s="442">
        <v>0.69</v>
      </c>
      <c r="R95" s="437">
        <v>167</v>
      </c>
      <c r="S95" s="437">
        <v>85</v>
      </c>
      <c r="T95" s="438">
        <v>0.50900000000000001</v>
      </c>
      <c r="U95" s="438">
        <v>0.69</v>
      </c>
      <c r="V95" s="441">
        <v>123</v>
      </c>
      <c r="W95" s="441">
        <v>96</v>
      </c>
      <c r="X95" s="442">
        <v>0.78049999999999997</v>
      </c>
      <c r="Y95" s="254"/>
      <c r="Z95" s="255">
        <v>197</v>
      </c>
      <c r="AA95" s="256">
        <v>202</v>
      </c>
      <c r="AB95" s="257">
        <v>1.0254000000000001</v>
      </c>
      <c r="AC95" s="255">
        <v>243</v>
      </c>
      <c r="AD95" s="256">
        <v>227</v>
      </c>
      <c r="AE95" s="257">
        <v>0.93420000000000003</v>
      </c>
      <c r="AF95" s="258">
        <v>480451.5</v>
      </c>
      <c r="AG95" s="259">
        <v>302637.44</v>
      </c>
      <c r="AH95" s="257">
        <v>0.62990000000000002</v>
      </c>
      <c r="AI95" s="255">
        <v>207</v>
      </c>
      <c r="AJ95" s="256">
        <v>152</v>
      </c>
      <c r="AK95" s="257">
        <v>0.73429999999999995</v>
      </c>
      <c r="AL95" s="27" t="s">
        <v>340</v>
      </c>
    </row>
    <row r="96" spans="1:38" s="3" customFormat="1" ht="13.9">
      <c r="A96" s="230" t="s">
        <v>162</v>
      </c>
      <c r="B96" s="230" t="s">
        <v>108</v>
      </c>
      <c r="C96" s="434">
        <v>2967161.68</v>
      </c>
      <c r="D96" s="434">
        <v>10033811.16</v>
      </c>
      <c r="E96" s="431">
        <v>0.29571631682970601</v>
      </c>
      <c r="F96" s="435">
        <v>3623</v>
      </c>
      <c r="G96" s="435">
        <v>3220</v>
      </c>
      <c r="H96" s="436">
        <v>0.88880000000000003</v>
      </c>
      <c r="I96" s="429">
        <v>0.99</v>
      </c>
      <c r="J96" s="437">
        <v>5197</v>
      </c>
      <c r="K96" s="437">
        <v>4479</v>
      </c>
      <c r="L96" s="438">
        <v>0.86180000000000001</v>
      </c>
      <c r="M96" s="431">
        <v>0.86719999999999997</v>
      </c>
      <c r="N96" s="439">
        <v>2901110.55</v>
      </c>
      <c r="O96" s="439">
        <v>1800779.95</v>
      </c>
      <c r="P96" s="436">
        <v>0.62070000000000003</v>
      </c>
      <c r="Q96" s="436">
        <v>0.61470000000000002</v>
      </c>
      <c r="R96" s="437">
        <v>3593</v>
      </c>
      <c r="S96" s="437">
        <v>1762</v>
      </c>
      <c r="T96" s="438">
        <v>0.4904</v>
      </c>
      <c r="U96" s="438">
        <v>0.6492</v>
      </c>
      <c r="V96" s="435">
        <v>2832</v>
      </c>
      <c r="W96" s="435">
        <v>1994</v>
      </c>
      <c r="X96" s="436">
        <v>0.70409999999999995</v>
      </c>
      <c r="Y96" s="208"/>
      <c r="Z96" s="196">
        <v>3644</v>
      </c>
      <c r="AA96" s="197">
        <v>3612</v>
      </c>
      <c r="AB96" s="198">
        <v>0.99119999999999997</v>
      </c>
      <c r="AC96" s="196">
        <v>5313</v>
      </c>
      <c r="AD96" s="197">
        <v>4710</v>
      </c>
      <c r="AE96" s="198">
        <v>0.88649999999999995</v>
      </c>
      <c r="AF96" s="199">
        <v>12087555.23</v>
      </c>
      <c r="AG96" s="200">
        <v>7604912.2199999997</v>
      </c>
      <c r="AH96" s="198">
        <v>0.62919999999999998</v>
      </c>
      <c r="AI96" s="196">
        <v>4104</v>
      </c>
      <c r="AJ96" s="197">
        <v>2664</v>
      </c>
      <c r="AK96" s="198">
        <v>0.64910000000000001</v>
      </c>
      <c r="AL96" s="12" t="s">
        <v>340</v>
      </c>
    </row>
    <row r="97" spans="1:38" s="3" customFormat="1" ht="13.9">
      <c r="A97" s="230" t="s">
        <v>164</v>
      </c>
      <c r="B97" s="230" t="s">
        <v>109</v>
      </c>
      <c r="C97" s="434">
        <v>1302994.07</v>
      </c>
      <c r="D97" s="434">
        <v>4850129.8</v>
      </c>
      <c r="E97" s="431">
        <v>0.26865138124756999</v>
      </c>
      <c r="F97" s="435">
        <v>2470</v>
      </c>
      <c r="G97" s="435">
        <v>2303</v>
      </c>
      <c r="H97" s="436">
        <v>0.93240000000000001</v>
      </c>
      <c r="I97" s="429">
        <v>0.99</v>
      </c>
      <c r="J97" s="437">
        <v>3120</v>
      </c>
      <c r="K97" s="437">
        <v>2755</v>
      </c>
      <c r="L97" s="438">
        <v>0.88300000000000001</v>
      </c>
      <c r="M97" s="431">
        <v>0.8861</v>
      </c>
      <c r="N97" s="439">
        <v>1263928.3600000001</v>
      </c>
      <c r="O97" s="439">
        <v>833810.46</v>
      </c>
      <c r="P97" s="436">
        <v>0.65969999999999995</v>
      </c>
      <c r="Q97" s="436">
        <v>0.68530000000000002</v>
      </c>
      <c r="R97" s="437">
        <v>2179</v>
      </c>
      <c r="S97" s="437">
        <v>1108</v>
      </c>
      <c r="T97" s="438">
        <v>0.50849999999999995</v>
      </c>
      <c r="U97" s="438">
        <v>0.69</v>
      </c>
      <c r="V97" s="435">
        <v>2011</v>
      </c>
      <c r="W97" s="435">
        <v>1684</v>
      </c>
      <c r="X97" s="436">
        <v>0.83740000000000003</v>
      </c>
      <c r="Y97" s="208"/>
      <c r="Z97" s="196">
        <v>2553</v>
      </c>
      <c r="AA97" s="197">
        <v>2517</v>
      </c>
      <c r="AB97" s="198">
        <v>0.9859</v>
      </c>
      <c r="AC97" s="196">
        <v>3158</v>
      </c>
      <c r="AD97" s="197">
        <v>2878</v>
      </c>
      <c r="AE97" s="198">
        <v>0.9113</v>
      </c>
      <c r="AF97" s="199">
        <v>5112097.92</v>
      </c>
      <c r="AG97" s="200">
        <v>3527423.08</v>
      </c>
      <c r="AH97" s="198">
        <v>0.69</v>
      </c>
      <c r="AI97" s="196">
        <v>2595</v>
      </c>
      <c r="AJ97" s="197">
        <v>1832</v>
      </c>
      <c r="AK97" s="198">
        <v>0.70599999999999996</v>
      </c>
      <c r="AL97" s="12" t="s">
        <v>340</v>
      </c>
    </row>
    <row r="98" spans="1:38" s="3" customFormat="1" ht="13.9">
      <c r="A98" s="230" t="s">
        <v>160</v>
      </c>
      <c r="B98" s="230" t="s">
        <v>110</v>
      </c>
      <c r="C98" s="434">
        <v>13136516.1</v>
      </c>
      <c r="D98" s="434">
        <v>48920924.640000001</v>
      </c>
      <c r="E98" s="431">
        <v>0.26852550716629298</v>
      </c>
      <c r="F98" s="435">
        <v>15561</v>
      </c>
      <c r="G98" s="435">
        <v>14099</v>
      </c>
      <c r="H98" s="436">
        <v>0.90600000000000003</v>
      </c>
      <c r="I98" s="429">
        <v>0.99</v>
      </c>
      <c r="J98" s="437">
        <v>20974</v>
      </c>
      <c r="K98" s="437">
        <v>18090</v>
      </c>
      <c r="L98" s="438">
        <v>0.86250000000000004</v>
      </c>
      <c r="M98" s="431">
        <v>0.86919999999999997</v>
      </c>
      <c r="N98" s="439">
        <v>13107121.310000001</v>
      </c>
      <c r="O98" s="439">
        <v>8949732.0399999991</v>
      </c>
      <c r="P98" s="436">
        <v>0.68279999999999996</v>
      </c>
      <c r="Q98" s="436">
        <v>0.68840000000000001</v>
      </c>
      <c r="R98" s="437">
        <v>14336</v>
      </c>
      <c r="S98" s="437">
        <v>7516</v>
      </c>
      <c r="T98" s="438">
        <v>0.52429999999999999</v>
      </c>
      <c r="U98" s="438">
        <v>0.69</v>
      </c>
      <c r="V98" s="435">
        <v>8506</v>
      </c>
      <c r="W98" s="435">
        <v>6293</v>
      </c>
      <c r="X98" s="436">
        <v>0.73980000000000001</v>
      </c>
      <c r="Y98" s="208"/>
      <c r="Z98" s="196">
        <v>15596</v>
      </c>
      <c r="AA98" s="197">
        <v>16276</v>
      </c>
      <c r="AB98" s="198">
        <v>1.0436000000000001</v>
      </c>
      <c r="AC98" s="196">
        <v>21036</v>
      </c>
      <c r="AD98" s="197">
        <v>18594</v>
      </c>
      <c r="AE98" s="198">
        <v>0.88390000000000002</v>
      </c>
      <c r="AF98" s="199">
        <v>55047179.939999998</v>
      </c>
      <c r="AG98" s="200">
        <v>38138672.049999997</v>
      </c>
      <c r="AH98" s="198">
        <v>0.69279999999999997</v>
      </c>
      <c r="AI98" s="196">
        <v>16974</v>
      </c>
      <c r="AJ98" s="197">
        <v>11691</v>
      </c>
      <c r="AK98" s="198">
        <v>0.68879999999999997</v>
      </c>
      <c r="AL98" s="12" t="s">
        <v>340</v>
      </c>
    </row>
    <row r="99" spans="1:38" s="3" customFormat="1" ht="13.9">
      <c r="A99" s="230" t="s">
        <v>164</v>
      </c>
      <c r="B99" s="230" t="s">
        <v>111</v>
      </c>
      <c r="C99" s="434">
        <v>532964.9</v>
      </c>
      <c r="D99" s="434">
        <v>2072489.75</v>
      </c>
      <c r="E99" s="431">
        <v>0.25716165785620898</v>
      </c>
      <c r="F99" s="435">
        <v>884</v>
      </c>
      <c r="G99" s="435">
        <v>847</v>
      </c>
      <c r="H99" s="436">
        <v>0.95809999999999995</v>
      </c>
      <c r="I99" s="429">
        <v>0.99</v>
      </c>
      <c r="J99" s="437">
        <v>1072</v>
      </c>
      <c r="K99" s="437">
        <v>1011</v>
      </c>
      <c r="L99" s="438">
        <v>0.94310000000000005</v>
      </c>
      <c r="M99" s="431">
        <v>0.89</v>
      </c>
      <c r="N99" s="439">
        <v>511109.44</v>
      </c>
      <c r="O99" s="439">
        <v>346684.78</v>
      </c>
      <c r="P99" s="436">
        <v>0.67830000000000001</v>
      </c>
      <c r="Q99" s="436">
        <v>0.69</v>
      </c>
      <c r="R99" s="437">
        <v>811</v>
      </c>
      <c r="S99" s="437">
        <v>444</v>
      </c>
      <c r="T99" s="438">
        <v>0.54749999999999999</v>
      </c>
      <c r="U99" s="438">
        <v>0.69</v>
      </c>
      <c r="V99" s="435">
        <v>746</v>
      </c>
      <c r="W99" s="435">
        <v>600</v>
      </c>
      <c r="X99" s="436">
        <v>0.80430000000000001</v>
      </c>
      <c r="Y99" s="208"/>
      <c r="Z99" s="196">
        <v>946</v>
      </c>
      <c r="AA99" s="197">
        <v>998</v>
      </c>
      <c r="AB99" s="198">
        <v>1.0549999999999999</v>
      </c>
      <c r="AC99" s="196">
        <v>1186</v>
      </c>
      <c r="AD99" s="197">
        <v>1115</v>
      </c>
      <c r="AE99" s="198">
        <v>0.94010000000000005</v>
      </c>
      <c r="AF99" s="199">
        <v>2237496.81</v>
      </c>
      <c r="AG99" s="200">
        <v>1567576.78</v>
      </c>
      <c r="AH99" s="198">
        <v>0.7006</v>
      </c>
      <c r="AI99" s="196">
        <v>1013</v>
      </c>
      <c r="AJ99" s="197">
        <v>762</v>
      </c>
      <c r="AK99" s="198">
        <v>0.75219999999999998</v>
      </c>
      <c r="AL99" s="12" t="s">
        <v>340</v>
      </c>
    </row>
    <row r="100" spans="1:38" s="3" customFormat="1" ht="13.9">
      <c r="A100" s="230" t="s">
        <v>166</v>
      </c>
      <c r="B100" s="230" t="s">
        <v>112</v>
      </c>
      <c r="C100" s="434">
        <v>418977.86</v>
      </c>
      <c r="D100" s="434">
        <v>1457791.03</v>
      </c>
      <c r="E100" s="431">
        <v>0.28740598026591002</v>
      </c>
      <c r="F100" s="435">
        <v>1009</v>
      </c>
      <c r="G100" s="435">
        <v>932</v>
      </c>
      <c r="H100" s="436">
        <v>0.92369999999999997</v>
      </c>
      <c r="I100" s="429">
        <v>0.97299999999999998</v>
      </c>
      <c r="J100" s="437">
        <v>1161</v>
      </c>
      <c r="K100" s="437">
        <v>1084</v>
      </c>
      <c r="L100" s="438">
        <v>0.93369999999999997</v>
      </c>
      <c r="M100" s="431">
        <v>0.89</v>
      </c>
      <c r="N100" s="439">
        <v>379293.45</v>
      </c>
      <c r="O100" s="439">
        <v>253150.13</v>
      </c>
      <c r="P100" s="436">
        <v>0.66739999999999999</v>
      </c>
      <c r="Q100" s="436">
        <v>0.67720000000000002</v>
      </c>
      <c r="R100" s="437">
        <v>819</v>
      </c>
      <c r="S100" s="437">
        <v>401</v>
      </c>
      <c r="T100" s="438">
        <v>0.48959999999999998</v>
      </c>
      <c r="U100" s="438">
        <v>0.69</v>
      </c>
      <c r="V100" s="435">
        <v>764</v>
      </c>
      <c r="W100" s="435">
        <v>665</v>
      </c>
      <c r="X100" s="436">
        <v>0.87039999999999995</v>
      </c>
      <c r="Y100" s="208"/>
      <c r="Z100" s="196">
        <v>1093</v>
      </c>
      <c r="AA100" s="197">
        <v>1097</v>
      </c>
      <c r="AB100" s="198">
        <v>1.0037</v>
      </c>
      <c r="AC100" s="196">
        <v>1300</v>
      </c>
      <c r="AD100" s="197">
        <v>1199</v>
      </c>
      <c r="AE100" s="198">
        <v>0.92230000000000001</v>
      </c>
      <c r="AF100" s="199">
        <v>1630868</v>
      </c>
      <c r="AG100" s="200">
        <v>1091809.29</v>
      </c>
      <c r="AH100" s="198">
        <v>0.66949999999999998</v>
      </c>
      <c r="AI100" s="196">
        <v>977</v>
      </c>
      <c r="AJ100" s="197">
        <v>637</v>
      </c>
      <c r="AK100" s="198">
        <v>0.65200000000000002</v>
      </c>
      <c r="AL100" s="12" t="s">
        <v>340</v>
      </c>
    </row>
    <row r="101" spans="1:38" s="3" customFormat="1" ht="13.9">
      <c r="A101" s="230" t="s">
        <v>161</v>
      </c>
      <c r="B101" s="230" t="s">
        <v>113</v>
      </c>
      <c r="C101" s="434">
        <v>500529.02</v>
      </c>
      <c r="D101" s="434">
        <v>1817460.46</v>
      </c>
      <c r="E101" s="431">
        <v>0.27540022521315299</v>
      </c>
      <c r="F101" s="435">
        <v>416</v>
      </c>
      <c r="G101" s="435">
        <v>400</v>
      </c>
      <c r="H101" s="436">
        <v>0.96150000000000002</v>
      </c>
      <c r="I101" s="429">
        <v>0.99</v>
      </c>
      <c r="J101" s="437">
        <v>697</v>
      </c>
      <c r="K101" s="437">
        <v>662</v>
      </c>
      <c r="L101" s="438">
        <v>0.94979999999999998</v>
      </c>
      <c r="M101" s="431">
        <v>0.89</v>
      </c>
      <c r="N101" s="439">
        <v>481600.02</v>
      </c>
      <c r="O101" s="439">
        <v>339472.03</v>
      </c>
      <c r="P101" s="436">
        <v>0.70489999999999997</v>
      </c>
      <c r="Q101" s="436">
        <v>0.69</v>
      </c>
      <c r="R101" s="437">
        <v>549</v>
      </c>
      <c r="S101" s="437">
        <v>275</v>
      </c>
      <c r="T101" s="438">
        <v>0.50090000000000001</v>
      </c>
      <c r="U101" s="438">
        <v>0.69</v>
      </c>
      <c r="V101" s="435">
        <v>463</v>
      </c>
      <c r="W101" s="435">
        <v>314</v>
      </c>
      <c r="X101" s="436">
        <v>0.67820000000000003</v>
      </c>
      <c r="Y101" s="208"/>
      <c r="Z101" s="196">
        <v>393</v>
      </c>
      <c r="AA101" s="197">
        <v>431</v>
      </c>
      <c r="AB101" s="198">
        <v>1.0967</v>
      </c>
      <c r="AC101" s="196">
        <v>662</v>
      </c>
      <c r="AD101" s="197">
        <v>609</v>
      </c>
      <c r="AE101" s="198">
        <v>0.91990000000000005</v>
      </c>
      <c r="AF101" s="199">
        <v>1809985.46</v>
      </c>
      <c r="AG101" s="200">
        <v>1358520.61</v>
      </c>
      <c r="AH101" s="198">
        <v>0.75060000000000004</v>
      </c>
      <c r="AI101" s="196">
        <v>621</v>
      </c>
      <c r="AJ101" s="197">
        <v>415</v>
      </c>
      <c r="AK101" s="198">
        <v>0.66830000000000001</v>
      </c>
      <c r="AL101" s="12" t="s">
        <v>340</v>
      </c>
    </row>
    <row r="102" spans="1:38" s="3" customFormat="1" ht="13.9">
      <c r="A102" s="230" t="s">
        <v>160</v>
      </c>
      <c r="B102" s="230" t="s">
        <v>114</v>
      </c>
      <c r="C102" s="434">
        <v>3665777.73</v>
      </c>
      <c r="D102" s="434">
        <v>12883026.189999999</v>
      </c>
      <c r="E102" s="431">
        <v>0.28454321802477101</v>
      </c>
      <c r="F102" s="435">
        <v>5885</v>
      </c>
      <c r="G102" s="435">
        <v>5230</v>
      </c>
      <c r="H102" s="436">
        <v>0.88870000000000005</v>
      </c>
      <c r="I102" s="429">
        <v>0.95250000000000001</v>
      </c>
      <c r="J102" s="437">
        <v>8297</v>
      </c>
      <c r="K102" s="437">
        <v>7084</v>
      </c>
      <c r="L102" s="438">
        <v>0.8538</v>
      </c>
      <c r="M102" s="431">
        <v>0.85489999999999999</v>
      </c>
      <c r="N102" s="439">
        <v>3389540.55</v>
      </c>
      <c r="O102" s="439">
        <v>2200855.64</v>
      </c>
      <c r="P102" s="436">
        <v>0.64929999999999999</v>
      </c>
      <c r="Q102" s="436">
        <v>0.65839999999999999</v>
      </c>
      <c r="R102" s="437">
        <v>5429</v>
      </c>
      <c r="S102" s="437">
        <v>2620</v>
      </c>
      <c r="T102" s="438">
        <v>0.48259999999999997</v>
      </c>
      <c r="U102" s="438">
        <v>0.64039999999999997</v>
      </c>
      <c r="V102" s="435">
        <v>4484</v>
      </c>
      <c r="W102" s="435">
        <v>3787</v>
      </c>
      <c r="X102" s="436">
        <v>0.84460000000000002</v>
      </c>
      <c r="Y102" s="208"/>
      <c r="Z102" s="196">
        <v>6196</v>
      </c>
      <c r="AA102" s="197">
        <v>5858</v>
      </c>
      <c r="AB102" s="198">
        <v>0.94540000000000002</v>
      </c>
      <c r="AC102" s="196">
        <v>9073</v>
      </c>
      <c r="AD102" s="197">
        <v>7317</v>
      </c>
      <c r="AE102" s="198">
        <v>0.80649999999999999</v>
      </c>
      <c r="AF102" s="199">
        <v>13993823.99</v>
      </c>
      <c r="AG102" s="200">
        <v>9104511.4299999997</v>
      </c>
      <c r="AH102" s="198">
        <v>0.65059999999999996</v>
      </c>
      <c r="AI102" s="196">
        <v>6307</v>
      </c>
      <c r="AJ102" s="197">
        <v>3762</v>
      </c>
      <c r="AK102" s="198">
        <v>0.59650000000000003</v>
      </c>
      <c r="AL102" s="12" t="s">
        <v>340</v>
      </c>
    </row>
    <row r="103" spans="1:38" s="3" customFormat="1" ht="13.9">
      <c r="A103" s="230" t="s">
        <v>161</v>
      </c>
      <c r="B103" s="230" t="s">
        <v>115</v>
      </c>
      <c r="C103" s="434">
        <v>1070879.6100000001</v>
      </c>
      <c r="D103" s="434">
        <v>3389751.59</v>
      </c>
      <c r="E103" s="431">
        <v>0.31591683979415103</v>
      </c>
      <c r="F103" s="435">
        <v>1735</v>
      </c>
      <c r="G103" s="435">
        <v>1413</v>
      </c>
      <c r="H103" s="436">
        <v>0.81440000000000001</v>
      </c>
      <c r="I103" s="429">
        <v>0.95269999999999999</v>
      </c>
      <c r="J103" s="437">
        <v>3062</v>
      </c>
      <c r="K103" s="437">
        <v>2502</v>
      </c>
      <c r="L103" s="438">
        <v>0.81710000000000005</v>
      </c>
      <c r="M103" s="431">
        <v>0.83650000000000002</v>
      </c>
      <c r="N103" s="439">
        <v>1054153.47</v>
      </c>
      <c r="O103" s="439">
        <v>610492.07999999996</v>
      </c>
      <c r="P103" s="436">
        <v>0.57909999999999995</v>
      </c>
      <c r="Q103" s="436">
        <v>0.59340000000000004</v>
      </c>
      <c r="R103" s="437">
        <v>2097</v>
      </c>
      <c r="S103" s="437">
        <v>836</v>
      </c>
      <c r="T103" s="438">
        <v>0.3987</v>
      </c>
      <c r="U103" s="438">
        <v>0.57320000000000004</v>
      </c>
      <c r="V103" s="435">
        <v>1514</v>
      </c>
      <c r="W103" s="435">
        <v>1216</v>
      </c>
      <c r="X103" s="436">
        <v>0.80320000000000003</v>
      </c>
      <c r="Y103" s="208"/>
      <c r="Z103" s="196">
        <v>1793</v>
      </c>
      <c r="AA103" s="197">
        <v>1641</v>
      </c>
      <c r="AB103" s="198">
        <v>0.91520000000000001</v>
      </c>
      <c r="AC103" s="196">
        <v>3243</v>
      </c>
      <c r="AD103" s="197">
        <v>2517</v>
      </c>
      <c r="AE103" s="198">
        <v>0.77610000000000001</v>
      </c>
      <c r="AF103" s="199">
        <v>4484412.3</v>
      </c>
      <c r="AG103" s="200">
        <v>2501626.66</v>
      </c>
      <c r="AH103" s="198">
        <v>0.55779999999999996</v>
      </c>
      <c r="AI103" s="196">
        <v>2273</v>
      </c>
      <c r="AJ103" s="197">
        <v>1201</v>
      </c>
      <c r="AK103" s="198">
        <v>0.52839999999999998</v>
      </c>
      <c r="AL103" s="12" t="s">
        <v>340</v>
      </c>
    </row>
    <row r="104" spans="1:38" s="3" customFormat="1" ht="13.9">
      <c r="A104" s="230" t="s">
        <v>164</v>
      </c>
      <c r="B104" s="230" t="s">
        <v>116</v>
      </c>
      <c r="C104" s="434">
        <v>2543174.36</v>
      </c>
      <c r="D104" s="434">
        <v>8776125.75</v>
      </c>
      <c r="E104" s="431">
        <v>0.28978326341780097</v>
      </c>
      <c r="F104" s="435">
        <v>4120</v>
      </c>
      <c r="G104" s="435">
        <v>3740</v>
      </c>
      <c r="H104" s="436">
        <v>0.90780000000000005</v>
      </c>
      <c r="I104" s="429">
        <v>0.99</v>
      </c>
      <c r="J104" s="437">
        <v>5206</v>
      </c>
      <c r="K104" s="437">
        <v>4762</v>
      </c>
      <c r="L104" s="438">
        <v>0.91469999999999996</v>
      </c>
      <c r="M104" s="431">
        <v>0.89</v>
      </c>
      <c r="N104" s="439">
        <v>2452424.4500000002</v>
      </c>
      <c r="O104" s="439">
        <v>1622357.22</v>
      </c>
      <c r="P104" s="436">
        <v>0.66149999999999998</v>
      </c>
      <c r="Q104" s="436">
        <v>0.66690000000000005</v>
      </c>
      <c r="R104" s="437">
        <v>4020</v>
      </c>
      <c r="S104" s="437">
        <v>1986</v>
      </c>
      <c r="T104" s="438">
        <v>0.49399999999999999</v>
      </c>
      <c r="U104" s="438">
        <v>0.69</v>
      </c>
      <c r="V104" s="435">
        <v>3135</v>
      </c>
      <c r="W104" s="435">
        <v>2510</v>
      </c>
      <c r="X104" s="436">
        <v>0.80059999999999998</v>
      </c>
      <c r="Y104" s="208"/>
      <c r="Z104" s="196">
        <v>4059</v>
      </c>
      <c r="AA104" s="197">
        <v>4309</v>
      </c>
      <c r="AB104" s="198">
        <v>1.0616000000000001</v>
      </c>
      <c r="AC104" s="196">
        <v>5292</v>
      </c>
      <c r="AD104" s="197">
        <v>4854</v>
      </c>
      <c r="AE104" s="198">
        <v>0.91720000000000002</v>
      </c>
      <c r="AF104" s="199">
        <v>9370185.0899999999</v>
      </c>
      <c r="AG104" s="200">
        <v>6326053.4100000001</v>
      </c>
      <c r="AH104" s="198">
        <v>0.67510000000000003</v>
      </c>
      <c r="AI104" s="196">
        <v>4610</v>
      </c>
      <c r="AJ104" s="197">
        <v>3043</v>
      </c>
      <c r="AK104" s="198">
        <v>0.66010000000000002</v>
      </c>
      <c r="AL104" s="12" t="s">
        <v>340</v>
      </c>
    </row>
    <row r="105" spans="1:38" s="3" customFormat="1" ht="13.9">
      <c r="A105" s="230" t="s">
        <v>161</v>
      </c>
      <c r="B105" s="230" t="s">
        <v>117</v>
      </c>
      <c r="C105" s="434">
        <v>644668.98</v>
      </c>
      <c r="D105" s="434">
        <v>2223088.04</v>
      </c>
      <c r="E105" s="431">
        <v>0.28998805643342901</v>
      </c>
      <c r="F105" s="435">
        <v>770</v>
      </c>
      <c r="G105" s="435">
        <v>742</v>
      </c>
      <c r="H105" s="436">
        <v>0.96360000000000001</v>
      </c>
      <c r="I105" s="429">
        <v>0.99</v>
      </c>
      <c r="J105" s="437">
        <v>1228</v>
      </c>
      <c r="K105" s="437">
        <v>1103</v>
      </c>
      <c r="L105" s="438">
        <v>0.8982</v>
      </c>
      <c r="M105" s="431">
        <v>0.89</v>
      </c>
      <c r="N105" s="439">
        <v>629002.14</v>
      </c>
      <c r="O105" s="439">
        <v>396866.51</v>
      </c>
      <c r="P105" s="436">
        <v>0.63090000000000002</v>
      </c>
      <c r="Q105" s="436">
        <v>0.6351</v>
      </c>
      <c r="R105" s="437">
        <v>960</v>
      </c>
      <c r="S105" s="437">
        <v>470</v>
      </c>
      <c r="T105" s="438">
        <v>0.48959999999999998</v>
      </c>
      <c r="U105" s="438">
        <v>0.63549999999999995</v>
      </c>
      <c r="V105" s="435">
        <v>746</v>
      </c>
      <c r="W105" s="435">
        <v>593</v>
      </c>
      <c r="X105" s="436">
        <v>0.79490000000000005</v>
      </c>
      <c r="Y105" s="208"/>
      <c r="Z105" s="196">
        <v>820</v>
      </c>
      <c r="AA105" s="197">
        <v>867</v>
      </c>
      <c r="AB105" s="198">
        <v>1.0572999999999999</v>
      </c>
      <c r="AC105" s="196">
        <v>1319</v>
      </c>
      <c r="AD105" s="197">
        <v>1190</v>
      </c>
      <c r="AE105" s="198">
        <v>0.9022</v>
      </c>
      <c r="AF105" s="199">
        <v>2666569.13</v>
      </c>
      <c r="AG105" s="200">
        <v>1633172.15</v>
      </c>
      <c r="AH105" s="198">
        <v>0.61250000000000004</v>
      </c>
      <c r="AI105" s="196">
        <v>1169</v>
      </c>
      <c r="AJ105" s="197">
        <v>747</v>
      </c>
      <c r="AK105" s="198">
        <v>0.63900000000000001</v>
      </c>
      <c r="AL105" s="12" t="s">
        <v>340</v>
      </c>
    </row>
    <row r="106" spans="1:38" s="3" customFormat="1" ht="13.9">
      <c r="A106" s="230" t="s">
        <v>163</v>
      </c>
      <c r="B106" s="230" t="s">
        <v>118</v>
      </c>
      <c r="C106" s="434">
        <v>186110.27</v>
      </c>
      <c r="D106" s="434">
        <v>664051.73</v>
      </c>
      <c r="E106" s="431">
        <v>0.28026471672621001</v>
      </c>
      <c r="F106" s="435">
        <v>185</v>
      </c>
      <c r="G106" s="435">
        <v>163</v>
      </c>
      <c r="H106" s="436">
        <v>0.88109999999999999</v>
      </c>
      <c r="I106" s="429">
        <v>0.99</v>
      </c>
      <c r="J106" s="437">
        <v>359</v>
      </c>
      <c r="K106" s="437">
        <v>292</v>
      </c>
      <c r="L106" s="438">
        <v>0.81340000000000001</v>
      </c>
      <c r="M106" s="431">
        <v>0.78459999999999996</v>
      </c>
      <c r="N106" s="439">
        <v>177723.33</v>
      </c>
      <c r="O106" s="439">
        <v>132502.66</v>
      </c>
      <c r="P106" s="436">
        <v>0.74560000000000004</v>
      </c>
      <c r="Q106" s="436">
        <v>0.69</v>
      </c>
      <c r="R106" s="437">
        <v>213</v>
      </c>
      <c r="S106" s="437">
        <v>115</v>
      </c>
      <c r="T106" s="438">
        <v>0.53990000000000005</v>
      </c>
      <c r="U106" s="438">
        <v>0.69</v>
      </c>
      <c r="V106" s="435">
        <v>201</v>
      </c>
      <c r="W106" s="435">
        <v>142</v>
      </c>
      <c r="X106" s="436">
        <v>0.70650000000000002</v>
      </c>
      <c r="Y106" s="208"/>
      <c r="Z106" s="196">
        <v>227</v>
      </c>
      <c r="AA106" s="197">
        <v>229</v>
      </c>
      <c r="AB106" s="198">
        <v>1.0087999999999999</v>
      </c>
      <c r="AC106" s="196">
        <v>397</v>
      </c>
      <c r="AD106" s="197">
        <v>305</v>
      </c>
      <c r="AE106" s="198">
        <v>0.76829999999999998</v>
      </c>
      <c r="AF106" s="199">
        <v>695372.28</v>
      </c>
      <c r="AG106" s="200">
        <v>511077.61</v>
      </c>
      <c r="AH106" s="198">
        <v>0.73499999999999999</v>
      </c>
      <c r="AI106" s="196">
        <v>280</v>
      </c>
      <c r="AJ106" s="197">
        <v>174</v>
      </c>
      <c r="AK106" s="198">
        <v>0.62139999999999995</v>
      </c>
      <c r="AL106" s="12" t="s">
        <v>340</v>
      </c>
    </row>
    <row r="107" spans="1:38" s="3" customFormat="1" ht="14.25" customHeight="1" thickBot="1">
      <c r="A107" s="14"/>
      <c r="B107" s="14"/>
      <c r="C107" s="49">
        <v>700435452.26000011</v>
      </c>
      <c r="D107" s="50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49">
        <v>700435452.26000011</v>
      </c>
      <c r="AB107" s="50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5" thickBot="1">
      <c r="A108" s="23" t="s">
        <v>145</v>
      </c>
      <c r="B108" s="214" t="s">
        <v>278</v>
      </c>
      <c r="C108" s="446">
        <f>SUBTOTAL(9,C3:C106)</f>
        <v>191334257.69999999</v>
      </c>
      <c r="D108" s="446">
        <f>SUBTOTAL(9,D3:D106)</f>
        <v>692932659.3599</v>
      </c>
      <c r="E108" s="447">
        <f>C108/D108</f>
        <v>0.2761224415035452</v>
      </c>
      <c r="F108" s="448">
        <f>SUBTOTAL(9,F3:F106)</f>
        <v>286183</v>
      </c>
      <c r="G108" s="448">
        <f>SUBTOTAL(9,G3:G106)</f>
        <v>259746</v>
      </c>
      <c r="H108" s="449">
        <f>G108/F108</f>
        <v>0.90762204603348207</v>
      </c>
      <c r="I108" s="450">
        <v>0.99</v>
      </c>
      <c r="J108" s="451">
        <f>SUBTOTAL(9,J3:J106)</f>
        <v>381075</v>
      </c>
      <c r="K108" s="451">
        <f>SUBTOTAL(9,K3:K106)</f>
        <v>325781</v>
      </c>
      <c r="L108" s="452">
        <f>K108/J108</f>
        <v>0.85489995407728137</v>
      </c>
      <c r="M108" s="453">
        <v>0.85850000000000004</v>
      </c>
      <c r="N108" s="454">
        <f>SUBTOTAL(9,N3:N106)</f>
        <v>185536696.6800001</v>
      </c>
      <c r="O108" s="454">
        <f>SUBTOTAL(9,O3:O106)</f>
        <v>123917390.82999997</v>
      </c>
      <c r="P108" s="449">
        <f>O108/N108</f>
        <v>0.66788615431546394</v>
      </c>
      <c r="Q108" s="449">
        <v>0.67600000000000005</v>
      </c>
      <c r="R108" s="455">
        <f>SUBTOTAL(9,R3:R106)</f>
        <v>258053</v>
      </c>
      <c r="S108" s="455">
        <f>SUBTOTAL(9,S3:S106)</f>
        <v>128825</v>
      </c>
      <c r="T108" s="456">
        <f>S108/R108</f>
        <v>0.49921915265468719</v>
      </c>
      <c r="U108" s="456">
        <v>0.68569999999999998</v>
      </c>
      <c r="V108" s="448">
        <f>SUBTOTAL(109,V3:V106)</f>
        <v>216750</v>
      </c>
      <c r="W108" s="448">
        <f>SUBTOTAL(109,W3:W106)</f>
        <v>171515</v>
      </c>
      <c r="X108" s="449">
        <f>W108/V108</f>
        <v>0.79130334486735876</v>
      </c>
      <c r="Y108" s="209"/>
      <c r="Z108" s="201">
        <v>296609</v>
      </c>
      <c r="AA108" s="202">
        <v>301754</v>
      </c>
      <c r="AB108" s="203">
        <v>1.0173460683930697</v>
      </c>
      <c r="AC108" s="201">
        <v>401750</v>
      </c>
      <c r="AD108" s="202">
        <v>345391</v>
      </c>
      <c r="AE108" s="203">
        <v>0.85971624144368386</v>
      </c>
      <c r="AF108" s="204">
        <v>777356795.78999996</v>
      </c>
      <c r="AG108" s="205">
        <v>528420817.09000033</v>
      </c>
      <c r="AH108" s="203">
        <v>0.67976612535172487</v>
      </c>
      <c r="AI108" s="201">
        <v>311364</v>
      </c>
      <c r="AJ108" s="202">
        <v>208259</v>
      </c>
      <c r="AK108" s="203">
        <v>0.6688602407471641</v>
      </c>
      <c r="AL108" s="24"/>
    </row>
    <row r="109" spans="1:38" s="3" customFormat="1" ht="15.75" customHeight="1">
      <c r="A109" s="14"/>
      <c r="B109" s="14"/>
      <c r="C109" s="457"/>
      <c r="D109" s="457"/>
      <c r="E109" s="458"/>
      <c r="F109" s="459"/>
      <c r="G109" s="459"/>
      <c r="H109" s="460"/>
      <c r="I109" s="458"/>
      <c r="J109" s="459"/>
      <c r="K109" s="459"/>
      <c r="L109" s="460"/>
      <c r="M109" s="458"/>
      <c r="N109" s="461"/>
      <c r="O109" s="461"/>
      <c r="P109" s="460"/>
      <c r="Q109" s="460"/>
      <c r="R109" s="459"/>
      <c r="S109" s="459"/>
      <c r="T109" s="460"/>
      <c r="U109" s="460"/>
      <c r="V109" s="459"/>
      <c r="W109" s="459"/>
      <c r="X109" s="460"/>
      <c r="Y109" s="208"/>
      <c r="Z109" s="196"/>
      <c r="AA109" s="197"/>
      <c r="AB109" s="198"/>
      <c r="AC109" s="196"/>
      <c r="AD109" s="197"/>
      <c r="AE109" s="198"/>
      <c r="AF109" s="199"/>
      <c r="AG109" s="200"/>
      <c r="AH109" s="198"/>
      <c r="AI109" s="196"/>
      <c r="AJ109" s="197"/>
      <c r="AK109" s="198"/>
      <c r="AL109" s="12"/>
    </row>
    <row r="110" spans="1:38" s="3" customFormat="1" ht="13.9">
      <c r="A110" s="230" t="s">
        <v>164</v>
      </c>
      <c r="B110" s="230" t="s">
        <v>341</v>
      </c>
      <c r="C110" s="434">
        <f>C35+C36</f>
        <v>1786476.85</v>
      </c>
      <c r="D110" s="434">
        <v>6074195.2999999998</v>
      </c>
      <c r="E110" s="431">
        <f>C110/D110</f>
        <v>0.29410922134821715</v>
      </c>
      <c r="F110" s="462">
        <f>F35+F36</f>
        <v>3202</v>
      </c>
      <c r="G110" s="462">
        <f>G35+G36</f>
        <v>2598</v>
      </c>
      <c r="H110" s="442">
        <f>G110/F110</f>
        <v>0.81136789506558404</v>
      </c>
      <c r="I110" s="429">
        <v>0.9</v>
      </c>
      <c r="J110" s="463">
        <f>J35+J36</f>
        <v>4480</v>
      </c>
      <c r="K110" s="463">
        <f>K35+K36</f>
        <v>3657</v>
      </c>
      <c r="L110" s="464">
        <f>K110/J110</f>
        <v>0.81629464285714282</v>
      </c>
      <c r="M110" s="465">
        <v>0.84309999999999996</v>
      </c>
      <c r="N110" s="443">
        <f>N35+N36</f>
        <v>1524130.56</v>
      </c>
      <c r="O110" s="443">
        <f>O35+O36</f>
        <v>938909.84000000008</v>
      </c>
      <c r="P110" s="442">
        <f>O110/N110</f>
        <v>0.6160297973422959</v>
      </c>
      <c r="Q110" s="442">
        <v>0.64970000000000006</v>
      </c>
      <c r="R110" s="466">
        <f>R35+R36</f>
        <v>3146</v>
      </c>
      <c r="S110" s="466">
        <f>S35+S36</f>
        <v>1545</v>
      </c>
      <c r="T110" s="438">
        <f>S110/R110</f>
        <v>0.49109980928162744</v>
      </c>
      <c r="U110" s="438">
        <v>0.64100000000000001</v>
      </c>
      <c r="V110" s="462">
        <f>V35+V36</f>
        <v>2141</v>
      </c>
      <c r="W110" s="462">
        <f>W35+W36</f>
        <v>1664</v>
      </c>
      <c r="X110" s="442">
        <f>W110/V110</f>
        <v>0.77720691265763664</v>
      </c>
      <c r="Y110" s="208" t="s">
        <v>341</v>
      </c>
      <c r="Z110" s="196">
        <v>3732</v>
      </c>
      <c r="AA110" s="197">
        <v>3195</v>
      </c>
      <c r="AB110" s="198">
        <v>0.85610932475884249</v>
      </c>
      <c r="AC110" s="196">
        <v>4680</v>
      </c>
      <c r="AD110" s="197">
        <v>3943</v>
      </c>
      <c r="AE110" s="198">
        <v>0.84252136752136753</v>
      </c>
      <c r="AF110" s="199">
        <v>6585841.3700000001</v>
      </c>
      <c r="AG110" s="200">
        <v>4154756.1399999997</v>
      </c>
      <c r="AH110" s="198">
        <v>0.63086186055525961</v>
      </c>
      <c r="AI110" s="196">
        <v>3663</v>
      </c>
      <c r="AJ110" s="197">
        <v>2246</v>
      </c>
      <c r="AK110" s="198">
        <v>0.6131586131586132</v>
      </c>
      <c r="AL110" s="12"/>
    </row>
    <row r="111" spans="1:38" s="3" customFormat="1" ht="15.75" customHeight="1" thickBot="1">
      <c r="A111" s="25" t="s">
        <v>161</v>
      </c>
      <c r="B111" s="47" t="s">
        <v>342</v>
      </c>
      <c r="C111" s="434">
        <f>C44+C45</f>
        <v>9297854.3599999994</v>
      </c>
      <c r="D111" s="434">
        <v>34049477.280000001</v>
      </c>
      <c r="E111" s="431">
        <f>C111/D111</f>
        <v>0.27306893094248402</v>
      </c>
      <c r="F111" s="462">
        <f>F44+F45</f>
        <v>15666</v>
      </c>
      <c r="G111" s="462">
        <f>G44+G45</f>
        <v>14149</v>
      </c>
      <c r="H111" s="442">
        <f>G111/F111</f>
        <v>0.90316609217413502</v>
      </c>
      <c r="I111" s="429">
        <v>1</v>
      </c>
      <c r="J111" s="463">
        <f>J44+J45</f>
        <v>19951</v>
      </c>
      <c r="K111" s="463">
        <f>K44+K45</f>
        <v>16334</v>
      </c>
      <c r="L111" s="464">
        <f>K111/J111</f>
        <v>0.81870582928174029</v>
      </c>
      <c r="M111" s="465">
        <v>0.8276</v>
      </c>
      <c r="N111" s="443">
        <f>N44+N45</f>
        <v>8741249.379999999</v>
      </c>
      <c r="O111" s="443">
        <f>O44+O45</f>
        <v>6290425.5899999999</v>
      </c>
      <c r="P111" s="442">
        <f>O111/N111</f>
        <v>0.71962545816305268</v>
      </c>
      <c r="Q111" s="442">
        <v>0.7</v>
      </c>
      <c r="R111" s="466">
        <f>R44+R45</f>
        <v>13160</v>
      </c>
      <c r="S111" s="466">
        <f>S44+S45</f>
        <v>6785</v>
      </c>
      <c r="T111" s="438">
        <f>S111/R111</f>
        <v>0.51557750759878418</v>
      </c>
      <c r="U111" s="438">
        <v>0.69879999999999998</v>
      </c>
      <c r="V111" s="462">
        <f>V44+V45</f>
        <v>11225</v>
      </c>
      <c r="W111" s="462">
        <f>W44+W45</f>
        <v>9167</v>
      </c>
      <c r="X111" s="442">
        <f>W111/V111</f>
        <v>0.81665924276169266</v>
      </c>
      <c r="Y111" s="208" t="s">
        <v>342</v>
      </c>
      <c r="Z111" s="196">
        <v>15625</v>
      </c>
      <c r="AA111" s="197">
        <v>16181</v>
      </c>
      <c r="AB111" s="198">
        <v>1.0355840000000001</v>
      </c>
      <c r="AC111" s="196">
        <v>20906</v>
      </c>
      <c r="AD111" s="197">
        <v>17082</v>
      </c>
      <c r="AE111" s="198">
        <v>0.81708600401798526</v>
      </c>
      <c r="AF111" s="199">
        <v>35297471.269999996</v>
      </c>
      <c r="AG111" s="200">
        <v>26424667.350000001</v>
      </c>
      <c r="AH111" s="198">
        <v>0.74862777415046267</v>
      </c>
      <c r="AI111" s="196">
        <v>15717</v>
      </c>
      <c r="AJ111" s="197">
        <v>10952</v>
      </c>
      <c r="AK111" s="198">
        <v>0.6968250938474263</v>
      </c>
      <c r="AL111" s="12"/>
    </row>
    <row r="112" spans="1:38" ht="15.75" customHeight="1" thickBot="1">
      <c r="A112" s="26"/>
      <c r="B112" s="26"/>
      <c r="C112" s="457"/>
      <c r="D112" s="457"/>
      <c r="E112" s="458"/>
      <c r="F112" s="467"/>
      <c r="G112" s="467"/>
      <c r="H112" s="458"/>
      <c r="I112" s="458"/>
      <c r="J112" s="467"/>
      <c r="K112" s="467"/>
      <c r="L112" s="458"/>
      <c r="M112" s="458"/>
      <c r="N112" s="468"/>
      <c r="O112" s="468"/>
      <c r="P112" s="458"/>
      <c r="Q112" s="458"/>
      <c r="R112" s="467"/>
      <c r="S112" s="467"/>
      <c r="T112" s="458"/>
      <c r="U112" s="458"/>
      <c r="V112" s="467"/>
      <c r="W112" s="467"/>
      <c r="X112" s="458"/>
      <c r="Y112" s="14"/>
      <c r="Z112" s="14"/>
      <c r="AA112" s="49">
        <v>700435452.26000011</v>
      </c>
      <c r="AB112" s="50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5" thickBot="1">
      <c r="A113" s="28"/>
      <c r="B113" s="48" t="s">
        <v>119</v>
      </c>
      <c r="C113" s="446">
        <v>191334258</v>
      </c>
      <c r="D113" s="446">
        <v>692932659</v>
      </c>
      <c r="E113" s="431">
        <v>0.276122442079902</v>
      </c>
      <c r="F113" s="469">
        <v>285212</v>
      </c>
      <c r="G113" s="469">
        <v>258704</v>
      </c>
      <c r="H113" s="436">
        <v>0.90705860903468294</v>
      </c>
      <c r="I113" s="429">
        <v>0.99</v>
      </c>
      <c r="J113" s="451">
        <v>381075</v>
      </c>
      <c r="K113" s="451">
        <v>325781</v>
      </c>
      <c r="L113" s="464">
        <v>0.85489995407728137</v>
      </c>
      <c r="M113" s="465">
        <v>0.85850000000000004</v>
      </c>
      <c r="N113" s="432">
        <v>185536697</v>
      </c>
      <c r="O113" s="432">
        <v>123917391</v>
      </c>
      <c r="P113" s="436">
        <v>0.66788615407980445</v>
      </c>
      <c r="Q113" s="429">
        <v>0.67600000000000005</v>
      </c>
      <c r="R113" s="470">
        <v>258053</v>
      </c>
      <c r="S113" s="470">
        <v>128825</v>
      </c>
      <c r="T113" s="438">
        <v>0.49921915265468719</v>
      </c>
      <c r="U113" s="431">
        <v>0.68569999999999998</v>
      </c>
      <c r="V113" s="469">
        <v>216750</v>
      </c>
      <c r="W113" s="469">
        <v>171515</v>
      </c>
      <c r="X113" s="436">
        <v>0.79130334486735876</v>
      </c>
      <c r="Y113" s="207"/>
      <c r="Z113" s="196">
        <v>295491</v>
      </c>
      <c r="AA113" s="197">
        <v>299512</v>
      </c>
      <c r="AB113" s="198">
        <v>1.0136078594610327</v>
      </c>
      <c r="AC113" s="196">
        <v>401750</v>
      </c>
      <c r="AD113" s="197">
        <v>345391</v>
      </c>
      <c r="AE113" s="198">
        <v>0.85971624144368386</v>
      </c>
      <c r="AF113" s="199">
        <v>777356796</v>
      </c>
      <c r="AG113" s="200">
        <v>528420817</v>
      </c>
      <c r="AH113" s="198">
        <v>0.67976612505231127</v>
      </c>
      <c r="AI113" s="196">
        <v>311364</v>
      </c>
      <c r="AJ113" s="197">
        <v>208259</v>
      </c>
      <c r="AK113" s="198">
        <v>0.6688602407471641</v>
      </c>
      <c r="AL113" s="27"/>
    </row>
    <row r="114" spans="1:38" ht="24.6" customHeight="1">
      <c r="A114" s="29"/>
      <c r="B114" s="29"/>
      <c r="C114" s="51"/>
      <c r="D114" s="52"/>
      <c r="E114" s="30"/>
      <c r="F114" s="355" t="s">
        <v>343</v>
      </c>
      <c r="G114" s="356"/>
      <c r="H114" s="356"/>
      <c r="I114" s="357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49">
        <v>700435452.26000011</v>
      </c>
      <c r="AB114" s="50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2023-03-08T22:06:33Z</dcterms:modified>
  <cp:category/>
  <cp:contentStatus/>
</cp:coreProperties>
</file>