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06"/>
  <workbookPr updateLinks="always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S:\Dear County Letters\DCDL 2021\"/>
    </mc:Choice>
  </mc:AlternateContent>
  <xr:revisionPtr revIDLastSave="0" documentId="8_{BECC88C9-9418-40B3-A1CD-0475C05254B3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5 Factor Report" sheetId="32" r:id="rId1"/>
    <sheet name="Agent Activity Report" sheetId="33" r:id="rId2"/>
    <sheet name="Staffing Report " sheetId="38" r:id="rId3"/>
    <sheet name="Self-Assessment Scores for All " sheetId="20" r:id="rId4"/>
    <sheet name="Incentive Goal" sheetId="30" r:id="rId5"/>
  </sheets>
  <definedNames>
    <definedName name="\z" localSheetId="2">#REF!</definedName>
    <definedName name="\z">#REF!</definedName>
    <definedName name="_1" localSheetId="2">#REF!</definedName>
    <definedName name="_1">#REF!</definedName>
    <definedName name="_10" localSheetId="2">#REF!</definedName>
    <definedName name="_10">#REF!</definedName>
    <definedName name="_11" localSheetId="2">#REF!</definedName>
    <definedName name="_11">#REF!</definedName>
    <definedName name="_12" localSheetId="2">#REF!</definedName>
    <definedName name="_12">#REF!</definedName>
    <definedName name="_2" localSheetId="2">#REF!</definedName>
    <definedName name="_2">#REF!</definedName>
    <definedName name="_3" localSheetId="2">#REF!</definedName>
    <definedName name="_3">#REF!</definedName>
    <definedName name="_4" localSheetId="2">#REF!</definedName>
    <definedName name="_4">#REF!</definedName>
    <definedName name="_5" localSheetId="2">#REF!</definedName>
    <definedName name="_5">#REF!</definedName>
    <definedName name="_6" localSheetId="2">#REF!</definedName>
    <definedName name="_6">#REF!</definedName>
    <definedName name="_7" localSheetId="2">#REF!</definedName>
    <definedName name="_7">#REF!</definedName>
    <definedName name="_8" localSheetId="2">#REF!</definedName>
    <definedName name="_8">#REF!</definedName>
    <definedName name="_9" localSheetId="2">#REF!</definedName>
    <definedName name="_9">#REF!</definedName>
    <definedName name="_xlnm._FilterDatabase" localSheetId="0" hidden="1">'5 Factor Report'!$A$4:$D$105</definedName>
    <definedName name="_xlnm._FilterDatabase" localSheetId="1" hidden="1">'Agent Activity Report'!$A$3:$B$108</definedName>
    <definedName name="_xlnm._FilterDatabase" localSheetId="4" hidden="1">'Incentive Goal'!$A$2:$AL$107</definedName>
    <definedName name="_xlnm._FilterDatabase" localSheetId="3" hidden="1">'Self-Assessment Scores for All '!$A$2:$B$2</definedName>
    <definedName name="_xlnm._FilterDatabase" localSheetId="2" hidden="1">'Staffing Report '!$A$3:$B$107</definedName>
    <definedName name="_xlnm.Criteria" localSheetId="4">'Incentive Goal'!#REF!</definedName>
    <definedName name="_xlnm.Criteria" localSheetId="2">'Staffing Report '!#REF!</definedName>
    <definedName name="_xlnm.Extract" localSheetId="4">'Incentive Goal'!#REF!</definedName>
    <definedName name="_xlnm.Extract" localSheetId="2">'Staffing Report '!#REF!</definedName>
    <definedName name="_xlnm.Print_Area" localSheetId="0">'5 Factor Report'!$B$5:$I$107</definedName>
    <definedName name="_xlnm.Print_Area" localSheetId="1">'Agent Activity Report'!$E$4:$AS$113</definedName>
    <definedName name="_xlnm.Print_Area" localSheetId="4">'Incentive Goal'!$B$3:$X$114</definedName>
    <definedName name="_xlnm.Print_Area" localSheetId="3">'Self-Assessment Scores for All '!$C$1:$K$104</definedName>
    <definedName name="_xlnm.Print_Area" localSheetId="2">'Staffing Report '!$A$4:$Q$113</definedName>
    <definedName name="_xlnm.Print_Titles" localSheetId="0">'5 Factor Report'!$A:$C,'5 Factor Report'!$1:$4</definedName>
    <definedName name="_xlnm.Print_Titles" localSheetId="1">'Agent Activity Report'!$B:$D,'Agent Activity Report'!$1:$3</definedName>
    <definedName name="_xlnm.Print_Titles" localSheetId="4">'Incentive Goal'!$A:$B,'Incentive Goal'!$1:$2</definedName>
    <definedName name="_xlnm.Print_Titles" localSheetId="2">'Staffing Report '!$A:$B,'Staffing Report '!$1:$3</definedName>
    <definedName name="Staffing" localSheetId="2">#REF!</definedName>
    <definedName name="Staffing">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8" i="38" l="1"/>
  <c r="D107" i="32" l="1"/>
  <c r="K107" i="38" l="1"/>
  <c r="K112" i="38" l="1"/>
  <c r="P110" i="38" l="1"/>
  <c r="I109" i="38" l="1"/>
  <c r="J109" i="38"/>
  <c r="K109" i="38"/>
  <c r="P109" i="38"/>
  <c r="F109" i="38"/>
  <c r="G109" i="38"/>
  <c r="H109" i="38"/>
  <c r="D109" i="38"/>
  <c r="E109" i="38"/>
  <c r="C109" i="38"/>
  <c r="K110" i="38"/>
  <c r="J110" i="38"/>
  <c r="I110" i="38"/>
  <c r="H110" i="38"/>
  <c r="G110" i="38"/>
  <c r="F110" i="38"/>
  <c r="E110" i="38"/>
  <c r="D110" i="38"/>
  <c r="C110" i="38"/>
  <c r="G107" i="38"/>
  <c r="G112" i="38" s="1"/>
  <c r="A112" i="38" l="1"/>
  <c r="P107" i="38"/>
  <c r="P112" i="38" s="1"/>
  <c r="J107" i="38"/>
  <c r="J112" i="38" s="1"/>
  <c r="I107" i="38"/>
  <c r="I112" i="38" s="1"/>
  <c r="H107" i="38"/>
  <c r="H112" i="38" s="1"/>
  <c r="F107" i="38"/>
  <c r="F112" i="38" s="1"/>
  <c r="E107" i="38"/>
  <c r="E112" i="38" s="1"/>
  <c r="D107" i="38"/>
  <c r="D112" i="38" s="1"/>
  <c r="C107" i="38"/>
  <c r="C112" i="38" s="1"/>
  <c r="N106" i="38"/>
  <c r="M106" i="38"/>
  <c r="L106" i="38"/>
  <c r="O106" i="38" s="1"/>
  <c r="N105" i="38"/>
  <c r="M105" i="38"/>
  <c r="L105" i="38"/>
  <c r="O105" i="38" s="1"/>
  <c r="N104" i="38"/>
  <c r="M104" i="38"/>
  <c r="L104" i="38"/>
  <c r="O104" i="38" s="1"/>
  <c r="N103" i="38"/>
  <c r="M103" i="38"/>
  <c r="L103" i="38"/>
  <c r="O103" i="38" s="1"/>
  <c r="N102" i="38"/>
  <c r="M102" i="38"/>
  <c r="L102" i="38"/>
  <c r="O102" i="38" s="1"/>
  <c r="N101" i="38"/>
  <c r="M101" i="38"/>
  <c r="L101" i="38"/>
  <c r="O101" i="38" s="1"/>
  <c r="N100" i="38"/>
  <c r="M100" i="38"/>
  <c r="L100" i="38"/>
  <c r="O100" i="38" s="1"/>
  <c r="N99" i="38"/>
  <c r="M99" i="38"/>
  <c r="L99" i="38"/>
  <c r="O99" i="38" s="1"/>
  <c r="N98" i="38"/>
  <c r="M98" i="38"/>
  <c r="L98" i="38"/>
  <c r="O98" i="38" s="1"/>
  <c r="N97" i="38"/>
  <c r="M97" i="38"/>
  <c r="L97" i="38"/>
  <c r="O97" i="38" s="1"/>
  <c r="N96" i="38"/>
  <c r="M96" i="38"/>
  <c r="L96" i="38"/>
  <c r="O96" i="38" s="1"/>
  <c r="N95" i="38"/>
  <c r="M95" i="38"/>
  <c r="L95" i="38"/>
  <c r="O95" i="38" s="1"/>
  <c r="N94" i="38"/>
  <c r="M94" i="38"/>
  <c r="L94" i="38"/>
  <c r="O94" i="38" s="1"/>
  <c r="N93" i="38"/>
  <c r="M93" i="38"/>
  <c r="L93" i="38"/>
  <c r="O93" i="38" s="1"/>
  <c r="N92" i="38"/>
  <c r="M92" i="38"/>
  <c r="L92" i="38"/>
  <c r="O92" i="38" s="1"/>
  <c r="N91" i="38"/>
  <c r="M91" i="38"/>
  <c r="L91" i="38"/>
  <c r="O91" i="38" s="1"/>
  <c r="N90" i="38"/>
  <c r="M90" i="38"/>
  <c r="L90" i="38"/>
  <c r="N89" i="38"/>
  <c r="M89" i="38"/>
  <c r="L89" i="38"/>
  <c r="O89" i="38" s="1"/>
  <c r="N88" i="38"/>
  <c r="M88" i="38"/>
  <c r="L88" i="38"/>
  <c r="O88" i="38" s="1"/>
  <c r="N87" i="38"/>
  <c r="M87" i="38"/>
  <c r="L87" i="38"/>
  <c r="O87" i="38" s="1"/>
  <c r="N86" i="38"/>
  <c r="M86" i="38"/>
  <c r="L86" i="38"/>
  <c r="N85" i="38"/>
  <c r="M85" i="38"/>
  <c r="L85" i="38"/>
  <c r="O85" i="38" s="1"/>
  <c r="N84" i="38"/>
  <c r="M84" i="38"/>
  <c r="L84" i="38"/>
  <c r="O84" i="38" s="1"/>
  <c r="N83" i="38"/>
  <c r="M83" i="38"/>
  <c r="L83" i="38"/>
  <c r="O83" i="38" s="1"/>
  <c r="N82" i="38"/>
  <c r="M82" i="38"/>
  <c r="L82" i="38"/>
  <c r="O82" i="38" s="1"/>
  <c r="N81" i="38"/>
  <c r="M81" i="38"/>
  <c r="L81" i="38"/>
  <c r="O81" i="38" s="1"/>
  <c r="N80" i="38"/>
  <c r="M80" i="38"/>
  <c r="L80" i="38"/>
  <c r="O80" i="38" s="1"/>
  <c r="N79" i="38"/>
  <c r="M79" i="38"/>
  <c r="L79" i="38"/>
  <c r="O79" i="38" s="1"/>
  <c r="N78" i="38"/>
  <c r="M78" i="38"/>
  <c r="L78" i="38"/>
  <c r="O78" i="38" s="1"/>
  <c r="M77" i="38"/>
  <c r="O77" i="38"/>
  <c r="N76" i="38"/>
  <c r="M76" i="38"/>
  <c r="L76" i="38"/>
  <c r="O76" i="38" s="1"/>
  <c r="N75" i="38"/>
  <c r="M75" i="38"/>
  <c r="L75" i="38"/>
  <c r="O75" i="38" s="1"/>
  <c r="N74" i="38"/>
  <c r="M74" i="38"/>
  <c r="L74" i="38"/>
  <c r="N73" i="38"/>
  <c r="M73" i="38"/>
  <c r="L73" i="38"/>
  <c r="O73" i="38" s="1"/>
  <c r="N72" i="38"/>
  <c r="M72" i="38"/>
  <c r="L72" i="38"/>
  <c r="O72" i="38" s="1"/>
  <c r="N71" i="38"/>
  <c r="M71" i="38"/>
  <c r="L71" i="38"/>
  <c r="O71" i="38" s="1"/>
  <c r="N70" i="38"/>
  <c r="M70" i="38"/>
  <c r="L70" i="38"/>
  <c r="O70" i="38" s="1"/>
  <c r="N69" i="38"/>
  <c r="M69" i="38"/>
  <c r="L69" i="38"/>
  <c r="O69" i="38" s="1"/>
  <c r="N68" i="38"/>
  <c r="M68" i="38"/>
  <c r="L68" i="38"/>
  <c r="O68" i="38" s="1"/>
  <c r="N67" i="38"/>
  <c r="M67" i="38"/>
  <c r="L67" i="38"/>
  <c r="N66" i="38"/>
  <c r="M66" i="38"/>
  <c r="L66" i="38"/>
  <c r="O66" i="38" s="1"/>
  <c r="N65" i="38"/>
  <c r="M65" i="38"/>
  <c r="L65" i="38"/>
  <c r="N64" i="38"/>
  <c r="M64" i="38"/>
  <c r="L64" i="38"/>
  <c r="O64" i="38" s="1"/>
  <c r="N63" i="38"/>
  <c r="M63" i="38"/>
  <c r="L63" i="38"/>
  <c r="O63" i="38" s="1"/>
  <c r="N62" i="38"/>
  <c r="M62" i="38"/>
  <c r="L62" i="38"/>
  <c r="O62" i="38" s="1"/>
  <c r="N61" i="38"/>
  <c r="M61" i="38"/>
  <c r="L61" i="38"/>
  <c r="O61" i="38" s="1"/>
  <c r="N60" i="38"/>
  <c r="M60" i="38"/>
  <c r="L60" i="38"/>
  <c r="O60" i="38" s="1"/>
  <c r="L59" i="38"/>
  <c r="N58" i="38"/>
  <c r="M58" i="38"/>
  <c r="L58" i="38"/>
  <c r="O58" i="38" s="1"/>
  <c r="N57" i="38"/>
  <c r="M57" i="38"/>
  <c r="L57" i="38"/>
  <c r="O57" i="38" s="1"/>
  <c r="N56" i="38"/>
  <c r="M56" i="38"/>
  <c r="L56" i="38"/>
  <c r="O56" i="38" s="1"/>
  <c r="N55" i="38"/>
  <c r="M55" i="38"/>
  <c r="L55" i="38"/>
  <c r="O55" i="38" s="1"/>
  <c r="N54" i="38"/>
  <c r="M54" i="38"/>
  <c r="L54" i="38"/>
  <c r="O54" i="38" s="1"/>
  <c r="N53" i="38"/>
  <c r="M53" i="38"/>
  <c r="L53" i="38"/>
  <c r="O53" i="38" s="1"/>
  <c r="N52" i="38"/>
  <c r="M52" i="38"/>
  <c r="L52" i="38"/>
  <c r="O52" i="38" s="1"/>
  <c r="N51" i="38"/>
  <c r="M51" i="38"/>
  <c r="L51" i="38"/>
  <c r="O51" i="38" s="1"/>
  <c r="N50" i="38"/>
  <c r="M50" i="38"/>
  <c r="L50" i="38"/>
  <c r="O50" i="38" s="1"/>
  <c r="N49" i="38"/>
  <c r="M49" i="38"/>
  <c r="L49" i="38"/>
  <c r="O49" i="38" s="1"/>
  <c r="N48" i="38"/>
  <c r="M48" i="38"/>
  <c r="L48" i="38"/>
  <c r="O48" i="38" s="1"/>
  <c r="N47" i="38"/>
  <c r="M47" i="38"/>
  <c r="L47" i="38"/>
  <c r="O47" i="38" s="1"/>
  <c r="N46" i="38"/>
  <c r="M46" i="38"/>
  <c r="L46" i="38"/>
  <c r="O46" i="38" s="1"/>
  <c r="N45" i="38"/>
  <c r="M45" i="38"/>
  <c r="L45" i="38"/>
  <c r="N44" i="38"/>
  <c r="M44" i="38"/>
  <c r="L44" i="38"/>
  <c r="O44" i="38" s="1"/>
  <c r="N43" i="38"/>
  <c r="M43" i="38"/>
  <c r="L43" i="38"/>
  <c r="O43" i="38" s="1"/>
  <c r="N42" i="38"/>
  <c r="M42" i="38"/>
  <c r="L42" i="38"/>
  <c r="O42" i="38" s="1"/>
  <c r="N41" i="38"/>
  <c r="M41" i="38"/>
  <c r="L41" i="38"/>
  <c r="O41" i="38" s="1"/>
  <c r="N40" i="38"/>
  <c r="M40" i="38"/>
  <c r="L40" i="38"/>
  <c r="O40" i="38" s="1"/>
  <c r="N39" i="38"/>
  <c r="M39" i="38"/>
  <c r="L39" i="38"/>
  <c r="O39" i="38" s="1"/>
  <c r="N38" i="38"/>
  <c r="M38" i="38"/>
  <c r="L38" i="38"/>
  <c r="N37" i="38"/>
  <c r="M37" i="38"/>
  <c r="L37" i="38"/>
  <c r="N36" i="38"/>
  <c r="M36" i="38"/>
  <c r="L36" i="38"/>
  <c r="N35" i="38"/>
  <c r="M35" i="38"/>
  <c r="L35" i="38"/>
  <c r="N34" i="38"/>
  <c r="M34" i="38"/>
  <c r="L34" i="38"/>
  <c r="O34" i="38" s="1"/>
  <c r="N33" i="38"/>
  <c r="M33" i="38"/>
  <c r="L33" i="38"/>
  <c r="O33" i="38" s="1"/>
  <c r="N32" i="38"/>
  <c r="M32" i="38"/>
  <c r="L32" i="38"/>
  <c r="M31" i="38"/>
  <c r="L31" i="38"/>
  <c r="O31" i="38" s="1"/>
  <c r="M30" i="38"/>
  <c r="N29" i="38"/>
  <c r="M29" i="38"/>
  <c r="L29" i="38"/>
  <c r="O29" i="38" s="1"/>
  <c r="N28" i="38"/>
  <c r="M28" i="38"/>
  <c r="L28" i="38"/>
  <c r="O28" i="38" s="1"/>
  <c r="N27" i="38"/>
  <c r="M27" i="38"/>
  <c r="L27" i="38"/>
  <c r="O27" i="38" s="1"/>
  <c r="N26" i="38"/>
  <c r="M26" i="38"/>
  <c r="L26" i="38"/>
  <c r="O26" i="38" s="1"/>
  <c r="N25" i="38"/>
  <c r="M25" i="38"/>
  <c r="L25" i="38"/>
  <c r="O25" i="38" s="1"/>
  <c r="N24" i="38"/>
  <c r="M24" i="38"/>
  <c r="L24" i="38"/>
  <c r="O24" i="38" s="1"/>
  <c r="N23" i="38"/>
  <c r="M23" i="38"/>
  <c r="L23" i="38"/>
  <c r="O23" i="38" s="1"/>
  <c r="N22" i="38"/>
  <c r="M22" i="38"/>
  <c r="L22" i="38"/>
  <c r="O22" i="38" s="1"/>
  <c r="N21" i="38"/>
  <c r="M21" i="38"/>
  <c r="L21" i="38"/>
  <c r="O21" i="38" s="1"/>
  <c r="N20" i="38"/>
  <c r="M20" i="38"/>
  <c r="L20" i="38"/>
  <c r="O20" i="38" s="1"/>
  <c r="N19" i="38"/>
  <c r="M19" i="38"/>
  <c r="L19" i="38"/>
  <c r="O19" i="38" s="1"/>
  <c r="N18" i="38"/>
  <c r="M18" i="38"/>
  <c r="L18" i="38"/>
  <c r="O18" i="38" s="1"/>
  <c r="N17" i="38"/>
  <c r="M17" i="38"/>
  <c r="L17" i="38"/>
  <c r="O17" i="38" s="1"/>
  <c r="N16" i="38"/>
  <c r="M16" i="38"/>
  <c r="L16" i="38"/>
  <c r="O16" i="38" s="1"/>
  <c r="N15" i="38"/>
  <c r="M15" i="38"/>
  <c r="L15" i="38"/>
  <c r="O15" i="38" s="1"/>
  <c r="N14" i="38"/>
  <c r="M14" i="38"/>
  <c r="L14" i="38"/>
  <c r="O14" i="38" s="1"/>
  <c r="N13" i="38"/>
  <c r="M13" i="38"/>
  <c r="L13" i="38"/>
  <c r="O13" i="38" s="1"/>
  <c r="N12" i="38"/>
  <c r="M12" i="38"/>
  <c r="L12" i="38"/>
  <c r="O12" i="38" s="1"/>
  <c r="N11" i="38"/>
  <c r="M11" i="38"/>
  <c r="L11" i="38"/>
  <c r="O11" i="38" s="1"/>
  <c r="N10" i="38"/>
  <c r="M10" i="38"/>
  <c r="L10" i="38"/>
  <c r="O10" i="38" s="1"/>
  <c r="N9" i="38"/>
  <c r="M9" i="38"/>
  <c r="L9" i="38"/>
  <c r="O9" i="38" s="1"/>
  <c r="N8" i="38"/>
  <c r="M8" i="38"/>
  <c r="L8" i="38"/>
  <c r="O8" i="38" s="1"/>
  <c r="N7" i="38"/>
  <c r="M7" i="38"/>
  <c r="L7" i="38"/>
  <c r="O7" i="38" s="1"/>
  <c r="N6" i="38"/>
  <c r="M6" i="38"/>
  <c r="L6" i="38"/>
  <c r="O6" i="38" s="1"/>
  <c r="N5" i="38"/>
  <c r="M5" i="38"/>
  <c r="L5" i="38"/>
  <c r="O5" i="38" s="1"/>
  <c r="N4" i="38"/>
  <c r="M4" i="38"/>
  <c r="L4" i="38"/>
  <c r="M107" i="38" l="1"/>
  <c r="M112" i="38" s="1"/>
  <c r="M110" i="38"/>
  <c r="M109" i="38"/>
  <c r="N110" i="38"/>
  <c r="N109" i="38"/>
  <c r="O36" i="38"/>
  <c r="O109" i="38" s="1"/>
  <c r="L109" i="38"/>
  <c r="O45" i="38"/>
  <c r="O110" i="38" s="1"/>
  <c r="L110" i="38"/>
  <c r="L107" i="38"/>
  <c r="L112" i="38" s="1"/>
  <c r="N107" i="38"/>
  <c r="N112" i="38" s="1"/>
  <c r="O4" i="38"/>
  <c r="O107" i="38" l="1"/>
  <c r="O112" i="38" s="1"/>
  <c r="C108" i="30"/>
  <c r="Q112" i="38" l="1"/>
  <c r="J108" i="30"/>
  <c r="C110" i="30" l="1"/>
  <c r="S108" i="30" l="1"/>
  <c r="R108" i="30"/>
  <c r="O108" i="30"/>
  <c r="N108" i="30"/>
  <c r="K108" i="30"/>
  <c r="G108" i="30"/>
  <c r="F108" i="30"/>
  <c r="D108" i="30"/>
  <c r="B107" i="33" l="1"/>
  <c r="B106" i="33"/>
  <c r="B105" i="33"/>
  <c r="B104" i="33"/>
  <c r="B103" i="33"/>
  <c r="B102" i="33"/>
  <c r="B101" i="33"/>
  <c r="B100" i="33"/>
  <c r="B99" i="33"/>
  <c r="B98" i="33"/>
  <c r="B97" i="33"/>
  <c r="B96" i="33"/>
  <c r="B94" i="33"/>
  <c r="B93" i="33"/>
  <c r="B92" i="33"/>
  <c r="B91" i="33"/>
  <c r="B90" i="33"/>
  <c r="B89" i="33"/>
  <c r="B88" i="33"/>
  <c r="B87" i="33"/>
  <c r="B86" i="33"/>
  <c r="B85" i="33"/>
  <c r="B84" i="33"/>
  <c r="B83" i="33"/>
  <c r="B82" i="33"/>
  <c r="B81" i="33"/>
  <c r="B80" i="33"/>
  <c r="B79" i="33"/>
  <c r="B78" i="33"/>
  <c r="B77" i="33"/>
  <c r="B76" i="33"/>
  <c r="B75" i="33"/>
  <c r="B74" i="33"/>
  <c r="B73" i="33"/>
  <c r="B72" i="33"/>
  <c r="B71" i="33"/>
  <c r="B70" i="33"/>
  <c r="B69" i="33"/>
  <c r="B68" i="33"/>
  <c r="B67" i="33"/>
  <c r="B66" i="33"/>
  <c r="B65" i="33"/>
  <c r="B64" i="33"/>
  <c r="B63" i="33"/>
  <c r="B62" i="33"/>
  <c r="B61" i="33"/>
  <c r="B60" i="33"/>
  <c r="B59" i="33"/>
  <c r="B58" i="33"/>
  <c r="B57" i="33"/>
  <c r="B56" i="33"/>
  <c r="B55" i="33"/>
  <c r="B54" i="33"/>
  <c r="B53" i="33"/>
  <c r="B52" i="33"/>
  <c r="B51" i="33"/>
  <c r="B50" i="33"/>
  <c r="B49" i="33"/>
  <c r="B48" i="33"/>
  <c r="B47" i="33"/>
  <c r="B46" i="33"/>
  <c r="B45" i="33"/>
  <c r="B44" i="33"/>
  <c r="B43" i="33"/>
  <c r="B42" i="33"/>
  <c r="B41" i="33"/>
  <c r="B40" i="33"/>
  <c r="B39" i="33"/>
  <c r="B38" i="33"/>
  <c r="B37" i="33"/>
  <c r="B36" i="33"/>
  <c r="B35" i="33"/>
  <c r="B34" i="33"/>
  <c r="B33" i="33"/>
  <c r="B32" i="33"/>
  <c r="B31" i="33"/>
  <c r="B30" i="33"/>
  <c r="B29" i="33"/>
  <c r="B28" i="33"/>
  <c r="B27" i="33"/>
  <c r="B26" i="33"/>
  <c r="B25" i="33"/>
  <c r="B24" i="33"/>
  <c r="B23" i="33"/>
  <c r="B22" i="33"/>
  <c r="B21" i="33"/>
  <c r="B20" i="33"/>
  <c r="B19" i="33"/>
  <c r="B18" i="33"/>
  <c r="B17" i="33"/>
  <c r="B16" i="33"/>
  <c r="B15" i="33"/>
  <c r="B14" i="33"/>
  <c r="B13" i="33"/>
  <c r="B12" i="33"/>
  <c r="B11" i="33"/>
  <c r="B10" i="33"/>
  <c r="B9" i="33"/>
  <c r="B8" i="33"/>
  <c r="B7" i="33"/>
  <c r="B6" i="33"/>
  <c r="B4" i="33"/>
  <c r="B5" i="33"/>
  <c r="D109" i="32" l="1"/>
  <c r="A109" i="32"/>
  <c r="A107" i="32"/>
  <c r="C107" i="32" l="1"/>
  <c r="C109" i="32"/>
  <c r="W111" i="30" l="1"/>
  <c r="V111" i="30"/>
  <c r="S111" i="30"/>
  <c r="R111" i="30"/>
  <c r="O111" i="30"/>
  <c r="N111" i="30"/>
  <c r="K111" i="30"/>
  <c r="J111" i="30"/>
  <c r="G111" i="30"/>
  <c r="F111" i="30"/>
  <c r="W110" i="30"/>
  <c r="V110" i="30"/>
  <c r="S110" i="30"/>
  <c r="R110" i="30"/>
  <c r="O110" i="30"/>
  <c r="N110" i="30"/>
  <c r="K110" i="30"/>
  <c r="J110" i="30"/>
  <c r="G110" i="30"/>
  <c r="F110" i="30"/>
  <c r="C111" i="30"/>
  <c r="W108" i="30"/>
  <c r="V108" i="30"/>
  <c r="B107" i="32" l="1"/>
  <c r="B109" i="32"/>
  <c r="H108" i="30"/>
  <c r="H111" i="30"/>
  <c r="E110" i="30"/>
  <c r="E111" i="30"/>
  <c r="E108" i="30"/>
  <c r="L111" i="30"/>
  <c r="P110" i="30"/>
  <c r="T111" i="30"/>
  <c r="T108" i="30"/>
  <c r="L110" i="30"/>
  <c r="X108" i="30"/>
  <c r="H110" i="30"/>
  <c r="X110" i="30"/>
  <c r="X111" i="30"/>
  <c r="L108" i="30"/>
  <c r="P108" i="30"/>
  <c r="T110" i="30"/>
  <c r="P111" i="30"/>
</calcChain>
</file>

<file path=xl/sharedStrings.xml><?xml version="1.0" encoding="utf-8"?>
<sst xmlns="http://schemas.openxmlformats.org/spreadsheetml/2006/main" count="1276" uniqueCount="345">
  <si>
    <t>5 Factor Report SFY2021 Dec 2020</t>
  </si>
  <si>
    <t>Cost Effectiveness as of 09.30.2020</t>
  </si>
  <si>
    <t xml:space="preserve">Tot Collections </t>
  </si>
  <si>
    <t>Collection</t>
  </si>
  <si>
    <t>Cases Under</t>
  </si>
  <si>
    <t>Paternity</t>
  </si>
  <si>
    <t>Payment</t>
  </si>
  <si>
    <t>as of Nov 2020</t>
  </si>
  <si>
    <t>per unfroz staff</t>
  </si>
  <si>
    <t>Rate</t>
  </si>
  <si>
    <t>Order</t>
  </si>
  <si>
    <t>Establishment Rate</t>
  </si>
  <si>
    <t>to Arrears</t>
  </si>
  <si>
    <t>County</t>
  </si>
  <si>
    <t>Caseload</t>
  </si>
  <si>
    <t>Cases/Agt</t>
  </si>
  <si>
    <t>Unadj Unempl rate</t>
  </si>
  <si>
    <t>$</t>
  </si>
  <si>
    <t>%</t>
  </si>
  <si>
    <t>ALAMANCE</t>
  </si>
  <si>
    <t>ALEXANDER</t>
  </si>
  <si>
    <t>ALLEGHANY</t>
  </si>
  <si>
    <t>ANSON</t>
  </si>
  <si>
    <t>ASHE</t>
  </si>
  <si>
    <t>AVERY</t>
  </si>
  <si>
    <t>BEAUFORT</t>
  </si>
  <si>
    <t>BERTIE</t>
  </si>
  <si>
    <t>BLADEN</t>
  </si>
  <si>
    <t>BRUNSWICK</t>
  </si>
  <si>
    <t>BUNCOMBE</t>
  </si>
  <si>
    <t>BURKE</t>
  </si>
  <si>
    <t>CABARRUS</t>
  </si>
  <si>
    <t>CALDWELL</t>
  </si>
  <si>
    <t>CAMDEN</t>
  </si>
  <si>
    <t>CARTERET</t>
  </si>
  <si>
    <t>CASWELL</t>
  </si>
  <si>
    <t>CATAWBA</t>
  </si>
  <si>
    <t>CHATHAM</t>
  </si>
  <si>
    <t>CHEROKEE</t>
  </si>
  <si>
    <t>CHOWAN</t>
  </si>
  <si>
    <t>CLAY</t>
  </si>
  <si>
    <t>CLEVELAND</t>
  </si>
  <si>
    <t>COLUMBUS</t>
  </si>
  <si>
    <t>CRAVEN</t>
  </si>
  <si>
    <t>CUMBERLAND</t>
  </si>
  <si>
    <t>CURRITUCK</t>
  </si>
  <si>
    <t>DARE</t>
  </si>
  <si>
    <t>DAVIDSON</t>
  </si>
  <si>
    <t>DAVIE</t>
  </si>
  <si>
    <t>DUPLIN</t>
  </si>
  <si>
    <t>DURHAM</t>
  </si>
  <si>
    <t>EDGECOMBE</t>
  </si>
  <si>
    <t>FORSYTH</t>
  </si>
  <si>
    <t>FRANKLIN</t>
  </si>
  <si>
    <t>GASTON</t>
  </si>
  <si>
    <t>GATES</t>
  </si>
  <si>
    <t>GRAHAM</t>
  </si>
  <si>
    <t>GRANVILLE</t>
  </si>
  <si>
    <t>GREENE</t>
  </si>
  <si>
    <t>GUILFORD</t>
  </si>
  <si>
    <t>HALIFAX</t>
  </si>
  <si>
    <t>HARNETT</t>
  </si>
  <si>
    <t>HAYWOOD</t>
  </si>
  <si>
    <t>HENDERSON</t>
  </si>
  <si>
    <t>HERTFORD</t>
  </si>
  <si>
    <t>HOKE</t>
  </si>
  <si>
    <t>HYDE</t>
  </si>
  <si>
    <t>IREDELL</t>
  </si>
  <si>
    <t>JACKSON</t>
  </si>
  <si>
    <t>JOHNSTON</t>
  </si>
  <si>
    <t>JONES</t>
  </si>
  <si>
    <t>LEE</t>
  </si>
  <si>
    <t>LENOIR</t>
  </si>
  <si>
    <t>LINCOLN</t>
  </si>
  <si>
    <t>MACON</t>
  </si>
  <si>
    <t>MADISON</t>
  </si>
  <si>
    <t>MARTIN</t>
  </si>
  <si>
    <t>MCDOWELL</t>
  </si>
  <si>
    <t>MECKLENBURG</t>
  </si>
  <si>
    <t>MITCHELL</t>
  </si>
  <si>
    <t>MONTGOMERY</t>
  </si>
  <si>
    <t>MOORE</t>
  </si>
  <si>
    <t>NASH</t>
  </si>
  <si>
    <t>NEW HANOVER</t>
  </si>
  <si>
    <t>NORTHAMPTON</t>
  </si>
  <si>
    <t>ONSLOW</t>
  </si>
  <si>
    <t>ORANGE</t>
  </si>
  <si>
    <t>PAMLICO</t>
  </si>
  <si>
    <t>PASQUOTANK</t>
  </si>
  <si>
    <t>PENDER</t>
  </si>
  <si>
    <t>PERQUIMANS</t>
  </si>
  <si>
    <t>PERSON</t>
  </si>
  <si>
    <t>PITT</t>
  </si>
  <si>
    <t>POLK</t>
  </si>
  <si>
    <t>RANDOLPH</t>
  </si>
  <si>
    <t>RICHMOND</t>
  </si>
  <si>
    <t>ROBESON</t>
  </si>
  <si>
    <t>ROCKINGHAM</t>
  </si>
  <si>
    <t>ROWAN</t>
  </si>
  <si>
    <t>RUTHERFORD</t>
  </si>
  <si>
    <t>SAMPSON</t>
  </si>
  <si>
    <t>SCOTLAND</t>
  </si>
  <si>
    <t>STANLY</t>
  </si>
  <si>
    <t>STOKES</t>
  </si>
  <si>
    <t>SURRY</t>
  </si>
  <si>
    <t>SWAIN</t>
  </si>
  <si>
    <t>TRANSYLVANIA</t>
  </si>
  <si>
    <t>TYRRELL</t>
  </si>
  <si>
    <t>UNION</t>
  </si>
  <si>
    <t>VANCE</t>
  </si>
  <si>
    <t>WAKE</t>
  </si>
  <si>
    <t>WARREN</t>
  </si>
  <si>
    <t>WASHINGTON</t>
  </si>
  <si>
    <t>WATAUGA</t>
  </si>
  <si>
    <t>WAYNE</t>
  </si>
  <si>
    <t>WILKES</t>
  </si>
  <si>
    <t>WILSON</t>
  </si>
  <si>
    <t>YADKIN</t>
  </si>
  <si>
    <t>YANCEY</t>
  </si>
  <si>
    <t>STATEWIDE</t>
  </si>
  <si>
    <t>Count</t>
  </si>
  <si>
    <t>Sum</t>
  </si>
  <si>
    <t>Avg</t>
  </si>
  <si>
    <t>Agent Activity Report Dec 2020</t>
  </si>
  <si>
    <t>Staffing</t>
  </si>
  <si>
    <t>Open Cases</t>
  </si>
  <si>
    <t>Paternity Est</t>
  </si>
  <si>
    <t>Support Est</t>
  </si>
  <si>
    <t>Total Collections</t>
  </si>
  <si>
    <t>System Locates</t>
  </si>
  <si>
    <t>Manual Locates</t>
  </si>
  <si>
    <t>Support Orders Established</t>
  </si>
  <si>
    <t>Support Order Estab. Othr</t>
  </si>
  <si>
    <t>Support Order Mod Comp</t>
  </si>
  <si>
    <t>Support Order Mod Othr Comp</t>
  </si>
  <si>
    <t>Review Mods</t>
  </si>
  <si>
    <t>Withholding</t>
  </si>
  <si>
    <t>Enforcement Other</t>
  </si>
  <si>
    <t>Enforcement Hearing</t>
  </si>
  <si>
    <t>Quarterly Staffing Report</t>
  </si>
  <si>
    <t>OCSE 157 | LINE 1</t>
  </si>
  <si>
    <t>OCSE 157 | LINE 16</t>
  </si>
  <si>
    <t>OCSE 157 | LINE 17</t>
  </si>
  <si>
    <t>Incentive Goal Report</t>
  </si>
  <si>
    <t>ASR</t>
  </si>
  <si>
    <t>Consultant</t>
  </si>
  <si>
    <t>Fips Name</t>
  </si>
  <si>
    <t>Unfrozen Agents</t>
  </si>
  <si>
    <t>Tot Unfroz Staff</t>
  </si>
  <si>
    <t>Pat Est</t>
  </si>
  <si>
    <t>Pat Est/Agt</t>
  </si>
  <si>
    <t>Orders</t>
  </si>
  <si>
    <t>Orders/Agt</t>
  </si>
  <si>
    <t>Tot Coll</t>
  </si>
  <si>
    <t>TotCollAgt</t>
  </si>
  <si>
    <t>TotColUnfozlStf</t>
  </si>
  <si>
    <t>Filed</t>
  </si>
  <si>
    <t>Filed/Agt</t>
  </si>
  <si>
    <t>Completed</t>
  </si>
  <si>
    <t>Comp/Agt</t>
  </si>
  <si>
    <t>Stanley, Sharon</t>
  </si>
  <si>
    <t>Newsome, Kenya</t>
  </si>
  <si>
    <t>Cauble, Leona</t>
  </si>
  <si>
    <t>Allen, Carole</t>
  </si>
  <si>
    <t>Mayfield, Kristi</t>
  </si>
  <si>
    <t>McDonald, Sally</t>
  </si>
  <si>
    <t>Foreman, Cora</t>
  </si>
  <si>
    <t>Craig, Angela</t>
  </si>
  <si>
    <t>Central Office</t>
  </si>
  <si>
    <t>NA</t>
  </si>
  <si>
    <t>TRIBAL CSE</t>
  </si>
  <si>
    <t>Filtered total</t>
  </si>
  <si>
    <t>Edgecombe Tot</t>
  </si>
  <si>
    <t>Guilford Tot</t>
  </si>
  <si>
    <t>Tribal has been included in this report to reflect Statewide Totals</t>
  </si>
  <si>
    <t>TOTAL STAFFING as of 12.31.2020</t>
  </si>
  <si>
    <t>TOTAL FILLED STAFF</t>
  </si>
  <si>
    <t>CONTRACT</t>
  </si>
  <si>
    <t>SUPERVISORS</t>
  </si>
  <si>
    <t>AGENTS</t>
  </si>
  <si>
    <t>CLERKS</t>
  </si>
  <si>
    <t>TOT SUP/AGTS/CLKS</t>
  </si>
  <si>
    <t>IV-D SERVICES FTEs</t>
  </si>
  <si>
    <t>FTEs</t>
  </si>
  <si>
    <t>Sup Auth</t>
  </si>
  <si>
    <t>Sup Froz</t>
  </si>
  <si>
    <t>Sup Unfroz</t>
  </si>
  <si>
    <t>Agt Auth</t>
  </si>
  <si>
    <t>Agt Froz</t>
  </si>
  <si>
    <t>Agt Unfroz</t>
  </si>
  <si>
    <t>Clerk Auth</t>
  </si>
  <si>
    <t>Clerk Froz</t>
  </si>
  <si>
    <t>Clerk Unfroz</t>
  </si>
  <si>
    <t>Tot Auth</t>
  </si>
  <si>
    <t>Tot Froz</t>
  </si>
  <si>
    <t>Total Unfroz</t>
  </si>
  <si>
    <t>Description</t>
  </si>
  <si>
    <t>2 deputies and  .5 attorney</t>
  </si>
  <si>
    <t>Dss Attorney</t>
  </si>
  <si>
    <t xml:space="preserve">Attorney, </t>
  </si>
  <si>
    <t>Contract Attorney, 1 Contract Deputy</t>
  </si>
  <si>
    <t>.25 Dss Attorney</t>
  </si>
  <si>
    <t>attorney</t>
  </si>
  <si>
    <t>.33% attorney time dedicated to IVD</t>
  </si>
  <si>
    <t>7.50% attorney time spent on IVD services</t>
  </si>
  <si>
    <t>.10 attorney, 2.5 deputies</t>
  </si>
  <si>
    <t>.25 FTE Attorney(included in Spv count)</t>
  </si>
  <si>
    <t>1 Sfaff Attorney</t>
  </si>
  <si>
    <t>parttime attorney</t>
  </si>
  <si>
    <t>3 Contract Attorneys (Shared DSS), 2 Contract Deputies, 1 P.I. 423 hrs/yr</t>
  </si>
  <si>
    <t>3.20% attorney time spent on IVD services</t>
  </si>
  <si>
    <t>1/2 position - attorney time spent on IVD services</t>
  </si>
  <si>
    <t>Attorney</t>
  </si>
  <si>
    <t>County Attorney (Shared DSS)</t>
  </si>
  <si>
    <t>.5 attorney</t>
  </si>
  <si>
    <t>Contract Attorney</t>
  </si>
  <si>
    <t>3.90% attorney time spent on IVD services</t>
  </si>
  <si>
    <t>1 deputy, 1 attorney</t>
  </si>
  <si>
    <t>1 full time deputy; 2 attorneys (1 atty  5% of time to IVD, the other 23% of time dedicated to IVD)</t>
  </si>
  <si>
    <t>2 attorneys, 1 paralegal, and 6.5 deputies</t>
  </si>
  <si>
    <t>7.00% Attorney time spent on IVD services</t>
  </si>
  <si>
    <t>9.58% Attorney time spent on IVD services</t>
  </si>
  <si>
    <t>Total Filled Staff includes 1 County Attorney (Shared DSS)</t>
  </si>
  <si>
    <t>Contract Attorney (Shared DSS)</t>
  </si>
  <si>
    <t>1 deputy, .10 attorney</t>
  </si>
  <si>
    <t>EDGECOMBE-Rocky Mt</t>
  </si>
  <si>
    <t>25% of attorney time spent on IVD services; 1.5 deputy</t>
  </si>
  <si>
    <t>EDGECOMBE-Tarboro</t>
  </si>
  <si>
    <t>Total Filled Staff includes 2 staff Attorney's (Shared DSS) (75% each); 1 Contract Attorney (part-time)</t>
  </si>
  <si>
    <t>1attorney 1 deputy</t>
  </si>
  <si>
    <t>1 County Attorney (Shared DSS), 2 Contract Deputies</t>
  </si>
  <si>
    <t>4.20% Attorney time spent on IVD services</t>
  </si>
  <si>
    <t>1 part time attorney 1 part time deputy</t>
  </si>
  <si>
    <t>.05% attorney</t>
  </si>
  <si>
    <t>GUILFORD-Greensboro</t>
  </si>
  <si>
    <t>1-Administrative Officer</t>
  </si>
  <si>
    <t>GUILFORD-High Point</t>
  </si>
  <si>
    <t xml:space="preserve">1 part time attorney   </t>
  </si>
  <si>
    <t>1 fulltime deputy</t>
  </si>
  <si>
    <t>Dorothy Morrow, Contract and Staff Attorney</t>
  </si>
  <si>
    <t>11.30% Attorney time spent on IVD services</t>
  </si>
  <si>
    <t>.2 attonrey, .73 deputy</t>
  </si>
  <si>
    <t>1% attorney time spent on IVD services for County</t>
  </si>
  <si>
    <t>Paralegal, County Attorney, 2 Contract Deputies</t>
  </si>
  <si>
    <t>1 part time agent, 1 part time attorney &amp; 1 Director</t>
  </si>
  <si>
    <t>10% attorney services</t>
  </si>
  <si>
    <t>contract attorney</t>
  </si>
  <si>
    <t>1 attorney, 1 deputy, 1 Paralegal 90%</t>
  </si>
  <si>
    <t>Contratc Attorney</t>
  </si>
  <si>
    <t>8% of attorney time dedicated to IVD</t>
  </si>
  <si>
    <t xml:space="preserve">Staff Attorney </t>
  </si>
  <si>
    <t>6 Contract Deputies</t>
  </si>
  <si>
    <t>1full time attorney 1 part time legal assistant</t>
  </si>
  <si>
    <t>1 attorney</t>
  </si>
  <si>
    <t>NORTH CAROLINA</t>
  </si>
  <si>
    <t/>
  </si>
  <si>
    <t>Attorney 2 days per month</t>
  </si>
  <si>
    <t xml:space="preserve"> 1 DSS attorney - 90% IV-D</t>
  </si>
  <si>
    <t>.1 attorney</t>
  </si>
  <si>
    <t>25% attorney time dedicated to IVD</t>
  </si>
  <si>
    <t>1/2 position Deputy dedicated to IVD.  4.70% attorney time spent on IVD services</t>
  </si>
  <si>
    <t>.25 DSS Attorney inclued in Spv Count, 1 FTE deputy</t>
  </si>
  <si>
    <t>5.20% Attorney time spent on IVD services</t>
  </si>
  <si>
    <t>1 IVD attorneys - 50%  and 1 IVD attorney - 80% total of 1.30 IVD attorneys, 2.50 ft paralegals, 5 deputies ft IVD</t>
  </si>
  <si>
    <t>.4 attorney and 1 deputy</t>
  </si>
  <si>
    <t xml:space="preserve">5 Deputies, 1 Attorney </t>
  </si>
  <si>
    <t>2 deputies, 1 contract attorney</t>
  </si>
  <si>
    <t>Staff Attorney</t>
  </si>
  <si>
    <t>Total Filled Staff includes 1 Staff Attorney</t>
  </si>
  <si>
    <t>1 deputy, 1 part time attorney</t>
  </si>
  <si>
    <t>4 FTE IVD Attys, 1 Program Manager, 1 IT Specialist, 2 Trainers, 1 Admin Services Coordinator</t>
  </si>
  <si>
    <t>1deputy, 1 attorney</t>
  </si>
  <si>
    <t>3.5% attonrey time spent on IVD services for County</t>
  </si>
  <si>
    <t>2 contract deputies, .8 contract clerk, .50 Attorney, .50 contract program manager</t>
  </si>
  <si>
    <t>Filtered Total</t>
  </si>
  <si>
    <t>EDGECOMBE Tot</t>
  </si>
  <si>
    <t>GUILFORD Tot</t>
  </si>
  <si>
    <t>Tribal has been excluded for this report</t>
  </si>
  <si>
    <t>Self Assessment December 2020</t>
  </si>
  <si>
    <t>CASE CLOSURE</t>
  </si>
  <si>
    <t>ENFORCEMENT</t>
  </si>
  <si>
    <t>ESTABLISHMENT</t>
  </si>
  <si>
    <t>EXPEDITED PROCESS 12 MONTH</t>
  </si>
  <si>
    <t>EXPEDITED PROCESS 6 MONTH</t>
  </si>
  <si>
    <t>INTERSTATE</t>
  </si>
  <si>
    <t>MEDICAL</t>
  </si>
  <si>
    <t>REVIEW AND ADJUSTMENT INCLUSIVE</t>
  </si>
  <si>
    <t>REVIEW AND ADJUSTMENT REVIEW NEEDED</t>
  </si>
  <si>
    <t>Percent Passed AG Sum</t>
  </si>
  <si>
    <t>STANDARD</t>
  </si>
  <si>
    <t>Regional Rep</t>
  </si>
  <si>
    <t>STATEWIDE SCORE</t>
  </si>
  <si>
    <t>EDGECOMBE 3706500900</t>
  </si>
  <si>
    <t>EDGECOMBE 3726500900</t>
  </si>
  <si>
    <t>GUILFORD 3708100400</t>
  </si>
  <si>
    <t>GUILFORD 3728100400</t>
  </si>
  <si>
    <t>#DIV/0</t>
  </si>
  <si>
    <t>Edgecombe-County Total</t>
  </si>
  <si>
    <t>Guilford-County Total</t>
  </si>
  <si>
    <r>
      <t>R</t>
    </r>
    <r>
      <rPr>
        <b/>
        <i/>
        <sz val="9"/>
        <color rgb="FFFF0000"/>
        <rFont val="Arial"/>
        <family val="2"/>
      </rPr>
      <t>etrieve Edgecome and Guilford County Totals from Matrix</t>
    </r>
  </si>
  <si>
    <t>Incentive Goal SFY2021 Dec</t>
  </si>
  <si>
    <t>Calculations are SFY</t>
  </si>
  <si>
    <t>TOTAL COLLECTIONS</t>
  </si>
  <si>
    <t>PATERNITY ESTABLISHMENT</t>
  </si>
  <si>
    <t>CASES UNDER ORDER</t>
  </si>
  <si>
    <t>CURRENT SUPPORT</t>
  </si>
  <si>
    <t>ARREARS</t>
  </si>
  <si>
    <t>SFY Actual</t>
  </si>
  <si>
    <t>Goal</t>
  </si>
  <si>
    <t>% of Goal</t>
  </si>
  <si>
    <t>Prev BOW</t>
  </si>
  <si>
    <t>%PatEst</t>
  </si>
  <si>
    <t>CUO</t>
  </si>
  <si>
    <t>%CUO</t>
  </si>
  <si>
    <t>CSup due</t>
  </si>
  <si>
    <t>CSup Coll</t>
  </si>
  <si>
    <t>%CurCol</t>
  </si>
  <si>
    <t>Cases Arr due</t>
  </si>
  <si>
    <t>Cases Arr Col</t>
  </si>
  <si>
    <t>%Arr</t>
  </si>
  <si>
    <t>MedCase</t>
  </si>
  <si>
    <t>MedSup</t>
  </si>
  <si>
    <t>%Med</t>
  </si>
  <si>
    <t>County Name</t>
  </si>
  <si>
    <t>LYBOW</t>
  </si>
  <si>
    <t>LYPat</t>
  </si>
  <si>
    <t>LY%Pat Est</t>
  </si>
  <si>
    <t>LYCases</t>
  </si>
  <si>
    <t>LYCUO</t>
  </si>
  <si>
    <t>LY%CUO</t>
  </si>
  <si>
    <t>LY$CSupOwed</t>
  </si>
  <si>
    <t>LY$CSup</t>
  </si>
  <si>
    <t>LY%CurCol</t>
  </si>
  <si>
    <t>LYArrCases</t>
  </si>
  <si>
    <t>LYArrCase$</t>
  </si>
  <si>
    <t>LY%Arr</t>
  </si>
  <si>
    <t>verify</t>
  </si>
  <si>
    <t>OK</t>
  </si>
  <si>
    <t>EDGE-Rky Mt</t>
  </si>
  <si>
    <t>EDGE-Tarboro</t>
  </si>
  <si>
    <t>GUIL-Gboro</t>
  </si>
  <si>
    <t>GUIL-HP</t>
  </si>
  <si>
    <t>EDGECOMBE TOT</t>
  </si>
  <si>
    <t>GUILFORD TOT</t>
  </si>
  <si>
    <t>Please note: if a child is in more than one order county it may be counted twice, however, the state total eliminates duplicates.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</si>
</sst>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General_)"/>
    <numFmt numFmtId="166" formatCode="0.0"/>
  </numFmts>
  <fonts count="43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6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Arial"/>
      <family val="2"/>
    </font>
    <font>
      <b/>
      <i/>
      <sz val="10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0"/>
      <color theme="0"/>
      <name val="Arial"/>
      <family val="2"/>
    </font>
    <font>
      <b/>
      <sz val="10"/>
      <color indexed="8"/>
      <name val="Calibri"/>
      <family val="2"/>
      <scheme val="minor"/>
    </font>
    <font>
      <b/>
      <i/>
      <sz val="10"/>
      <color indexed="8"/>
      <name val="Calibri"/>
      <family val="2"/>
      <scheme val="minor"/>
    </font>
    <font>
      <sz val="10"/>
      <name val="Calibri"/>
      <family val="2"/>
      <scheme val="minor"/>
    </font>
    <font>
      <b/>
      <sz val="9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8"/>
      <name val="Calibri"/>
      <family val="2"/>
      <scheme val="minor"/>
    </font>
    <font>
      <b/>
      <i/>
      <sz val="8"/>
      <name val="Calibri"/>
      <family val="2"/>
      <scheme val="minor"/>
    </font>
    <font>
      <sz val="10"/>
      <name val="Courier"/>
      <family val="3"/>
    </font>
    <font>
      <b/>
      <sz val="12"/>
      <color theme="0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b/>
      <sz val="8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i/>
      <sz val="8"/>
      <color theme="0"/>
      <name val="Calibri"/>
      <family val="2"/>
      <scheme val="minor"/>
    </font>
    <font>
      <sz val="8"/>
      <name val="Calibri"/>
      <family val="2"/>
      <scheme val="minor"/>
    </font>
    <font>
      <b/>
      <i/>
      <sz val="10"/>
      <color theme="0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i/>
      <sz val="10"/>
      <color indexed="8"/>
      <name val="Arial"/>
      <family val="2"/>
    </font>
    <font>
      <b/>
      <sz val="8"/>
      <color indexed="8"/>
      <name val="Calibri"/>
      <family val="2"/>
      <scheme val="minor"/>
    </font>
    <font>
      <sz val="12"/>
      <name val="Calibri"/>
      <family val="2"/>
      <scheme val="minor"/>
    </font>
    <font>
      <b/>
      <sz val="9"/>
      <name val="Arial"/>
      <family val="2"/>
    </font>
    <font>
      <sz val="8"/>
      <color indexed="12"/>
      <name val="Calibri"/>
      <family val="2"/>
      <scheme val="minor"/>
    </font>
    <font>
      <i/>
      <sz val="10"/>
      <name val="Calibri"/>
      <family val="2"/>
      <scheme val="minor"/>
    </font>
    <font>
      <sz val="10"/>
      <color rgb="FF000000"/>
      <name val="Arial"/>
      <family val="2"/>
    </font>
    <font>
      <b/>
      <i/>
      <sz val="9"/>
      <color rgb="FFFF000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1" tint="4.9989318521683403E-2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/>
      <bottom style="medium">
        <color theme="0" tint="-0.499984740745262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theme="0" tint="-0.499984740745262"/>
      </left>
      <right/>
      <top/>
      <bottom style="medium">
        <color theme="0" tint="-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 style="medium">
        <color theme="0" tint="-0.499984740745262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Dashed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theme="0"/>
      </right>
      <top/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2">
    <xf numFmtId="0" fontId="0" fillId="0" borderId="0"/>
    <xf numFmtId="0" fontId="6" fillId="0" borderId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" fillId="0" borderId="0"/>
    <xf numFmtId="0" fontId="1" fillId="0" borderId="0"/>
    <xf numFmtId="165" fontId="25" fillId="0" borderId="0"/>
    <xf numFmtId="0" fontId="1" fillId="0" borderId="0"/>
    <xf numFmtId="0" fontId="1" fillId="0" borderId="0"/>
    <xf numFmtId="0" fontId="27" fillId="0" borderId="0"/>
    <xf numFmtId="44" fontId="28" fillId="0" borderId="0" applyFont="0" applyFill="0" applyBorder="0" applyAlignment="0" applyProtection="0"/>
    <xf numFmtId="165" fontId="25" fillId="0" borderId="0"/>
    <xf numFmtId="165" fontId="25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1" fillId="0" borderId="0"/>
  </cellStyleXfs>
  <cellXfs count="473">
    <xf numFmtId="0" fontId="0" fillId="0" borderId="0" xfId="0"/>
    <xf numFmtId="0" fontId="8" fillId="3" borderId="0" xfId="0" applyFont="1" applyFill="1" applyAlignment="1">
      <alignment vertical="center"/>
    </xf>
    <xf numFmtId="0" fontId="6" fillId="3" borderId="0" xfId="0" applyFont="1" applyFill="1"/>
    <xf numFmtId="0" fontId="1" fillId="0" borderId="0" xfId="8" applyBorder="1"/>
    <xf numFmtId="0" fontId="14" fillId="0" borderId="0" xfId="8" applyFont="1" applyBorder="1" applyAlignment="1">
      <alignment horizontal="center"/>
    </xf>
    <xf numFmtId="0" fontId="7" fillId="0" borderId="0" xfId="8" applyFont="1" applyBorder="1"/>
    <xf numFmtId="0" fontId="1" fillId="0" borderId="0" xfId="8" applyFill="1" applyBorder="1"/>
    <xf numFmtId="0" fontId="1" fillId="0" borderId="0" xfId="8" applyFont="1" applyFill="1" applyBorder="1"/>
    <xf numFmtId="10" fontId="1" fillId="0" borderId="0" xfId="8" applyNumberFormat="1" applyFont="1" applyFill="1" applyBorder="1" applyAlignment="1">
      <alignment horizontal="center"/>
    </xf>
    <xf numFmtId="0" fontId="1" fillId="0" borderId="0" xfId="8" applyFill="1" applyBorder="1" applyAlignment="1">
      <alignment horizontal="center"/>
    </xf>
    <xf numFmtId="10" fontId="1" fillId="0" borderId="0" xfId="8" applyNumberFormat="1" applyFill="1" applyBorder="1" applyAlignment="1">
      <alignment horizontal="center"/>
    </xf>
    <xf numFmtId="164" fontId="1" fillId="0" borderId="0" xfId="8" applyNumberFormat="1" applyFill="1" applyBorder="1" applyAlignment="1">
      <alignment horizontal="center"/>
    </xf>
    <xf numFmtId="0" fontId="12" fillId="0" borderId="0" xfId="0" applyFont="1" applyBorder="1"/>
    <xf numFmtId="0" fontId="13" fillId="0" borderId="0" xfId="0" applyFont="1" applyBorder="1" applyAlignment="1">
      <alignment horizontal="center"/>
    </xf>
    <xf numFmtId="0" fontId="12" fillId="5" borderId="0" xfId="0" quotePrefix="1" applyNumberFormat="1" applyFont="1" applyFill="1" applyBorder="1"/>
    <xf numFmtId="10" fontId="12" fillId="5" borderId="0" xfId="0" applyNumberFormat="1" applyFont="1" applyFill="1" applyBorder="1" applyAlignment="1">
      <alignment horizontal="center"/>
    </xf>
    <xf numFmtId="0" fontId="12" fillId="5" borderId="2" xfId="0" quotePrefix="1" applyNumberFormat="1" applyFont="1" applyFill="1" applyBorder="1" applyAlignment="1">
      <alignment horizontal="center"/>
    </xf>
    <xf numFmtId="0" fontId="12" fillId="5" borderId="0" xfId="0" quotePrefix="1" applyNumberFormat="1" applyFont="1" applyFill="1" applyBorder="1" applyAlignment="1">
      <alignment horizontal="center"/>
    </xf>
    <xf numFmtId="10" fontId="12" fillId="5" borderId="0" xfId="0" quotePrefix="1" applyNumberFormat="1" applyFont="1" applyFill="1" applyBorder="1" applyAlignment="1">
      <alignment horizontal="center"/>
    </xf>
    <xf numFmtId="10" fontId="12" fillId="5" borderId="3" xfId="0" applyNumberFormat="1" applyFont="1" applyFill="1" applyBorder="1" applyAlignment="1">
      <alignment horizontal="center"/>
    </xf>
    <xf numFmtId="164" fontId="12" fillId="5" borderId="2" xfId="0" quotePrefix="1" applyNumberFormat="1" applyFont="1" applyFill="1" applyBorder="1" applyAlignment="1">
      <alignment horizontal="center"/>
    </xf>
    <xf numFmtId="164" fontId="12" fillId="5" borderId="0" xfId="0" quotePrefix="1" applyNumberFormat="1" applyFont="1" applyFill="1" applyBorder="1" applyAlignment="1">
      <alignment horizontal="center"/>
    </xf>
    <xf numFmtId="10" fontId="12" fillId="5" borderId="3" xfId="0" quotePrefix="1" applyNumberFormat="1" applyFont="1" applyFill="1" applyBorder="1" applyAlignment="1">
      <alignment horizontal="center"/>
    </xf>
    <xf numFmtId="0" fontId="15" fillId="0" borderId="4" xfId="0" applyNumberFormat="1" applyFont="1" applyFill="1" applyBorder="1" applyAlignment="1">
      <alignment horizontal="center"/>
    </xf>
    <xf numFmtId="0" fontId="15" fillId="0" borderId="0" xfId="0" applyFont="1" applyBorder="1"/>
    <xf numFmtId="0" fontId="12" fillId="0" borderId="5" xfId="0" quotePrefix="1" applyNumberFormat="1" applyFont="1" applyBorder="1"/>
    <xf numFmtId="0" fontId="12" fillId="5" borderId="0" xfId="0" applyNumberFormat="1" applyFont="1" applyFill="1" applyBorder="1"/>
    <xf numFmtId="0" fontId="12" fillId="0" borderId="0" xfId="0" applyFont="1" applyFill="1" applyBorder="1"/>
    <xf numFmtId="0" fontId="12" fillId="0" borderId="4" xfId="0" applyFont="1" applyFill="1" applyBorder="1"/>
    <xf numFmtId="0" fontId="1" fillId="5" borderId="0" xfId="0" applyFont="1" applyFill="1" applyBorder="1"/>
    <xf numFmtId="10" fontId="1" fillId="5" borderId="0" xfId="0" applyNumberFormat="1" applyFont="1" applyFill="1" applyBorder="1" applyAlignment="1">
      <alignment horizontal="center"/>
    </xf>
    <xf numFmtId="3" fontId="0" fillId="5" borderId="2" xfId="0" applyNumberFormat="1" applyFill="1" applyBorder="1" applyAlignment="1">
      <alignment horizontal="center"/>
    </xf>
    <xf numFmtId="0" fontId="0" fillId="5" borderId="0" xfId="0" applyFill="1" applyBorder="1" applyAlignment="1">
      <alignment horizontal="center"/>
    </xf>
    <xf numFmtId="10" fontId="0" fillId="5" borderId="0" xfId="0" applyNumberFormat="1" applyFill="1" applyBorder="1" applyAlignment="1">
      <alignment horizontal="center"/>
    </xf>
    <xf numFmtId="10" fontId="0" fillId="5" borderId="3" xfId="0" applyNumberFormat="1" applyFill="1" applyBorder="1" applyAlignment="1">
      <alignment horizontal="center"/>
    </xf>
    <xf numFmtId="164" fontId="0" fillId="5" borderId="2" xfId="0" applyNumberFormat="1" applyFill="1" applyBorder="1" applyAlignment="1">
      <alignment horizontal="center"/>
    </xf>
    <xf numFmtId="164" fontId="0" fillId="5" borderId="0" xfId="0" applyNumberFormat="1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22" fillId="5" borderId="8" xfId="11" applyFont="1" applyFill="1" applyBorder="1" applyAlignment="1">
      <alignment vertical="center"/>
    </xf>
    <xf numFmtId="0" fontId="22" fillId="5" borderId="8" xfId="11" applyFont="1" applyFill="1" applyBorder="1" applyAlignment="1">
      <alignment horizontal="left" vertical="center"/>
    </xf>
    <xf numFmtId="2" fontId="22" fillId="5" borderId="10" xfId="11" applyNumberFormat="1" applyFont="1" applyFill="1" applyBorder="1" applyAlignment="1">
      <alignment vertical="center"/>
    </xf>
    <xf numFmtId="2" fontId="22" fillId="5" borderId="10" xfId="11" applyNumberFormat="1" applyFont="1" applyFill="1" applyBorder="1" applyAlignment="1">
      <alignment horizontal="right" vertical="center"/>
    </xf>
    <xf numFmtId="0" fontId="12" fillId="0" borderId="11" xfId="9" quotePrefix="1" applyFont="1" applyBorder="1" applyProtection="1"/>
    <xf numFmtId="0" fontId="12" fillId="0" borderId="11" xfId="11" applyFont="1" applyFill="1" applyBorder="1" applyAlignment="1">
      <alignment vertical="center"/>
    </xf>
    <xf numFmtId="0" fontId="1" fillId="5" borderId="0" xfId="11" applyFont="1" applyFill="1"/>
    <xf numFmtId="2" fontId="22" fillId="5" borderId="8" xfId="11" applyNumberFormat="1" applyFont="1" applyFill="1" applyBorder="1" applyAlignment="1">
      <alignment horizontal="center" vertical="center" wrapText="1"/>
    </xf>
    <xf numFmtId="0" fontId="22" fillId="5" borderId="8" xfId="11" applyFont="1" applyFill="1" applyBorder="1" applyAlignment="1">
      <alignment horizontal="center" vertical="center" wrapText="1"/>
    </xf>
    <xf numFmtId="0" fontId="12" fillId="0" borderId="13" xfId="0" quotePrefix="1" applyNumberFormat="1" applyFont="1" applyBorder="1"/>
    <xf numFmtId="0" fontId="12" fillId="0" borderId="14" xfId="0" applyFont="1" applyFill="1" applyBorder="1"/>
    <xf numFmtId="1" fontId="12" fillId="5" borderId="2" xfId="0" applyNumberFormat="1" applyFont="1" applyFill="1" applyBorder="1" applyAlignment="1">
      <alignment horizontal="right"/>
    </xf>
    <xf numFmtId="1" fontId="12" fillId="5" borderId="0" xfId="0" applyNumberFormat="1" applyFont="1" applyFill="1" applyBorder="1" applyAlignment="1">
      <alignment horizontal="right"/>
    </xf>
    <xf numFmtId="1" fontId="1" fillId="5" borderId="2" xfId="0" applyNumberFormat="1" applyFont="1" applyFill="1" applyBorder="1" applyAlignment="1">
      <alignment horizontal="right"/>
    </xf>
    <xf numFmtId="1" fontId="1" fillId="5" borderId="0" xfId="0" applyNumberFormat="1" applyFont="1" applyFill="1" applyBorder="1" applyAlignment="1">
      <alignment horizontal="right"/>
    </xf>
    <xf numFmtId="1" fontId="1" fillId="0" borderId="0" xfId="8" applyNumberFormat="1" applyFont="1" applyFill="1" applyBorder="1" applyAlignment="1">
      <alignment horizontal="right"/>
    </xf>
    <xf numFmtId="2" fontId="30" fillId="5" borderId="0" xfId="10" applyNumberFormat="1" applyFont="1" applyFill="1" applyBorder="1" applyAlignment="1" applyProtection="1">
      <alignment horizontal="center"/>
    </xf>
    <xf numFmtId="164" fontId="22" fillId="5" borderId="20" xfId="10" applyNumberFormat="1" applyFont="1" applyFill="1" applyBorder="1" applyAlignment="1" applyProtection="1">
      <alignment horizontal="center"/>
    </xf>
    <xf numFmtId="9" fontId="22" fillId="5" borderId="15" xfId="10" applyNumberFormat="1" applyFont="1" applyFill="1" applyBorder="1" applyAlignment="1" applyProtection="1">
      <alignment horizontal="center"/>
    </xf>
    <xf numFmtId="1" fontId="22" fillId="5" borderId="15" xfId="10" applyNumberFormat="1" applyFont="1" applyFill="1" applyBorder="1" applyAlignment="1" applyProtection="1">
      <alignment horizontal="center"/>
    </xf>
    <xf numFmtId="1" fontId="22" fillId="5" borderId="21" xfId="10" applyNumberFormat="1" applyFont="1" applyFill="1" applyBorder="1" applyAlignment="1" applyProtection="1">
      <alignment horizontal="center" vertical="center"/>
    </xf>
    <xf numFmtId="165" fontId="33" fillId="5" borderId="0" xfId="10" applyFont="1" applyFill="1" applyBorder="1" applyAlignment="1" applyProtection="1">
      <alignment horizontal="left"/>
    </xf>
    <xf numFmtId="1" fontId="33" fillId="5" borderId="0" xfId="10" applyNumberFormat="1" applyFont="1" applyFill="1" applyBorder="1" applyAlignment="1" applyProtection="1">
      <alignment horizontal="center"/>
    </xf>
    <xf numFmtId="3" fontId="22" fillId="5" borderId="0" xfId="10" applyNumberFormat="1" applyFont="1" applyFill="1" applyBorder="1" applyAlignment="1" applyProtection="1">
      <alignment horizontal="center"/>
    </xf>
    <xf numFmtId="9" fontId="22" fillId="5" borderId="16" xfId="10" applyNumberFormat="1" applyFont="1" applyFill="1" applyBorder="1" applyAlignment="1" applyProtection="1">
      <alignment horizontal="center"/>
    </xf>
    <xf numFmtId="1" fontId="22" fillId="5" borderId="16" xfId="10" applyNumberFormat="1" applyFont="1" applyFill="1" applyBorder="1" applyAlignment="1" applyProtection="1">
      <alignment horizontal="center"/>
    </xf>
    <xf numFmtId="1" fontId="22" fillId="5" borderId="22" xfId="10" applyNumberFormat="1" applyFont="1" applyFill="1" applyBorder="1" applyAlignment="1" applyProtection="1">
      <alignment horizontal="center" vertical="center"/>
    </xf>
    <xf numFmtId="165" fontId="22" fillId="5" borderId="1" xfId="10" applyFont="1" applyFill="1" applyBorder="1" applyAlignment="1" applyProtection="1">
      <alignment horizontal="center" vertical="center"/>
    </xf>
    <xf numFmtId="1" fontId="22" fillId="5" borderId="1" xfId="10" applyNumberFormat="1" applyFont="1" applyFill="1" applyBorder="1" applyAlignment="1" applyProtection="1">
      <alignment horizontal="center"/>
    </xf>
    <xf numFmtId="166" fontId="22" fillId="5" borderId="1" xfId="10" applyNumberFormat="1" applyFont="1" applyFill="1" applyBorder="1" applyAlignment="1" applyProtection="1">
      <alignment horizontal="center"/>
    </xf>
    <xf numFmtId="164" fontId="22" fillId="5" borderId="18" xfId="10" applyNumberFormat="1" applyFont="1" applyFill="1" applyBorder="1" applyAlignment="1" applyProtection="1">
      <alignment horizontal="center" vertical="center"/>
    </xf>
    <xf numFmtId="10" fontId="22" fillId="5" borderId="19" xfId="10" applyNumberFormat="1" applyFont="1" applyFill="1" applyBorder="1" applyAlignment="1" applyProtection="1">
      <alignment horizontal="center"/>
    </xf>
    <xf numFmtId="10" fontId="22" fillId="5" borderId="17" xfId="10" applyNumberFormat="1" applyFont="1" applyFill="1" applyBorder="1" applyAlignment="1" applyProtection="1">
      <alignment horizontal="center"/>
    </xf>
    <xf numFmtId="10" fontId="22" fillId="5" borderId="23" xfId="10" applyNumberFormat="1" applyFont="1" applyFill="1" applyBorder="1" applyAlignment="1" applyProtection="1">
      <alignment horizontal="center" vertical="center"/>
    </xf>
    <xf numFmtId="165" fontId="20" fillId="0" borderId="0" xfId="10" applyFont="1" applyFill="1" applyAlignment="1" applyProtection="1">
      <alignment horizontal="center" vertical="center"/>
    </xf>
    <xf numFmtId="1" fontId="20" fillId="0" borderId="0" xfId="10" applyNumberFormat="1" applyFont="1" applyFill="1" applyBorder="1" applyAlignment="1" applyProtection="1">
      <alignment horizontal="center"/>
    </xf>
    <xf numFmtId="166" fontId="20" fillId="0" borderId="0" xfId="10" applyNumberFormat="1" applyFont="1" applyFill="1" applyBorder="1" applyAlignment="1" applyProtection="1">
      <alignment horizontal="center"/>
    </xf>
    <xf numFmtId="164" fontId="20" fillId="0" borderId="0" xfId="10" applyNumberFormat="1" applyFont="1" applyFill="1" applyAlignment="1" applyProtection="1">
      <alignment horizontal="center" vertical="center"/>
    </xf>
    <xf numFmtId="10" fontId="20" fillId="0" borderId="0" xfId="10" applyNumberFormat="1" applyFont="1" applyFill="1" applyAlignment="1" applyProtection="1">
      <alignment horizontal="center"/>
    </xf>
    <xf numFmtId="10" fontId="20" fillId="0" borderId="0" xfId="10" applyNumberFormat="1" applyFont="1" applyFill="1" applyAlignment="1" applyProtection="1">
      <alignment horizontal="center" vertical="center"/>
    </xf>
    <xf numFmtId="165" fontId="12" fillId="9" borderId="0" xfId="10" applyFont="1" applyFill="1" applyBorder="1" applyAlignment="1" applyProtection="1">
      <alignment horizontal="center" vertical="center"/>
    </xf>
    <xf numFmtId="1" fontId="12" fillId="9" borderId="0" xfId="10" applyNumberFormat="1" applyFont="1" applyFill="1" applyBorder="1" applyAlignment="1" applyProtection="1">
      <alignment horizontal="center"/>
    </xf>
    <xf numFmtId="2" fontId="12" fillId="9" borderId="0" xfId="10" applyNumberFormat="1" applyFont="1" applyFill="1" applyBorder="1" applyAlignment="1" applyProtection="1">
      <alignment horizontal="center"/>
    </xf>
    <xf numFmtId="10" fontId="12" fillId="9" borderId="0" xfId="10" applyNumberFormat="1" applyFont="1" applyFill="1" applyBorder="1" applyAlignment="1" applyProtection="1">
      <alignment horizontal="center"/>
    </xf>
    <xf numFmtId="10" fontId="20" fillId="0" borderId="0" xfId="10" applyNumberFormat="1" applyFont="1" applyFill="1" applyBorder="1" applyAlignment="1" applyProtection="1">
      <alignment horizontal="center"/>
    </xf>
    <xf numFmtId="165" fontId="34" fillId="0" borderId="0" xfId="10" applyFont="1" applyFill="1" applyAlignment="1" applyProtection="1">
      <alignment horizontal="left" vertical="center"/>
    </xf>
    <xf numFmtId="17" fontId="34" fillId="0" borderId="0" xfId="10" applyNumberFormat="1" applyFont="1" applyFill="1" applyAlignment="1" applyProtection="1">
      <alignment horizontal="left"/>
    </xf>
    <xf numFmtId="0" fontId="4" fillId="0" borderId="0" xfId="17" applyProtection="1"/>
    <xf numFmtId="0" fontId="22" fillId="5" borderId="11" xfId="17" applyFont="1" applyFill="1" applyBorder="1" applyAlignment="1" applyProtection="1">
      <alignment horizontal="center"/>
    </xf>
    <xf numFmtId="164" fontId="22" fillId="5" borderId="11" xfId="17" applyNumberFormat="1" applyFont="1" applyFill="1" applyBorder="1" applyAlignment="1" applyProtection="1">
      <alignment horizontal="center"/>
    </xf>
    <xf numFmtId="2" fontId="22" fillId="5" borderId="0" xfId="17" applyNumberFormat="1" applyFont="1" applyFill="1" applyBorder="1" applyAlignment="1" applyProtection="1">
      <alignment horizontal="right"/>
    </xf>
    <xf numFmtId="2" fontId="22" fillId="5" borderId="3" xfId="17" applyNumberFormat="1" applyFont="1" applyFill="1" applyBorder="1" applyAlignment="1" applyProtection="1">
      <alignment horizontal="right"/>
    </xf>
    <xf numFmtId="1" fontId="22" fillId="5" borderId="0" xfId="17" applyNumberFormat="1" applyFont="1" applyFill="1" applyBorder="1" applyAlignment="1" applyProtection="1">
      <alignment horizontal="right"/>
    </xf>
    <xf numFmtId="164" fontId="22" fillId="5" borderId="2" xfId="17" applyNumberFormat="1" applyFont="1" applyFill="1" applyBorder="1" applyAlignment="1" applyProtection="1">
      <alignment horizontal="right"/>
    </xf>
    <xf numFmtId="164" fontId="22" fillId="5" borderId="0" xfId="17" applyNumberFormat="1" applyFont="1" applyFill="1" applyBorder="1" applyAlignment="1" applyProtection="1">
      <alignment horizontal="right"/>
    </xf>
    <xf numFmtId="164" fontId="22" fillId="5" borderId="3" xfId="17" applyNumberFormat="1" applyFont="1" applyFill="1" applyBorder="1" applyAlignment="1" applyProtection="1">
      <alignment horizontal="right"/>
    </xf>
    <xf numFmtId="2" fontId="22" fillId="5" borderId="28" xfId="17" applyNumberFormat="1" applyFont="1" applyFill="1" applyBorder="1" applyAlignment="1" applyProtection="1">
      <alignment horizontal="right"/>
    </xf>
    <xf numFmtId="0" fontId="5" fillId="0" borderId="0" xfId="17" applyFont="1" applyProtection="1"/>
    <xf numFmtId="0" fontId="35" fillId="0" borderId="0" xfId="17" applyFont="1" applyProtection="1"/>
    <xf numFmtId="0" fontId="36" fillId="0" borderId="0" xfId="17" applyFont="1" applyProtection="1"/>
    <xf numFmtId="0" fontId="18" fillId="0" borderId="0" xfId="17" applyFont="1" applyProtection="1"/>
    <xf numFmtId="2" fontId="18" fillId="0" borderId="2" xfId="17" applyNumberFormat="1" applyFont="1" applyFill="1" applyBorder="1" applyAlignment="1" applyProtection="1">
      <alignment horizontal="center"/>
    </xf>
    <xf numFmtId="2" fontId="18" fillId="0" borderId="3" xfId="17" applyNumberFormat="1" applyFont="1" applyFill="1" applyBorder="1" applyAlignment="1" applyProtection="1">
      <alignment horizontal="center"/>
    </xf>
    <xf numFmtId="0" fontId="18" fillId="0" borderId="28" xfId="17" applyFont="1" applyFill="1" applyBorder="1" applyAlignment="1" applyProtection="1">
      <alignment horizontal="center"/>
    </xf>
    <xf numFmtId="2" fontId="4" fillId="0" borderId="2" xfId="17" applyNumberFormat="1" applyFill="1" applyBorder="1" applyAlignment="1" applyProtection="1">
      <alignment horizontal="center"/>
    </xf>
    <xf numFmtId="2" fontId="4" fillId="0" borderId="3" xfId="17" applyNumberFormat="1" applyFill="1" applyBorder="1" applyAlignment="1" applyProtection="1">
      <alignment horizontal="center"/>
    </xf>
    <xf numFmtId="0" fontId="4" fillId="0" borderId="2" xfId="17" applyFill="1" applyBorder="1" applyAlignment="1" applyProtection="1">
      <alignment horizontal="center"/>
    </xf>
    <xf numFmtId="0" fontId="4" fillId="0" borderId="3" xfId="17" applyFill="1" applyBorder="1" applyAlignment="1" applyProtection="1">
      <alignment horizontal="center"/>
    </xf>
    <xf numFmtId="0" fontId="4" fillId="0" borderId="0" xfId="17" applyFill="1" applyBorder="1" applyAlignment="1" applyProtection="1">
      <alignment horizontal="center"/>
    </xf>
    <xf numFmtId="164" fontId="4" fillId="0" borderId="2" xfId="17" applyNumberFormat="1" applyFill="1" applyBorder="1" applyAlignment="1" applyProtection="1">
      <alignment horizontal="center"/>
    </xf>
    <xf numFmtId="164" fontId="4" fillId="0" borderId="0" xfId="17" applyNumberFormat="1" applyFill="1" applyBorder="1" applyAlignment="1" applyProtection="1">
      <alignment horizontal="center"/>
    </xf>
    <xf numFmtId="164" fontId="4" fillId="0" borderId="3" xfId="17" applyNumberFormat="1" applyFill="1" applyBorder="1" applyAlignment="1" applyProtection="1">
      <alignment horizontal="center"/>
    </xf>
    <xf numFmtId="0" fontId="4" fillId="0" borderId="28" xfId="17" applyFill="1" applyBorder="1" applyAlignment="1" applyProtection="1">
      <alignment horizontal="center"/>
    </xf>
    <xf numFmtId="0" fontId="34" fillId="0" borderId="0" xfId="17" applyFont="1" applyProtection="1"/>
    <xf numFmtId="2" fontId="20" fillId="3" borderId="2" xfId="18" applyNumberFormat="1" applyFont="1" applyFill="1" applyBorder="1" applyAlignment="1" applyProtection="1">
      <alignment horizontal="center"/>
    </xf>
    <xf numFmtId="2" fontId="20" fillId="3" borderId="0" xfId="18" applyNumberFormat="1" applyFont="1" applyFill="1" applyBorder="1" applyAlignment="1" applyProtection="1">
      <alignment horizontal="center"/>
    </xf>
    <xf numFmtId="2" fontId="20" fillId="3" borderId="3" xfId="18" applyNumberFormat="1" applyFont="1" applyFill="1" applyBorder="1" applyAlignment="1" applyProtection="1">
      <alignment horizontal="center"/>
    </xf>
    <xf numFmtId="0" fontId="20" fillId="3" borderId="2" xfId="18" applyFont="1" applyFill="1" applyBorder="1" applyAlignment="1" applyProtection="1">
      <alignment horizontal="center"/>
    </xf>
    <xf numFmtId="0" fontId="20" fillId="3" borderId="0" xfId="18" applyFont="1" applyFill="1" applyBorder="1" applyAlignment="1" applyProtection="1">
      <alignment horizontal="center"/>
    </xf>
    <xf numFmtId="0" fontId="20" fillId="3" borderId="3" xfId="18" applyFont="1" applyFill="1" applyBorder="1" applyAlignment="1" applyProtection="1">
      <alignment horizontal="center"/>
    </xf>
    <xf numFmtId="0" fontId="12" fillId="3" borderId="29" xfId="18" applyFont="1" applyFill="1" applyBorder="1" applyAlignment="1" applyProtection="1">
      <alignment horizontal="center"/>
    </xf>
    <xf numFmtId="0" fontId="37" fillId="3" borderId="3" xfId="18" applyFont="1" applyFill="1" applyBorder="1" applyAlignment="1" applyProtection="1">
      <alignment horizontal="center" vertical="center" wrapText="1"/>
    </xf>
    <xf numFmtId="0" fontId="1" fillId="0" borderId="0" xfId="18" applyFill="1" applyBorder="1" applyAlignment="1" applyProtection="1"/>
    <xf numFmtId="0" fontId="22" fillId="5" borderId="27" xfId="19" applyFont="1" applyFill="1" applyBorder="1" applyAlignment="1" applyProtection="1">
      <alignment horizontal="center" vertical="center"/>
    </xf>
    <xf numFmtId="2" fontId="12" fillId="3" borderId="25" xfId="18" applyNumberFormat="1" applyFont="1" applyFill="1" applyBorder="1" applyAlignment="1" applyProtection="1">
      <alignment horizontal="center" vertical="center" wrapText="1"/>
    </xf>
    <xf numFmtId="2" fontId="12" fillId="3" borderId="27" xfId="18" applyNumberFormat="1" applyFont="1" applyFill="1" applyBorder="1" applyAlignment="1" applyProtection="1">
      <alignment horizontal="center" vertical="center" wrapText="1"/>
    </xf>
    <xf numFmtId="2" fontId="12" fillId="3" borderId="3" xfId="18" applyNumberFormat="1" applyFont="1" applyFill="1" applyBorder="1" applyAlignment="1" applyProtection="1">
      <alignment horizontal="center" vertical="center" wrapText="1"/>
    </xf>
    <xf numFmtId="0" fontId="12" fillId="3" borderId="25" xfId="18" applyFont="1" applyFill="1" applyBorder="1" applyAlignment="1" applyProtection="1">
      <alignment horizontal="center" vertical="center" wrapText="1"/>
    </xf>
    <xf numFmtId="0" fontId="12" fillId="3" borderId="27" xfId="18" applyFont="1" applyFill="1" applyBorder="1" applyAlignment="1" applyProtection="1">
      <alignment horizontal="center" vertical="center" wrapText="1"/>
    </xf>
    <xf numFmtId="0" fontId="12" fillId="3" borderId="26" xfId="18" applyFont="1" applyFill="1" applyBorder="1" applyAlignment="1" applyProtection="1">
      <alignment horizontal="center" vertical="center" wrapText="1"/>
    </xf>
    <xf numFmtId="0" fontId="13" fillId="3" borderId="26" xfId="18" applyFont="1" applyFill="1" applyBorder="1" applyAlignment="1" applyProtection="1">
      <alignment horizontal="center" vertical="center" wrapText="1"/>
    </xf>
    <xf numFmtId="0" fontId="14" fillId="0" borderId="0" xfId="18" applyFont="1" applyFill="1" applyBorder="1" applyAlignment="1" applyProtection="1">
      <alignment horizontal="center"/>
    </xf>
    <xf numFmtId="0" fontId="14" fillId="0" borderId="0" xfId="18" applyFont="1" applyBorder="1" applyAlignment="1" applyProtection="1">
      <alignment horizontal="center"/>
    </xf>
    <xf numFmtId="2" fontId="12" fillId="0" borderId="31" xfId="18" quotePrefix="1" applyNumberFormat="1" applyFont="1" applyFill="1" applyBorder="1" applyAlignment="1" applyProtection="1">
      <alignment horizontal="right"/>
    </xf>
    <xf numFmtId="2" fontId="12" fillId="0" borderId="32" xfId="18" applyNumberFormat="1" applyFont="1" applyFill="1" applyBorder="1" applyAlignment="1" applyProtection="1">
      <alignment horizontal="right"/>
    </xf>
    <xf numFmtId="2" fontId="12" fillId="0" borderId="33" xfId="18" applyNumberFormat="1" applyFont="1" applyFill="1" applyBorder="1" applyAlignment="1" applyProtection="1">
      <alignment horizontal="right"/>
    </xf>
    <xf numFmtId="2" fontId="12" fillId="0" borderId="34" xfId="18" applyNumberFormat="1" applyFont="1" applyFill="1" applyBorder="1" applyAlignment="1" applyProtection="1">
      <alignment horizontal="right"/>
    </xf>
    <xf numFmtId="0" fontId="12" fillId="0" borderId="34" xfId="18" applyFont="1" applyFill="1" applyBorder="1" applyAlignment="1" applyProtection="1">
      <alignment horizontal="right" wrapText="1"/>
    </xf>
    <xf numFmtId="0" fontId="1" fillId="0" borderId="0" xfId="18" applyBorder="1" applyAlignment="1" applyProtection="1"/>
    <xf numFmtId="2" fontId="12" fillId="0" borderId="35" xfId="18" applyNumberFormat="1" applyFont="1" applyFill="1" applyBorder="1" applyAlignment="1" applyProtection="1">
      <alignment horizontal="right"/>
    </xf>
    <xf numFmtId="2" fontId="12" fillId="0" borderId="35" xfId="18" quotePrefix="1" applyNumberFormat="1" applyFont="1" applyFill="1" applyBorder="1" applyAlignment="1" applyProtection="1">
      <alignment horizontal="right"/>
    </xf>
    <xf numFmtId="0" fontId="1" fillId="0" borderId="2" xfId="18" applyFill="1" applyBorder="1" applyAlignment="1" applyProtection="1"/>
    <xf numFmtId="0" fontId="12" fillId="5" borderId="0" xfId="18" applyFont="1" applyFill="1" applyBorder="1" applyAlignment="1" applyProtection="1"/>
    <xf numFmtId="2" fontId="12" fillId="5" borderId="0" xfId="18" applyNumberFormat="1" applyFont="1" applyFill="1" applyBorder="1" applyAlignment="1" applyProtection="1">
      <alignment horizontal="right"/>
    </xf>
    <xf numFmtId="2" fontId="12" fillId="5" borderId="3" xfId="18" applyNumberFormat="1" applyFont="1" applyFill="1" applyBorder="1" applyAlignment="1" applyProtection="1">
      <alignment horizontal="right"/>
    </xf>
    <xf numFmtId="0" fontId="12" fillId="5" borderId="3" xfId="18" applyFont="1" applyFill="1" applyBorder="1" applyAlignment="1" applyProtection="1">
      <alignment horizontal="right" wrapText="1"/>
    </xf>
    <xf numFmtId="2" fontId="12" fillId="3" borderId="35" xfId="18" applyNumberFormat="1" applyFont="1" applyFill="1" applyBorder="1" applyAlignment="1" applyProtection="1">
      <alignment horizontal="right"/>
    </xf>
    <xf numFmtId="0" fontId="3" fillId="0" borderId="0" xfId="18" applyFont="1" applyFill="1" applyBorder="1" applyAlignment="1" applyProtection="1"/>
    <xf numFmtId="2" fontId="20" fillId="0" borderId="0" xfId="18" applyNumberFormat="1" applyFont="1" applyFill="1" applyBorder="1" applyAlignment="1" applyProtection="1">
      <alignment horizontal="right"/>
    </xf>
    <xf numFmtId="2" fontId="20" fillId="0" borderId="0" xfId="18" quotePrefix="1" applyNumberFormat="1" applyFont="1" applyFill="1" applyBorder="1" applyAlignment="1" applyProtection="1">
      <alignment horizontal="right"/>
    </xf>
    <xf numFmtId="0" fontId="12" fillId="0" borderId="0" xfId="18" applyFont="1" applyFill="1" applyBorder="1" applyAlignment="1" applyProtection="1">
      <alignment horizontal="right"/>
    </xf>
    <xf numFmtId="0" fontId="20" fillId="0" borderId="0" xfId="18" applyFont="1" applyFill="1" applyBorder="1" applyAlignment="1" applyProtection="1">
      <alignment horizontal="right"/>
    </xf>
    <xf numFmtId="0" fontId="20" fillId="0" borderId="0" xfId="18" applyFont="1" applyFill="1" applyBorder="1" applyAlignment="1" applyProtection="1">
      <alignment horizontal="right" wrapText="1"/>
    </xf>
    <xf numFmtId="49" fontId="1" fillId="0" borderId="0" xfId="18" applyNumberFormat="1" applyFill="1" applyBorder="1" applyAlignment="1" applyProtection="1"/>
    <xf numFmtId="0" fontId="1" fillId="0" borderId="0" xfId="18" applyFont="1" applyFill="1" applyBorder="1" applyAlignment="1" applyProtection="1"/>
    <xf numFmtId="2" fontId="1" fillId="0" borderId="0" xfId="18" applyNumberFormat="1" applyFont="1" applyFill="1" applyBorder="1" applyAlignment="1" applyProtection="1">
      <alignment horizontal="center"/>
    </xf>
    <xf numFmtId="0" fontId="1" fillId="0" borderId="0" xfId="18" applyFont="1" applyFill="1" applyBorder="1" applyAlignment="1" applyProtection="1">
      <alignment horizontal="center"/>
    </xf>
    <xf numFmtId="10" fontId="1" fillId="0" borderId="0" xfId="18" applyNumberFormat="1" applyFont="1" applyFill="1" applyBorder="1" applyAlignment="1" applyProtection="1">
      <alignment horizontal="center"/>
    </xf>
    <xf numFmtId="0" fontId="1" fillId="0" borderId="0" xfId="18" applyFill="1" applyBorder="1" applyAlignment="1" applyProtection="1">
      <alignment horizontal="left" wrapText="1"/>
    </xf>
    <xf numFmtId="165" fontId="32" fillId="0" borderId="0" xfId="10" applyFont="1" applyFill="1" applyBorder="1" applyAlignment="1" applyProtection="1">
      <alignment horizontal="center"/>
    </xf>
    <xf numFmtId="165" fontId="23" fillId="0" borderId="0" xfId="10" applyFont="1" applyFill="1" applyBorder="1" applyProtection="1"/>
    <xf numFmtId="165" fontId="23" fillId="5" borderId="0" xfId="10" applyFont="1" applyFill="1" applyBorder="1" applyProtection="1"/>
    <xf numFmtId="165" fontId="32" fillId="0" borderId="0" xfId="10" applyFont="1" applyFill="1" applyBorder="1" applyProtection="1"/>
    <xf numFmtId="165" fontId="24" fillId="0" borderId="0" xfId="10" applyFont="1" applyFill="1" applyBorder="1" applyProtection="1"/>
    <xf numFmtId="165" fontId="39" fillId="0" borderId="0" xfId="10" applyFont="1" applyFill="1" applyBorder="1" applyProtection="1"/>
    <xf numFmtId="165" fontId="32" fillId="0" borderId="0" xfId="10" applyFont="1" applyBorder="1" applyProtection="1"/>
    <xf numFmtId="4" fontId="20" fillId="0" borderId="0" xfId="10" applyNumberFormat="1" applyFont="1" applyFill="1" applyAlignment="1" applyProtection="1">
      <alignment horizontal="center" vertical="center"/>
    </xf>
    <xf numFmtId="1" fontId="20" fillId="0" borderId="0" xfId="10" applyNumberFormat="1" applyFont="1" applyFill="1" applyAlignment="1" applyProtection="1">
      <alignment horizontal="center"/>
    </xf>
    <xf numFmtId="166" fontId="20" fillId="0" borderId="0" xfId="10" applyNumberFormat="1" applyFont="1" applyFill="1" applyAlignment="1" applyProtection="1">
      <alignment horizontal="center"/>
    </xf>
    <xf numFmtId="164" fontId="20" fillId="0" borderId="0" xfId="10" applyNumberFormat="1" applyFont="1" applyFill="1" applyAlignment="1" applyProtection="1">
      <alignment horizontal="center"/>
    </xf>
    <xf numFmtId="3" fontId="20" fillId="0" borderId="0" xfId="10" applyNumberFormat="1" applyFont="1" applyFill="1" applyAlignment="1" applyProtection="1">
      <alignment horizontal="center" vertical="center"/>
    </xf>
    <xf numFmtId="165" fontId="32" fillId="0" borderId="0" xfId="10" applyFont="1" applyFill="1" applyBorder="1" applyAlignment="1" applyProtection="1">
      <alignment horizontal="right"/>
    </xf>
    <xf numFmtId="165" fontId="40" fillId="0" borderId="0" xfId="16" applyFont="1" applyFill="1" applyAlignment="1" applyProtection="1">
      <alignment horizontal="left" vertical="center"/>
    </xf>
    <xf numFmtId="4" fontId="20" fillId="0" borderId="0" xfId="10" applyNumberFormat="1" applyFont="1" applyFill="1" applyAlignment="1" applyProtection="1">
      <alignment horizontal="center"/>
    </xf>
    <xf numFmtId="43" fontId="20" fillId="0" borderId="0" xfId="10" applyNumberFormat="1" applyFont="1" applyFill="1" applyAlignment="1" applyProtection="1">
      <alignment horizontal="center"/>
    </xf>
    <xf numFmtId="4" fontId="40" fillId="0" borderId="0" xfId="10" applyNumberFormat="1" applyFont="1" applyFill="1" applyAlignment="1" applyProtection="1">
      <alignment horizontal="center"/>
    </xf>
    <xf numFmtId="4" fontId="20" fillId="0" borderId="0" xfId="10" applyNumberFormat="1" applyFont="1" applyFill="1" applyBorder="1" applyAlignment="1" applyProtection="1">
      <alignment horizontal="center" vertical="center"/>
    </xf>
    <xf numFmtId="2" fontId="20" fillId="0" borderId="0" xfId="10" applyNumberFormat="1" applyFont="1" applyFill="1" applyBorder="1" applyAlignment="1" applyProtection="1">
      <alignment horizontal="center"/>
    </xf>
    <xf numFmtId="166" fontId="40" fillId="0" borderId="0" xfId="10" applyNumberFormat="1" applyFont="1" applyFill="1" applyAlignment="1" applyProtection="1">
      <alignment horizontal="center"/>
    </xf>
    <xf numFmtId="1" fontId="15" fillId="0" borderId="0" xfId="10" applyNumberFormat="1" applyFont="1" applyFill="1" applyAlignment="1" applyProtection="1">
      <alignment horizontal="center"/>
    </xf>
    <xf numFmtId="166" fontId="12" fillId="0" borderId="0" xfId="10" applyNumberFormat="1" applyFont="1" applyFill="1" applyBorder="1" applyAlignment="1" applyProtection="1">
      <alignment horizontal="center"/>
    </xf>
    <xf numFmtId="164" fontId="15" fillId="0" borderId="0" xfId="10" applyNumberFormat="1" applyFont="1" applyFill="1" applyAlignment="1" applyProtection="1">
      <alignment horizontal="center"/>
    </xf>
    <xf numFmtId="10" fontId="15" fillId="0" borderId="0" xfId="10" applyNumberFormat="1" applyFont="1" applyFill="1" applyAlignment="1" applyProtection="1">
      <alignment horizontal="center"/>
    </xf>
    <xf numFmtId="4" fontId="40" fillId="0" borderId="0" xfId="10" applyNumberFormat="1" applyFont="1" applyFill="1" applyAlignment="1" applyProtection="1">
      <alignment horizontal="left"/>
    </xf>
    <xf numFmtId="4" fontId="32" fillId="0" borderId="0" xfId="10" applyNumberFormat="1" applyFont="1" applyFill="1" applyAlignment="1" applyProtection="1">
      <alignment horizontal="center"/>
    </xf>
    <xf numFmtId="1" fontId="32" fillId="0" borderId="0" xfId="10" applyNumberFormat="1" applyFont="1" applyFill="1" applyBorder="1" applyAlignment="1" applyProtection="1">
      <alignment horizontal="center"/>
    </xf>
    <xf numFmtId="166" fontId="32" fillId="0" borderId="0" xfId="10" applyNumberFormat="1" applyFont="1" applyFill="1" applyBorder="1" applyAlignment="1" applyProtection="1">
      <alignment horizontal="center"/>
    </xf>
    <xf numFmtId="164" fontId="32" fillId="0" borderId="0" xfId="10" applyNumberFormat="1" applyFont="1" applyFill="1" applyAlignment="1" applyProtection="1">
      <alignment horizontal="center"/>
    </xf>
    <xf numFmtId="43" fontId="32" fillId="0" borderId="0" xfId="10" applyNumberFormat="1" applyFont="1" applyFill="1" applyAlignment="1" applyProtection="1">
      <alignment horizontal="center"/>
    </xf>
    <xf numFmtId="10" fontId="32" fillId="0" borderId="0" xfId="10" applyNumberFormat="1" applyFont="1" applyFill="1" applyAlignment="1" applyProtection="1">
      <alignment horizontal="center"/>
    </xf>
    <xf numFmtId="10" fontId="32" fillId="0" borderId="0" xfId="10" applyNumberFormat="1" applyFont="1" applyFill="1" applyAlignment="1" applyProtection="1">
      <alignment horizontal="center" vertical="center"/>
    </xf>
    <xf numFmtId="165" fontId="32" fillId="0" borderId="0" xfId="10" applyFont="1" applyFill="1" applyAlignment="1" applyProtection="1">
      <alignment horizontal="center" vertical="center"/>
    </xf>
    <xf numFmtId="164" fontId="32" fillId="0" borderId="0" xfId="10" applyNumberFormat="1" applyFont="1" applyFill="1" applyAlignment="1" applyProtection="1">
      <alignment horizontal="center" vertical="center"/>
    </xf>
    <xf numFmtId="0" fontId="12" fillId="7" borderId="2" xfId="0" quotePrefix="1" applyNumberFormat="1" applyFont="1" applyFill="1" applyBorder="1" applyAlignment="1">
      <alignment horizontal="center"/>
    </xf>
    <xf numFmtId="0" fontId="12" fillId="7" borderId="0" xfId="0" quotePrefix="1" applyNumberFormat="1" applyFont="1" applyFill="1" applyBorder="1" applyAlignment="1">
      <alignment horizontal="center"/>
    </xf>
    <xf numFmtId="0" fontId="12" fillId="7" borderId="3" xfId="0" quotePrefix="1" applyNumberFormat="1" applyFont="1" applyFill="1" applyBorder="1" applyAlignment="1">
      <alignment horizontal="center"/>
    </xf>
    <xf numFmtId="164" fontId="12" fillId="7" borderId="2" xfId="0" quotePrefix="1" applyNumberFormat="1" applyFont="1" applyFill="1" applyBorder="1" applyAlignment="1">
      <alignment horizontal="right"/>
    </xf>
    <xf numFmtId="164" fontId="12" fillId="7" borderId="0" xfId="0" quotePrefix="1" applyNumberFormat="1" applyFont="1" applyFill="1" applyBorder="1" applyAlignment="1">
      <alignment horizontal="right"/>
    </xf>
    <xf numFmtId="0" fontId="12" fillId="7" borderId="2" xfId="0" applyFont="1" applyFill="1" applyBorder="1" applyAlignment="1">
      <alignment horizontal="center"/>
    </xf>
    <xf numFmtId="0" fontId="12" fillId="7" borderId="0" xfId="0" applyFont="1" applyFill="1" applyBorder="1" applyAlignment="1">
      <alignment horizontal="center"/>
    </xf>
    <xf numFmtId="10" fontId="12" fillId="7" borderId="3" xfId="0" applyNumberFormat="1" applyFont="1" applyFill="1" applyBorder="1" applyAlignment="1">
      <alignment horizontal="center"/>
    </xf>
    <xf numFmtId="164" fontId="12" fillId="7" borderId="2" xfId="0" applyNumberFormat="1" applyFont="1" applyFill="1" applyBorder="1" applyAlignment="1">
      <alignment horizontal="right"/>
    </xf>
    <xf numFmtId="164" fontId="12" fillId="7" borderId="0" xfId="0" applyNumberFormat="1" applyFont="1" applyFill="1" applyBorder="1" applyAlignment="1">
      <alignment horizontal="right"/>
    </xf>
    <xf numFmtId="3" fontId="15" fillId="7" borderId="2" xfId="0" applyNumberFormat="1" applyFont="1" applyFill="1" applyBorder="1" applyAlignment="1">
      <alignment horizontal="center"/>
    </xf>
    <xf numFmtId="3" fontId="15" fillId="7" borderId="0" xfId="0" applyNumberFormat="1" applyFont="1" applyFill="1" applyBorder="1" applyAlignment="1">
      <alignment horizontal="center"/>
    </xf>
    <xf numFmtId="10" fontId="15" fillId="7" borderId="3" xfId="0" applyNumberFormat="1" applyFont="1" applyFill="1" applyBorder="1" applyAlignment="1">
      <alignment horizontal="center"/>
    </xf>
    <xf numFmtId="164" fontId="15" fillId="7" borderId="2" xfId="0" applyNumberFormat="1" applyFont="1" applyFill="1" applyBorder="1" applyAlignment="1">
      <alignment horizontal="right"/>
    </xf>
    <xf numFmtId="164" fontId="15" fillId="7" borderId="0" xfId="0" applyNumberFormat="1" applyFont="1" applyFill="1" applyBorder="1" applyAlignment="1">
      <alignment horizontal="right"/>
    </xf>
    <xf numFmtId="164" fontId="1" fillId="0" borderId="0" xfId="8" applyNumberFormat="1" applyFill="1" applyBorder="1" applyAlignment="1">
      <alignment horizontal="right"/>
    </xf>
    <xf numFmtId="10" fontId="12" fillId="7" borderId="0" xfId="0" applyNumberFormat="1" applyFont="1" applyFill="1" applyBorder="1" applyAlignment="1">
      <alignment horizontal="center"/>
    </xf>
    <xf numFmtId="10" fontId="12" fillId="7" borderId="0" xfId="0" quotePrefix="1" applyNumberFormat="1" applyFont="1" applyFill="1" applyBorder="1" applyAlignment="1">
      <alignment horizontal="center"/>
    </xf>
    <xf numFmtId="10" fontId="15" fillId="7" borderId="0" xfId="0" quotePrefix="1" applyNumberFormat="1" applyFont="1" applyFill="1" applyBorder="1" applyAlignment="1">
      <alignment horizontal="center"/>
    </xf>
    <xf numFmtId="165" fontId="13" fillId="11" borderId="6" xfId="10" applyFont="1" applyFill="1" applyBorder="1" applyAlignment="1">
      <alignment vertical="center" wrapText="1"/>
    </xf>
    <xf numFmtId="0" fontId="12" fillId="11" borderId="7" xfId="11" applyFont="1" applyFill="1" applyBorder="1" applyAlignment="1">
      <alignment horizontal="left" vertical="center"/>
    </xf>
    <xf numFmtId="49" fontId="26" fillId="5" borderId="0" xfId="18" applyNumberFormat="1" applyFont="1" applyFill="1" applyBorder="1" applyAlignment="1" applyProtection="1">
      <alignment vertical="center" wrapText="1"/>
    </xf>
    <xf numFmtId="49" fontId="26" fillId="5" borderId="3" xfId="18" applyNumberFormat="1" applyFont="1" applyFill="1" applyBorder="1" applyAlignment="1" applyProtection="1">
      <alignment vertical="center" wrapText="1"/>
    </xf>
    <xf numFmtId="0" fontId="15" fillId="0" borderId="4" xfId="0" applyNumberFormat="1" applyFont="1" applyBorder="1" applyAlignment="1">
      <alignment horizontal="center"/>
    </xf>
    <xf numFmtId="2" fontId="20" fillId="10" borderId="2" xfId="18" applyNumberFormat="1" applyFont="1" applyFill="1" applyBorder="1" applyAlignment="1" applyProtection="1">
      <alignment horizontal="center"/>
    </xf>
    <xf numFmtId="2" fontId="20" fillId="10" borderId="0" xfId="18" applyNumberFormat="1" applyFont="1" applyFill="1" applyBorder="1" applyAlignment="1" applyProtection="1">
      <alignment horizontal="center"/>
    </xf>
    <xf numFmtId="2" fontId="20" fillId="10" borderId="3" xfId="18" applyNumberFormat="1" applyFont="1" applyFill="1" applyBorder="1" applyAlignment="1" applyProtection="1">
      <alignment horizontal="center"/>
    </xf>
    <xf numFmtId="2" fontId="12" fillId="10" borderId="25" xfId="18" applyNumberFormat="1" applyFont="1" applyFill="1" applyBorder="1" applyAlignment="1" applyProtection="1">
      <alignment horizontal="center" vertical="center" wrapText="1"/>
    </xf>
    <xf numFmtId="2" fontId="12" fillId="10" borderId="27" xfId="18" applyNumberFormat="1" applyFont="1" applyFill="1" applyBorder="1" applyAlignment="1" applyProtection="1">
      <alignment horizontal="center" vertical="center" wrapText="1"/>
    </xf>
    <xf numFmtId="2" fontId="12" fillId="10" borderId="26" xfId="18" applyNumberFormat="1" applyFont="1" applyFill="1" applyBorder="1" applyAlignment="1" applyProtection="1">
      <alignment horizontal="center" vertical="center" wrapText="1"/>
    </xf>
    <xf numFmtId="2" fontId="12" fillId="10" borderId="31" xfId="18" applyNumberFormat="1" applyFont="1" applyFill="1" applyBorder="1" applyAlignment="1" applyProtection="1">
      <alignment horizontal="right"/>
    </xf>
    <xf numFmtId="0" fontId="12" fillId="10" borderId="25" xfId="18" applyFont="1" applyFill="1" applyBorder="1" applyAlignment="1" applyProtection="1">
      <alignment horizontal="center" vertical="center" wrapText="1"/>
    </xf>
    <xf numFmtId="0" fontId="12" fillId="10" borderId="27" xfId="18" applyFont="1" applyFill="1" applyBorder="1" applyAlignment="1" applyProtection="1">
      <alignment horizontal="center" vertical="center" wrapText="1"/>
    </xf>
    <xf numFmtId="10" fontId="12" fillId="10" borderId="26" xfId="18" applyNumberFormat="1" applyFont="1" applyFill="1" applyBorder="1" applyAlignment="1" applyProtection="1">
      <alignment horizontal="center" vertical="center" wrapText="1"/>
    </xf>
    <xf numFmtId="2" fontId="12" fillId="10" borderId="33" xfId="18" quotePrefix="1" applyNumberFormat="1" applyFont="1" applyFill="1" applyBorder="1" applyAlignment="1" applyProtection="1">
      <alignment horizontal="right"/>
    </xf>
    <xf numFmtId="2" fontId="12" fillId="10" borderId="31" xfId="18" quotePrefix="1" applyNumberFormat="1" applyFont="1" applyFill="1" applyBorder="1" applyAlignment="1" applyProtection="1">
      <alignment horizontal="right"/>
    </xf>
    <xf numFmtId="2" fontId="12" fillId="10" borderId="32" xfId="18" applyNumberFormat="1" applyFont="1" applyFill="1" applyBorder="1" applyAlignment="1" applyProtection="1">
      <alignment horizontal="right"/>
    </xf>
    <xf numFmtId="2" fontId="12" fillId="10" borderId="35" xfId="18" quotePrefix="1" applyNumberFormat="1" applyFont="1" applyFill="1" applyBorder="1" applyAlignment="1" applyProtection="1">
      <alignment horizontal="right"/>
    </xf>
    <xf numFmtId="2" fontId="12" fillId="10" borderId="35" xfId="18" applyNumberFormat="1" applyFont="1" applyFill="1" applyBorder="1" applyAlignment="1" applyProtection="1">
      <alignment horizontal="right"/>
    </xf>
    <xf numFmtId="0" fontId="12" fillId="0" borderId="36" xfId="0" quotePrefix="1" applyNumberFormat="1" applyFont="1" applyBorder="1"/>
    <xf numFmtId="0" fontId="12" fillId="0" borderId="36" xfId="19" applyFont="1" applyFill="1" applyBorder="1" applyAlignment="1" applyProtection="1">
      <alignment horizontal="center"/>
    </xf>
    <xf numFmtId="2" fontId="12" fillId="10" borderId="36" xfId="18" applyNumberFormat="1" applyFont="1" applyFill="1" applyBorder="1" applyAlignment="1" applyProtection="1">
      <alignment horizontal="right"/>
    </xf>
    <xf numFmtId="2" fontId="12" fillId="0" borderId="36" xfId="18" quotePrefix="1" applyNumberFormat="1" applyFont="1" applyFill="1" applyBorder="1" applyAlignment="1" applyProtection="1">
      <alignment horizontal="right"/>
    </xf>
    <xf numFmtId="2" fontId="12" fillId="0" borderId="37" xfId="18" applyNumberFormat="1" applyFont="1" applyFill="1" applyBorder="1" applyAlignment="1" applyProtection="1">
      <alignment horizontal="right"/>
    </xf>
    <xf numFmtId="2" fontId="12" fillId="10" borderId="36" xfId="18" quotePrefix="1" applyNumberFormat="1" applyFont="1" applyFill="1" applyBorder="1" applyAlignment="1" applyProtection="1">
      <alignment horizontal="right"/>
    </xf>
    <xf numFmtId="2" fontId="12" fillId="10" borderId="37" xfId="18" applyNumberFormat="1" applyFont="1" applyFill="1" applyBorder="1" applyAlignment="1" applyProtection="1">
      <alignment horizontal="right"/>
    </xf>
    <xf numFmtId="0" fontId="18" fillId="0" borderId="36" xfId="20" applyFont="1" applyFill="1" applyBorder="1" applyAlignment="1" applyProtection="1">
      <alignment wrapText="1"/>
    </xf>
    <xf numFmtId="49" fontId="12" fillId="0" borderId="36" xfId="18" applyNumberFormat="1" applyFont="1" applyFill="1" applyBorder="1" applyAlignment="1" applyProtection="1"/>
    <xf numFmtId="0" fontId="12" fillId="0" borderId="36" xfId="18" applyFont="1" applyFill="1" applyBorder="1" applyAlignment="1" applyProtection="1"/>
    <xf numFmtId="2" fontId="12" fillId="0" borderId="36" xfId="18" applyNumberFormat="1" applyFont="1" applyFill="1" applyBorder="1" applyAlignment="1" applyProtection="1">
      <alignment horizontal="right"/>
    </xf>
    <xf numFmtId="2" fontId="12" fillId="3" borderId="36" xfId="18" applyNumberFormat="1" applyFont="1" applyFill="1" applyBorder="1" applyAlignment="1" applyProtection="1">
      <alignment horizontal="right"/>
    </xf>
    <xf numFmtId="2" fontId="12" fillId="3" borderId="37" xfId="18" applyNumberFormat="1" applyFont="1" applyFill="1" applyBorder="1" applyAlignment="1" applyProtection="1">
      <alignment horizontal="right"/>
    </xf>
    <xf numFmtId="49" fontId="12" fillId="5" borderId="36" xfId="18" applyNumberFormat="1" applyFont="1" applyFill="1" applyBorder="1" applyAlignment="1" applyProtection="1"/>
    <xf numFmtId="0" fontId="12" fillId="5" borderId="36" xfId="18" applyFont="1" applyFill="1" applyBorder="1" applyAlignment="1" applyProtection="1"/>
    <xf numFmtId="2" fontId="12" fillId="5" borderId="36" xfId="18" applyNumberFormat="1" applyFont="1" applyFill="1" applyBorder="1" applyAlignment="1" applyProtection="1">
      <alignment horizontal="right"/>
    </xf>
    <xf numFmtId="2" fontId="12" fillId="5" borderId="37" xfId="18" applyNumberFormat="1" applyFont="1" applyFill="1" applyBorder="1" applyAlignment="1" applyProtection="1">
      <alignment horizontal="right"/>
    </xf>
    <xf numFmtId="49" fontId="22" fillId="5" borderId="36" xfId="18" applyNumberFormat="1" applyFont="1" applyFill="1" applyBorder="1" applyAlignment="1" applyProtection="1">
      <alignment wrapText="1"/>
    </xf>
    <xf numFmtId="0" fontId="22" fillId="5" borderId="36" xfId="18" applyFont="1" applyFill="1" applyBorder="1" applyAlignment="1" applyProtection="1">
      <alignment wrapText="1"/>
    </xf>
    <xf numFmtId="2" fontId="22" fillId="5" borderId="36" xfId="18" applyNumberFormat="1" applyFont="1" applyFill="1" applyBorder="1" applyAlignment="1" applyProtection="1">
      <alignment horizontal="right"/>
    </xf>
    <xf numFmtId="2" fontId="22" fillId="5" borderId="37" xfId="18" applyNumberFormat="1" applyFont="1" applyFill="1" applyBorder="1" applyAlignment="1" applyProtection="1">
      <alignment horizontal="right"/>
    </xf>
    <xf numFmtId="0" fontId="12" fillId="0" borderId="38" xfId="18" applyFont="1" applyFill="1" applyBorder="1" applyAlignment="1" applyProtection="1">
      <alignment horizontal="right" wrapText="1"/>
    </xf>
    <xf numFmtId="0" fontId="18" fillId="0" borderId="31" xfId="20" applyFont="1" applyFill="1" applyBorder="1" applyAlignment="1" applyProtection="1">
      <alignment wrapText="1"/>
    </xf>
    <xf numFmtId="2" fontId="12" fillId="12" borderId="36" xfId="18" applyNumberFormat="1" applyFont="1" applyFill="1" applyBorder="1" applyAlignment="1" applyProtection="1">
      <alignment horizontal="right"/>
    </xf>
    <xf numFmtId="10" fontId="12" fillId="0" borderId="0" xfId="0" quotePrefix="1" applyNumberFormat="1" applyFont="1" applyFill="1" applyBorder="1" applyAlignment="1">
      <alignment horizontal="center"/>
    </xf>
    <xf numFmtId="0" fontId="12" fillId="0" borderId="2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10" fontId="12" fillId="0" borderId="3" xfId="0" applyNumberFormat="1" applyFont="1" applyFill="1" applyBorder="1" applyAlignment="1">
      <alignment horizontal="center"/>
    </xf>
    <xf numFmtId="164" fontId="12" fillId="0" borderId="2" xfId="0" applyNumberFormat="1" applyFont="1" applyFill="1" applyBorder="1" applyAlignment="1">
      <alignment horizontal="right"/>
    </xf>
    <xf numFmtId="164" fontId="12" fillId="0" borderId="0" xfId="0" applyNumberFormat="1" applyFont="1" applyFill="1" applyBorder="1" applyAlignment="1">
      <alignment horizontal="right"/>
    </xf>
    <xf numFmtId="49" fontId="12" fillId="0" borderId="36" xfId="18" applyNumberFormat="1" applyFont="1" applyFill="1" applyBorder="1" applyAlignment="1" applyProtection="1">
      <alignment horizontal="center"/>
    </xf>
    <xf numFmtId="14" fontId="20" fillId="0" borderId="0" xfId="10" applyNumberFormat="1" applyFont="1" applyFill="1" applyBorder="1" applyAlignment="1" applyProtection="1">
      <alignment horizontal="center"/>
    </xf>
    <xf numFmtId="0" fontId="20" fillId="0" borderId="0" xfId="10" applyNumberFormat="1" applyFont="1" applyFill="1" applyAlignment="1" applyProtection="1">
      <alignment horizontal="center"/>
    </xf>
    <xf numFmtId="3" fontId="15" fillId="0" borderId="0" xfId="10" applyNumberFormat="1" applyFont="1" applyFill="1" applyBorder="1" applyAlignment="1" applyProtection="1">
      <alignment vertical="top"/>
    </xf>
    <xf numFmtId="10" fontId="11" fillId="0" borderId="24" xfId="0" applyNumberFormat="1" applyFont="1" applyBorder="1" applyAlignment="1">
      <alignment horizontal="center" wrapText="1"/>
    </xf>
    <xf numFmtId="166" fontId="31" fillId="5" borderId="0" xfId="10" applyNumberFormat="1" applyFont="1" applyFill="1" applyBorder="1" applyAlignment="1" applyProtection="1">
      <alignment horizontal="center"/>
    </xf>
    <xf numFmtId="165" fontId="15" fillId="0" borderId="0" xfId="16" applyFont="1" applyFill="1" applyAlignment="1" applyProtection="1">
      <alignment horizontal="left" vertical="center"/>
    </xf>
    <xf numFmtId="2" fontId="12" fillId="0" borderId="12" xfId="11" applyNumberFormat="1" applyFont="1" applyFill="1" applyBorder="1"/>
    <xf numFmtId="2" fontId="12" fillId="0" borderId="12" xfId="12" applyNumberFormat="1" applyFont="1" applyFill="1" applyBorder="1"/>
    <xf numFmtId="0" fontId="18" fillId="8" borderId="0" xfId="17" applyFont="1" applyFill="1" applyBorder="1" applyProtection="1"/>
    <xf numFmtId="2" fontId="18" fillId="0" borderId="0" xfId="17" applyNumberFormat="1" applyFont="1" applyFill="1" applyBorder="1" applyAlignment="1" applyProtection="1">
      <alignment horizontal="right"/>
    </xf>
    <xf numFmtId="0" fontId="18" fillId="4" borderId="0" xfId="17" applyFont="1" applyFill="1" applyBorder="1" applyAlignment="1" applyProtection="1">
      <alignment horizontal="right" wrapText="1"/>
    </xf>
    <xf numFmtId="2" fontId="18" fillId="4" borderId="0" xfId="17" applyNumberFormat="1" applyFont="1" applyFill="1" applyBorder="1" applyAlignment="1" applyProtection="1">
      <alignment horizontal="right"/>
    </xf>
    <xf numFmtId="0" fontId="18" fillId="4" borderId="0" xfId="17" applyFont="1" applyFill="1" applyBorder="1" applyAlignment="1" applyProtection="1">
      <alignment horizontal="right"/>
    </xf>
    <xf numFmtId="164" fontId="18" fillId="6" borderId="0" xfId="17" applyNumberFormat="1" applyFont="1" applyFill="1" applyBorder="1" applyAlignment="1" applyProtection="1">
      <alignment horizontal="right"/>
    </xf>
    <xf numFmtId="0" fontId="18" fillId="6" borderId="0" xfId="17" applyFont="1" applyFill="1" applyBorder="1" applyAlignment="1" applyProtection="1">
      <alignment horizontal="right"/>
    </xf>
    <xf numFmtId="2" fontId="18" fillId="6" borderId="0" xfId="17" applyNumberFormat="1" applyFont="1" applyFill="1" applyBorder="1" applyAlignment="1" applyProtection="1">
      <alignment horizontal="right"/>
    </xf>
    <xf numFmtId="0" fontId="22" fillId="5" borderId="6" xfId="11" applyFont="1" applyFill="1" applyBorder="1" applyAlignment="1">
      <alignment horizontal="center" vertical="center" wrapText="1"/>
    </xf>
    <xf numFmtId="0" fontId="22" fillId="5" borderId="9" xfId="11" applyFont="1" applyFill="1" applyBorder="1" applyAlignment="1">
      <alignment horizontal="center" vertical="center" wrapText="1"/>
    </xf>
    <xf numFmtId="0" fontId="0" fillId="5" borderId="0" xfId="0" applyFill="1" applyBorder="1" applyAlignment="1">
      <alignment horizontal="center" vertical="center" wrapText="1"/>
    </xf>
    <xf numFmtId="2" fontId="12" fillId="0" borderId="11" xfId="11" applyNumberFormat="1" applyFont="1" applyFill="1" applyBorder="1" applyAlignment="1">
      <alignment horizontal="right" vertical="center"/>
    </xf>
    <xf numFmtId="2" fontId="12" fillId="4" borderId="8" xfId="11" applyNumberFormat="1" applyFont="1" applyFill="1" applyBorder="1" applyAlignment="1">
      <alignment vertical="center"/>
    </xf>
    <xf numFmtId="2" fontId="12" fillId="4" borderId="11" xfId="11" applyNumberFormat="1" applyFont="1" applyFill="1" applyBorder="1" applyAlignment="1">
      <alignment vertical="center"/>
    </xf>
    <xf numFmtId="2" fontId="12" fillId="4" borderId="12" xfId="11" applyNumberFormat="1" applyFont="1" applyFill="1" applyBorder="1" applyAlignment="1"/>
    <xf numFmtId="2" fontId="12" fillId="4" borderId="12" xfId="11" applyNumberFormat="1" applyFont="1" applyFill="1" applyBorder="1"/>
    <xf numFmtId="2" fontId="12" fillId="4" borderId="6" xfId="11" applyNumberFormat="1" applyFont="1" applyFill="1" applyBorder="1" applyAlignment="1">
      <alignment horizontal="right" vertical="center"/>
    </xf>
    <xf numFmtId="2" fontId="12" fillId="4" borderId="8" xfId="11" applyNumberFormat="1" applyFont="1" applyFill="1" applyBorder="1" applyAlignment="1">
      <alignment horizontal="right" vertical="center"/>
    </xf>
    <xf numFmtId="2" fontId="12" fillId="4" borderId="9" xfId="11" applyNumberFormat="1" applyFont="1" applyFill="1" applyBorder="1" applyAlignment="1">
      <alignment horizontal="right" vertical="center"/>
    </xf>
    <xf numFmtId="2" fontId="12" fillId="4" borderId="11" xfId="11" applyNumberFormat="1" applyFont="1" applyFill="1" applyBorder="1" applyAlignment="1">
      <alignment horizontal="right" vertical="center"/>
    </xf>
    <xf numFmtId="0" fontId="1" fillId="3" borderId="0" xfId="0" applyFont="1" applyFill="1"/>
    <xf numFmtId="0" fontId="12" fillId="0" borderId="40" xfId="18" applyFont="1" applyFill="1" applyBorder="1" applyAlignment="1">
      <alignment horizontal="left" wrapText="1"/>
    </xf>
    <xf numFmtId="0" fontId="12" fillId="0" borderId="40" xfId="18" applyFont="1" applyBorder="1" applyAlignment="1">
      <alignment horizontal="right" wrapText="1"/>
    </xf>
    <xf numFmtId="0" fontId="12" fillId="0" borderId="40" xfId="18" applyFont="1" applyFill="1" applyBorder="1" applyAlignment="1">
      <alignment horizontal="right" wrapText="1"/>
    </xf>
    <xf numFmtId="2" fontId="34" fillId="0" borderId="0" xfId="10" applyNumberFormat="1" applyFont="1" applyFill="1" applyBorder="1" applyAlignment="1" applyProtection="1">
      <alignment horizontal="left"/>
    </xf>
    <xf numFmtId="0" fontId="34" fillId="0" borderId="0" xfId="10" applyNumberFormat="1" applyFont="1" applyFill="1" applyAlignment="1" applyProtection="1">
      <alignment horizontal="center"/>
    </xf>
    <xf numFmtId="0" fontId="12" fillId="0" borderId="31" xfId="19" applyFont="1" applyFill="1" applyBorder="1" applyAlignment="1" applyProtection="1">
      <alignment horizontal="center"/>
    </xf>
    <xf numFmtId="0" fontId="18" fillId="0" borderId="2" xfId="17" applyFont="1" applyFill="1" applyBorder="1" applyAlignment="1" applyProtection="1">
      <alignment horizontal="center"/>
    </xf>
    <xf numFmtId="164" fontId="18" fillId="0" borderId="2" xfId="17" applyNumberFormat="1" applyFont="1" applyFill="1" applyBorder="1" applyAlignment="1" applyProtection="1">
      <alignment horizontal="center"/>
    </xf>
    <xf numFmtId="164" fontId="18" fillId="0" borderId="0" xfId="17" applyNumberFormat="1" applyFont="1" applyFill="1" applyBorder="1" applyAlignment="1" applyProtection="1">
      <alignment horizontal="center"/>
    </xf>
    <xf numFmtId="164" fontId="18" fillId="0" borderId="3" xfId="17" applyNumberFormat="1" applyFont="1" applyFill="1" applyBorder="1" applyAlignment="1" applyProtection="1">
      <alignment horizontal="center"/>
    </xf>
    <xf numFmtId="0" fontId="18" fillId="0" borderId="0" xfId="17" applyFont="1" applyFill="1" applyBorder="1" applyAlignment="1" applyProtection="1">
      <alignment horizontal="center"/>
    </xf>
    <xf numFmtId="0" fontId="18" fillId="0" borderId="3" xfId="17" applyFont="1" applyFill="1" applyBorder="1" applyAlignment="1" applyProtection="1">
      <alignment horizontal="center"/>
    </xf>
    <xf numFmtId="0" fontId="12" fillId="3" borderId="29" xfId="18" applyFont="1" applyFill="1" applyBorder="1" applyAlignment="1" applyProtection="1">
      <alignment horizontal="center" wrapText="1"/>
    </xf>
    <xf numFmtId="0" fontId="26" fillId="5" borderId="0" xfId="11" applyFont="1" applyFill="1" applyBorder="1" applyAlignment="1">
      <alignment horizontal="center" vertical="center" wrapText="1"/>
    </xf>
    <xf numFmtId="165" fontId="22" fillId="5" borderId="0" xfId="10" applyFont="1" applyFill="1" applyBorder="1" applyAlignment="1" applyProtection="1">
      <alignment horizontal="center"/>
    </xf>
    <xf numFmtId="1" fontId="22" fillId="5" borderId="0" xfId="10" applyNumberFormat="1" applyFont="1" applyFill="1" applyBorder="1" applyAlignment="1" applyProtection="1">
      <alignment horizontal="center" vertical="center" wrapText="1"/>
    </xf>
    <xf numFmtId="1" fontId="22" fillId="5" borderId="1" xfId="10" applyNumberFormat="1" applyFont="1" applyFill="1" applyBorder="1" applyAlignment="1" applyProtection="1">
      <alignment horizontal="center" vertical="center" wrapText="1"/>
    </xf>
    <xf numFmtId="0" fontId="18" fillId="0" borderId="2" xfId="17" applyFont="1" applyFill="1" applyBorder="1" applyAlignment="1" applyProtection="1">
      <alignment horizontal="center" vertical="center"/>
    </xf>
    <xf numFmtId="165" fontId="12" fillId="0" borderId="3" xfId="10" applyFont="1" applyFill="1" applyBorder="1" applyAlignment="1" applyProtection="1">
      <alignment horizontal="center" vertical="center"/>
    </xf>
    <xf numFmtId="0" fontId="18" fillId="0" borderId="2" xfId="17" applyFont="1" applyFill="1" applyBorder="1" applyAlignment="1" applyProtection="1">
      <alignment horizontal="center"/>
    </xf>
    <xf numFmtId="0" fontId="18" fillId="0" borderId="0" xfId="17" applyFont="1" applyFill="1" applyBorder="1" applyAlignment="1" applyProtection="1">
      <alignment horizontal="center"/>
    </xf>
    <xf numFmtId="165" fontId="12" fillId="0" borderId="0" xfId="10" applyFont="1" applyFill="1" applyBorder="1" applyAlignment="1" applyProtection="1">
      <alignment horizontal="center"/>
    </xf>
    <xf numFmtId="165" fontId="12" fillId="0" borderId="3" xfId="10" applyFont="1" applyFill="1" applyBorder="1" applyAlignment="1" applyProtection="1">
      <alignment horizontal="center"/>
    </xf>
    <xf numFmtId="165" fontId="12" fillId="0" borderId="0" xfId="10" applyFont="1" applyFill="1" applyAlignment="1" applyProtection="1">
      <alignment horizontal="center"/>
    </xf>
    <xf numFmtId="0" fontId="18" fillId="0" borderId="3" xfId="17" applyFont="1" applyFill="1" applyBorder="1" applyAlignment="1" applyProtection="1">
      <alignment horizontal="center"/>
    </xf>
    <xf numFmtId="2" fontId="18" fillId="0" borderId="2" xfId="17" applyNumberFormat="1" applyFont="1" applyFill="1" applyBorder="1" applyAlignment="1" applyProtection="1">
      <alignment horizontal="center" vertical="center"/>
    </xf>
    <xf numFmtId="0" fontId="11" fillId="0" borderId="25" xfId="17" applyFont="1" applyFill="1" applyBorder="1" applyAlignment="1" applyProtection="1">
      <alignment horizontal="center" vertical="center"/>
    </xf>
    <xf numFmtId="165" fontId="11" fillId="0" borderId="26" xfId="10" applyFont="1" applyFill="1" applyBorder="1" applyAlignment="1" applyProtection="1">
      <alignment horizontal="center" vertical="center"/>
    </xf>
    <xf numFmtId="164" fontId="18" fillId="0" borderId="25" xfId="17" applyNumberFormat="1" applyFont="1" applyFill="1" applyBorder="1" applyAlignment="1" applyProtection="1">
      <alignment horizontal="center" vertical="center"/>
    </xf>
    <xf numFmtId="165" fontId="12" fillId="0" borderId="27" xfId="10" applyFont="1" applyBorder="1" applyAlignment="1" applyProtection="1">
      <alignment horizontal="center" vertical="center"/>
    </xf>
    <xf numFmtId="165" fontId="12" fillId="0" borderId="26" xfId="10" applyFont="1" applyBorder="1" applyAlignment="1" applyProtection="1">
      <alignment horizontal="center" vertical="center"/>
    </xf>
    <xf numFmtId="2" fontId="12" fillId="0" borderId="2" xfId="17" applyNumberFormat="1" applyFont="1" applyFill="1" applyBorder="1" applyAlignment="1" applyProtection="1">
      <alignment horizontal="center"/>
    </xf>
    <xf numFmtId="2" fontId="12" fillId="0" borderId="3" xfId="10" applyNumberFormat="1" applyFont="1" applyFill="1" applyBorder="1" applyAlignment="1" applyProtection="1">
      <alignment horizontal="center"/>
    </xf>
    <xf numFmtId="165" fontId="12" fillId="0" borderId="0" xfId="10" applyFont="1" applyFill="1" applyAlignment="1" applyProtection="1">
      <alignment horizontal="center" vertical="center"/>
    </xf>
    <xf numFmtId="0" fontId="19" fillId="0" borderId="2" xfId="17" applyFont="1" applyFill="1" applyBorder="1" applyAlignment="1" applyProtection="1">
      <alignment horizontal="center" vertical="center"/>
    </xf>
    <xf numFmtId="165" fontId="15" fillId="0" borderId="3" xfId="10" applyFont="1" applyFill="1" applyBorder="1" applyAlignment="1" applyProtection="1">
      <alignment horizontal="center" vertical="center"/>
    </xf>
    <xf numFmtId="0" fontId="18" fillId="0" borderId="3" xfId="17" applyFont="1" applyFill="1" applyBorder="1" applyAlignment="1" applyProtection="1">
      <alignment horizontal="center" vertical="center"/>
    </xf>
    <xf numFmtId="0" fontId="22" fillId="5" borderId="0" xfId="17" applyFont="1" applyFill="1" applyAlignment="1" applyProtection="1">
      <alignment horizontal="center"/>
    </xf>
    <xf numFmtId="0" fontId="0" fillId="0" borderId="0" xfId="0" applyAlignment="1">
      <alignment horizontal="center"/>
    </xf>
    <xf numFmtId="0" fontId="18" fillId="0" borderId="25" xfId="17" applyFont="1" applyFill="1" applyBorder="1" applyAlignment="1" applyProtection="1">
      <alignment horizontal="center" vertical="center"/>
    </xf>
    <xf numFmtId="165" fontId="12" fillId="0" borderId="27" xfId="10" applyFont="1" applyFill="1" applyBorder="1" applyAlignment="1" applyProtection="1">
      <alignment horizontal="center" vertical="center"/>
    </xf>
    <xf numFmtId="165" fontId="12" fillId="0" borderId="26" xfId="10" applyFont="1" applyFill="1" applyBorder="1" applyAlignment="1" applyProtection="1">
      <alignment horizontal="center" vertical="center"/>
    </xf>
    <xf numFmtId="0" fontId="22" fillId="5" borderId="0" xfId="17" applyFont="1" applyFill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164" fontId="18" fillId="0" borderId="2" xfId="17" applyNumberFormat="1" applyFont="1" applyFill="1" applyBorder="1" applyAlignment="1" applyProtection="1">
      <alignment horizontal="center"/>
    </xf>
    <xf numFmtId="164" fontId="18" fillId="0" borderId="0" xfId="17" applyNumberFormat="1" applyFont="1" applyFill="1" applyBorder="1" applyAlignment="1" applyProtection="1">
      <alignment horizontal="center"/>
    </xf>
    <xf numFmtId="164" fontId="18" fillId="0" borderId="3" xfId="17" applyNumberFormat="1" applyFont="1" applyFill="1" applyBorder="1" applyAlignment="1" applyProtection="1">
      <alignment horizontal="center"/>
    </xf>
    <xf numFmtId="0" fontId="12" fillId="3" borderId="29" xfId="18" applyFont="1" applyFill="1" applyBorder="1" applyAlignment="1" applyProtection="1">
      <alignment horizontal="center" vertical="center" wrapText="1"/>
    </xf>
    <xf numFmtId="0" fontId="12" fillId="3" borderId="30" xfId="18" applyFont="1" applyFill="1" applyBorder="1" applyAlignment="1" applyProtection="1">
      <alignment horizontal="center" vertical="center" wrapText="1"/>
    </xf>
    <xf numFmtId="49" fontId="21" fillId="0" borderId="0" xfId="18" applyNumberFormat="1" applyFont="1" applyFill="1" applyBorder="1" applyAlignment="1" applyProtection="1"/>
    <xf numFmtId="0" fontId="38" fillId="0" borderId="0" xfId="0" applyFont="1" applyBorder="1" applyAlignment="1"/>
    <xf numFmtId="49" fontId="26" fillId="5" borderId="0" xfId="18" applyNumberFormat="1" applyFont="1" applyFill="1" applyBorder="1" applyAlignment="1" applyProtection="1">
      <alignment horizontal="center" vertical="center" wrapText="1"/>
    </xf>
    <xf numFmtId="49" fontId="26" fillId="5" borderId="3" xfId="18" applyNumberFormat="1" applyFont="1" applyFill="1" applyBorder="1" applyAlignment="1" applyProtection="1">
      <alignment horizontal="center" vertical="center" wrapText="1"/>
    </xf>
    <xf numFmtId="2" fontId="12" fillId="10" borderId="2" xfId="18" applyNumberFormat="1" applyFont="1" applyFill="1" applyBorder="1" applyAlignment="1" applyProtection="1">
      <alignment horizontal="center"/>
    </xf>
    <xf numFmtId="2" fontId="12" fillId="10" borderId="0" xfId="18" applyNumberFormat="1" applyFont="1" applyFill="1" applyBorder="1" applyAlignment="1" applyProtection="1">
      <alignment horizontal="center"/>
    </xf>
    <xf numFmtId="2" fontId="12" fillId="10" borderId="3" xfId="18" applyNumberFormat="1" applyFont="1" applyFill="1" applyBorder="1" applyAlignment="1" applyProtection="1">
      <alignment horizontal="center"/>
    </xf>
    <xf numFmtId="2" fontId="12" fillId="3" borderId="2" xfId="18" applyNumberFormat="1" applyFont="1" applyFill="1" applyBorder="1" applyAlignment="1" applyProtection="1">
      <alignment horizontal="center"/>
    </xf>
    <xf numFmtId="2" fontId="12" fillId="3" borderId="0" xfId="18" applyNumberFormat="1" applyFont="1" applyFill="1" applyBorder="1" applyAlignment="1" applyProtection="1">
      <alignment horizontal="center"/>
    </xf>
    <xf numFmtId="2" fontId="12" fillId="3" borderId="3" xfId="18" applyNumberFormat="1" applyFont="1" applyFill="1" applyBorder="1" applyAlignment="1" applyProtection="1">
      <alignment horizontal="center"/>
    </xf>
    <xf numFmtId="0" fontId="12" fillId="3" borderId="2" xfId="18" applyFont="1" applyFill="1" applyBorder="1" applyAlignment="1" applyProtection="1">
      <alignment horizontal="center"/>
    </xf>
    <xf numFmtId="0" fontId="12" fillId="3" borderId="0" xfId="18" applyFont="1" applyFill="1" applyBorder="1" applyAlignment="1" applyProtection="1">
      <alignment horizontal="center"/>
    </xf>
    <xf numFmtId="0" fontId="12" fillId="3" borderId="3" xfId="18" applyFont="1" applyFill="1" applyBorder="1" applyAlignment="1" applyProtection="1">
      <alignment horizontal="center"/>
    </xf>
    <xf numFmtId="0" fontId="12" fillId="3" borderId="29" xfId="18" applyFont="1" applyFill="1" applyBorder="1" applyAlignment="1" applyProtection="1">
      <alignment horizontal="center" wrapText="1"/>
    </xf>
    <xf numFmtId="0" fontId="12" fillId="3" borderId="30" xfId="18" applyFont="1" applyFill="1" applyBorder="1" applyAlignment="1" applyProtection="1">
      <alignment horizontal="center" wrapText="1"/>
    </xf>
    <xf numFmtId="0" fontId="26" fillId="5" borderId="0" xfId="11" applyFont="1" applyFill="1" applyBorder="1" applyAlignment="1">
      <alignment horizontal="center" vertical="center" wrapText="1"/>
    </xf>
    <xf numFmtId="0" fontId="26" fillId="5" borderId="39" xfId="11" applyFont="1" applyFill="1" applyBorder="1" applyAlignment="1">
      <alignment horizontal="center" vertical="center" wrapText="1"/>
    </xf>
    <xf numFmtId="0" fontId="16" fillId="5" borderId="2" xfId="0" applyFont="1" applyFill="1" applyBorder="1" applyAlignment="1">
      <alignment horizontal="right" wrapText="1"/>
    </xf>
    <xf numFmtId="0" fontId="16" fillId="5" borderId="0" xfId="0" applyFont="1" applyFill="1" applyBorder="1" applyAlignment="1">
      <alignment horizontal="right" wrapText="1"/>
    </xf>
    <xf numFmtId="0" fontId="17" fillId="5" borderId="3" xfId="0" applyFont="1" applyFill="1" applyBorder="1" applyAlignment="1"/>
    <xf numFmtId="165" fontId="12" fillId="7" borderId="36" xfId="10" applyFont="1" applyFill="1" applyBorder="1" applyAlignment="1" applyProtection="1">
      <alignment horizontal="center" vertical="center"/>
    </xf>
    <xf numFmtId="1" fontId="12" fillId="0" borderId="36" xfId="10" applyNumberFormat="1" applyFont="1" applyFill="1" applyBorder="1" applyAlignment="1" applyProtection="1">
      <alignment horizontal="center"/>
    </xf>
    <xf numFmtId="164" fontId="12" fillId="11" borderId="36" xfId="10" applyNumberFormat="1" applyFont="1" applyFill="1" applyBorder="1" applyAlignment="1" applyProtection="1">
      <alignment horizontal="center" vertical="center"/>
    </xf>
    <xf numFmtId="10" fontId="12" fillId="11" borderId="36" xfId="10" applyNumberFormat="1" applyFont="1" applyFill="1" applyBorder="1" applyAlignment="1" applyProtection="1">
      <alignment horizontal="center" vertical="center"/>
    </xf>
    <xf numFmtId="44" fontId="12" fillId="4" borderId="36" xfId="14" applyFont="1" applyFill="1" applyBorder="1" applyAlignment="1" applyProtection="1">
      <alignment horizontal="center" vertical="center"/>
    </xf>
    <xf numFmtId="164" fontId="12" fillId="11" borderId="36" xfId="10" applyNumberFormat="1" applyFont="1" applyFill="1" applyBorder="1" applyAlignment="1" applyProtection="1">
      <alignment horizontal="center"/>
    </xf>
    <xf numFmtId="44" fontId="12" fillId="4" borderId="36" xfId="14" applyFont="1" applyFill="1" applyBorder="1" applyAlignment="1" applyProtection="1">
      <alignment horizontal="center"/>
    </xf>
    <xf numFmtId="49" fontId="22" fillId="5" borderId="36" xfId="10" applyNumberFormat="1" applyFont="1" applyFill="1" applyBorder="1" applyAlignment="1" applyProtection="1">
      <alignment horizontal="center"/>
    </xf>
    <xf numFmtId="1" fontId="22" fillId="5" borderId="36" xfId="10" applyNumberFormat="1" applyFont="1" applyFill="1" applyBorder="1" applyAlignment="1" applyProtection="1">
      <alignment horizontal="center"/>
    </xf>
    <xf numFmtId="10" fontId="22" fillId="5" borderId="36" xfId="10" applyNumberFormat="1" applyFont="1" applyFill="1" applyBorder="1" applyAlignment="1" applyProtection="1">
      <alignment horizontal="center"/>
    </xf>
    <xf numFmtId="164" fontId="22" fillId="5" borderId="36" xfId="10" applyNumberFormat="1" applyFont="1" applyFill="1" applyBorder="1" applyAlignment="1" applyProtection="1">
      <alignment horizontal="center" vertical="center"/>
    </xf>
    <xf numFmtId="10" fontId="22" fillId="5" borderId="36" xfId="10" applyNumberFormat="1" applyFont="1" applyFill="1" applyBorder="1" applyAlignment="1" applyProtection="1">
      <alignment horizontal="center" vertical="center"/>
    </xf>
    <xf numFmtId="44" fontId="22" fillId="5" borderId="36" xfId="14" applyFont="1" applyFill="1" applyBorder="1" applyAlignment="1" applyProtection="1">
      <alignment horizontal="center" vertical="center"/>
    </xf>
    <xf numFmtId="0" fontId="22" fillId="5" borderId="36" xfId="17" applyFont="1" applyFill="1" applyBorder="1" applyProtection="1"/>
    <xf numFmtId="0" fontId="22" fillId="5" borderId="36" xfId="17" applyFont="1" applyFill="1" applyBorder="1" applyAlignment="1" applyProtection="1">
      <alignment horizontal="center"/>
    </xf>
    <xf numFmtId="2" fontId="22" fillId="5" borderId="36" xfId="17" applyNumberFormat="1" applyFont="1" applyFill="1" applyBorder="1" applyAlignment="1" applyProtection="1">
      <alignment horizontal="center"/>
    </xf>
    <xf numFmtId="0" fontId="18" fillId="8" borderId="36" xfId="17" applyFont="1" applyFill="1" applyBorder="1" applyProtection="1"/>
    <xf numFmtId="0" fontId="18" fillId="8" borderId="36" xfId="17" applyNumberFormat="1" applyFont="1" applyFill="1" applyBorder="1" applyAlignment="1" applyProtection="1">
      <alignment wrapText="1"/>
    </xf>
    <xf numFmtId="2" fontId="18" fillId="0" borderId="36" xfId="17" applyNumberFormat="1" applyFont="1" applyFill="1" applyBorder="1" applyAlignment="1" applyProtection="1">
      <alignment horizontal="right" wrapText="1"/>
    </xf>
    <xf numFmtId="0" fontId="18" fillId="4" borderId="36" xfId="17" applyFont="1" applyFill="1" applyBorder="1" applyAlignment="1" applyProtection="1">
      <alignment horizontal="right" wrapText="1"/>
    </xf>
    <xf numFmtId="2" fontId="18" fillId="4" borderId="36" xfId="17" applyNumberFormat="1" applyFont="1" applyFill="1" applyBorder="1" applyAlignment="1" applyProtection="1">
      <alignment horizontal="right" wrapText="1"/>
    </xf>
    <xf numFmtId="3" fontId="18" fillId="4" borderId="36" xfId="17" applyNumberFormat="1" applyFont="1" applyFill="1" applyBorder="1" applyAlignment="1" applyProtection="1">
      <alignment horizontal="right" wrapText="1"/>
    </xf>
    <xf numFmtId="164" fontId="18" fillId="0" borderId="36" xfId="17" applyNumberFormat="1" applyFont="1" applyFill="1" applyBorder="1" applyAlignment="1" applyProtection="1">
      <alignment horizontal="right" wrapText="1"/>
    </xf>
    <xf numFmtId="0" fontId="18" fillId="0" borderId="36" xfId="17" applyFont="1" applyFill="1" applyBorder="1" applyAlignment="1" applyProtection="1">
      <alignment horizontal="right" wrapText="1"/>
    </xf>
    <xf numFmtId="1" fontId="18" fillId="0" borderId="36" xfId="17" applyNumberFormat="1" applyFont="1" applyFill="1" applyBorder="1" applyAlignment="1" applyProtection="1">
      <alignment horizontal="right" wrapText="1"/>
    </xf>
    <xf numFmtId="3" fontId="18" fillId="4" borderId="36" xfId="17" applyNumberFormat="1" applyFont="1" applyFill="1" applyBorder="1" applyAlignment="1" applyProtection="1">
      <alignment horizontal="right"/>
    </xf>
    <xf numFmtId="0" fontId="18" fillId="2" borderId="36" xfId="0" applyFont="1" applyFill="1" applyBorder="1" applyAlignment="1">
      <alignment horizontal="right" vertical="center"/>
    </xf>
    <xf numFmtId="0" fontId="18" fillId="0" borderId="36" xfId="17" applyFont="1" applyFill="1" applyBorder="1" applyAlignment="1" applyProtection="1">
      <alignment horizontal="right" vertical="center"/>
    </xf>
    <xf numFmtId="2" fontId="18" fillId="0" borderId="36" xfId="17" applyNumberFormat="1" applyFont="1" applyFill="1" applyBorder="1" applyAlignment="1" applyProtection="1">
      <alignment horizontal="right"/>
    </xf>
    <xf numFmtId="2" fontId="18" fillId="4" borderId="36" xfId="17" applyNumberFormat="1" applyFont="1" applyFill="1" applyBorder="1" applyAlignment="1" applyProtection="1">
      <alignment horizontal="right"/>
    </xf>
    <xf numFmtId="0" fontId="18" fillId="4" borderId="36" xfId="17" applyFont="1" applyFill="1" applyBorder="1" applyAlignment="1" applyProtection="1">
      <alignment horizontal="right"/>
    </xf>
    <xf numFmtId="164" fontId="18" fillId="6" borderId="36" xfId="17" applyNumberFormat="1" applyFont="1" applyFill="1" applyBorder="1" applyAlignment="1" applyProtection="1">
      <alignment horizontal="right"/>
    </xf>
    <xf numFmtId="0" fontId="18" fillId="6" borderId="36" xfId="17" applyFont="1" applyFill="1" applyBorder="1" applyAlignment="1" applyProtection="1">
      <alignment horizontal="right"/>
    </xf>
    <xf numFmtId="2" fontId="18" fillId="6" borderId="36" xfId="17" applyNumberFormat="1" applyFont="1" applyFill="1" applyBorder="1" applyAlignment="1" applyProtection="1">
      <alignment horizontal="right"/>
    </xf>
    <xf numFmtId="164" fontId="18" fillId="0" borderId="36" xfId="17" applyNumberFormat="1" applyFont="1" applyFill="1" applyBorder="1" applyAlignment="1" applyProtection="1">
      <alignment horizontal="right"/>
    </xf>
    <xf numFmtId="0" fontId="18" fillId="0" borderId="36" xfId="17" applyFont="1" applyFill="1" applyBorder="1" applyAlignment="1" applyProtection="1">
      <alignment horizontal="right"/>
    </xf>
    <xf numFmtId="0" fontId="22" fillId="5" borderId="41" xfId="20" applyFont="1" applyFill="1" applyBorder="1" applyAlignment="1" applyProtection="1">
      <alignment horizontal="center" vertical="center"/>
    </xf>
    <xf numFmtId="2" fontId="12" fillId="0" borderId="40" xfId="18" applyNumberFormat="1" applyFont="1" applyFill="1" applyBorder="1" applyAlignment="1" applyProtection="1">
      <alignment horizontal="right"/>
    </xf>
    <xf numFmtId="0" fontId="12" fillId="0" borderId="40" xfId="18" applyFont="1" applyFill="1" applyBorder="1" applyAlignment="1" applyProtection="1">
      <alignment horizontal="right" wrapText="1"/>
    </xf>
    <xf numFmtId="0" fontId="18" fillId="0" borderId="40" xfId="18" applyFont="1" applyFill="1" applyBorder="1" applyAlignment="1" applyProtection="1">
      <alignment horizontal="right" wrapText="1"/>
    </xf>
    <xf numFmtId="2" fontId="12" fillId="5" borderId="40" xfId="18" applyNumberFormat="1" applyFont="1" applyFill="1" applyBorder="1" applyAlignment="1" applyProtection="1">
      <alignment horizontal="right"/>
    </xf>
    <xf numFmtId="0" fontId="12" fillId="5" borderId="40" xfId="18" applyFont="1" applyFill="1" applyBorder="1" applyAlignment="1" applyProtection="1">
      <alignment horizontal="right" wrapText="1"/>
    </xf>
    <xf numFmtId="2" fontId="22" fillId="5" borderId="40" xfId="18" applyNumberFormat="1" applyFont="1" applyFill="1" applyBorder="1" applyAlignment="1" applyProtection="1">
      <alignment horizontal="right"/>
    </xf>
    <xf numFmtId="2" fontId="29" fillId="5" borderId="40" xfId="18" applyNumberFormat="1" applyFont="1" applyFill="1" applyBorder="1" applyAlignment="1" applyProtection="1">
      <alignment horizontal="right" wrapText="1"/>
    </xf>
    <xf numFmtId="0" fontId="12" fillId="0" borderId="36" xfId="9" quotePrefix="1" applyFont="1" applyBorder="1" applyProtection="1"/>
    <xf numFmtId="0" fontId="12" fillId="0" borderId="36" xfId="11" applyFont="1" applyFill="1" applyBorder="1" applyAlignment="1">
      <alignment vertical="center"/>
    </xf>
    <xf numFmtId="2" fontId="12" fillId="4" borderId="36" xfId="11" applyNumberFormat="1" applyFont="1" applyFill="1" applyBorder="1" applyAlignment="1">
      <alignment vertical="center"/>
    </xf>
    <xf numFmtId="2" fontId="12" fillId="0" borderId="36" xfId="11" applyNumberFormat="1" applyFont="1" applyFill="1" applyBorder="1" applyAlignment="1">
      <alignment horizontal="right" vertical="center"/>
    </xf>
    <xf numFmtId="2" fontId="12" fillId="4" borderId="36" xfId="11" applyNumberFormat="1" applyFont="1" applyFill="1" applyBorder="1" applyAlignment="1">
      <alignment horizontal="right" vertical="center"/>
    </xf>
    <xf numFmtId="0" fontId="12" fillId="0" borderId="36" xfId="9" applyFont="1" applyBorder="1" applyProtection="1"/>
    <xf numFmtId="0" fontId="12" fillId="5" borderId="36" xfId="11" applyFont="1" applyFill="1" applyBorder="1"/>
    <xf numFmtId="2" fontId="12" fillId="5" borderId="36" xfId="11" applyNumberFormat="1" applyFont="1" applyFill="1" applyBorder="1" applyAlignment="1"/>
    <xf numFmtId="2" fontId="12" fillId="0" borderId="36" xfId="12" applyNumberFormat="1" applyFont="1" applyFill="1" applyBorder="1"/>
    <xf numFmtId="2" fontId="12" fillId="4" borderId="36" xfId="11" applyNumberFormat="1" applyFont="1" applyFill="1" applyBorder="1"/>
    <xf numFmtId="2" fontId="12" fillId="0" borderId="36" xfId="11" applyNumberFormat="1" applyFont="1" applyFill="1" applyBorder="1"/>
    <xf numFmtId="2" fontId="12" fillId="0" borderId="42" xfId="12" applyNumberFormat="1" applyFont="1" applyFill="1" applyBorder="1"/>
    <xf numFmtId="2" fontId="12" fillId="4" borderId="36" xfId="11" applyNumberFormat="1" applyFont="1" applyFill="1" applyBorder="1" applyAlignment="1"/>
    <xf numFmtId="0" fontId="1" fillId="5" borderId="36" xfId="11" applyFont="1" applyFill="1" applyBorder="1"/>
    <xf numFmtId="2" fontId="1" fillId="5" borderId="36" xfId="11" applyNumberFormat="1" applyFont="1" applyFill="1" applyBorder="1" applyAlignment="1"/>
    <xf numFmtId="0" fontId="1" fillId="13" borderId="36" xfId="11" applyFont="1" applyFill="1" applyBorder="1"/>
    <xf numFmtId="0" fontId="11" fillId="0" borderId="36" xfId="0" applyFont="1" applyFill="1" applyBorder="1" applyAlignment="1" applyProtection="1">
      <alignment horizontal="center" wrapText="1"/>
    </xf>
    <xf numFmtId="0" fontId="12" fillId="0" borderId="36" xfId="0" applyFont="1" applyFill="1" applyBorder="1" applyAlignment="1">
      <alignment horizontal="center" vertical="center"/>
    </xf>
    <xf numFmtId="164" fontId="12" fillId="10" borderId="36" xfId="0" applyNumberFormat="1" applyFont="1" applyFill="1" applyBorder="1" applyAlignment="1">
      <alignment horizontal="center"/>
    </xf>
    <xf numFmtId="0" fontId="12" fillId="0" borderId="36" xfId="0" applyFont="1" applyFill="1" applyBorder="1" applyAlignment="1">
      <alignment horizontal="center"/>
    </xf>
    <xf numFmtId="0" fontId="12" fillId="10" borderId="36" xfId="0" applyFont="1" applyFill="1" applyBorder="1" applyAlignment="1">
      <alignment horizontal="center"/>
    </xf>
    <xf numFmtId="164" fontId="12" fillId="0" borderId="36" xfId="0" applyNumberFormat="1" applyFont="1" applyFill="1" applyBorder="1" applyAlignment="1">
      <alignment horizontal="center"/>
    </xf>
    <xf numFmtId="10" fontId="12" fillId="0" borderId="36" xfId="0" applyNumberFormat="1" applyFont="1" applyFill="1" applyBorder="1" applyAlignment="1">
      <alignment horizontal="center"/>
    </xf>
    <xf numFmtId="0" fontId="12" fillId="0" borderId="36" xfId="0" applyFont="1" applyBorder="1" applyAlignment="1" applyProtection="1">
      <alignment horizontal="center"/>
    </xf>
    <xf numFmtId="0" fontId="12" fillId="0" borderId="36" xfId="0" applyFont="1" applyFill="1" applyBorder="1" applyAlignment="1">
      <alignment horizontal="center"/>
    </xf>
    <xf numFmtId="1" fontId="12" fillId="10" borderId="36" xfId="0" applyNumberFormat="1" applyFont="1" applyFill="1" applyBorder="1" applyAlignment="1">
      <alignment horizontal="center"/>
    </xf>
    <xf numFmtId="10" fontId="12" fillId="10" borderId="36" xfId="9" applyNumberFormat="1" applyFont="1" applyFill="1" applyBorder="1" applyAlignment="1">
      <alignment horizontal="center"/>
    </xf>
    <xf numFmtId="10" fontId="12" fillId="0" borderId="36" xfId="0" applyNumberFormat="1" applyFont="1" applyFill="1" applyBorder="1" applyAlignment="1">
      <alignment horizontal="center"/>
    </xf>
    <xf numFmtId="0" fontId="12" fillId="10" borderId="36" xfId="0" applyFont="1" applyFill="1" applyBorder="1" applyAlignment="1">
      <alignment horizontal="center"/>
    </xf>
    <xf numFmtId="10" fontId="12" fillId="10" borderId="36" xfId="0" applyNumberFormat="1" applyFont="1" applyFill="1" applyBorder="1" applyAlignment="1">
      <alignment horizontal="center"/>
    </xf>
    <xf numFmtId="164" fontId="12" fillId="0" borderId="36" xfId="0" applyNumberFormat="1" applyFont="1" applyFill="1" applyBorder="1" applyAlignment="1">
      <alignment horizontal="center"/>
    </xf>
    <xf numFmtId="0" fontId="12" fillId="0" borderId="36" xfId="9" applyFont="1" applyFill="1" applyBorder="1" applyAlignment="1">
      <alignment horizontal="center"/>
    </xf>
    <xf numFmtId="164" fontId="12" fillId="10" borderId="36" xfId="0" applyNumberFormat="1" applyFont="1" applyFill="1" applyBorder="1" applyAlignment="1">
      <alignment horizontal="right"/>
    </xf>
    <xf numFmtId="0" fontId="12" fillId="0" borderId="36" xfId="0" quotePrefix="1" applyNumberFormat="1" applyFont="1" applyBorder="1" applyAlignment="1">
      <alignment horizontal="center"/>
    </xf>
    <xf numFmtId="10" fontId="12" fillId="0" borderId="36" xfId="0" quotePrefix="1" applyNumberFormat="1" applyFont="1" applyBorder="1" applyAlignment="1">
      <alignment horizontal="center"/>
    </xf>
    <xf numFmtId="0" fontId="12" fillId="10" borderId="36" xfId="0" quotePrefix="1" applyNumberFormat="1" applyFont="1" applyFill="1" applyBorder="1" applyAlignment="1">
      <alignment horizontal="center"/>
    </xf>
    <xf numFmtId="10" fontId="12" fillId="10" borderId="36" xfId="0" quotePrefix="1" applyNumberFormat="1" applyFont="1" applyFill="1" applyBorder="1" applyAlignment="1">
      <alignment horizontal="center"/>
    </xf>
    <xf numFmtId="164" fontId="12" fillId="0" borderId="36" xfId="0" quotePrefix="1" applyNumberFormat="1" applyFont="1" applyBorder="1" applyAlignment="1">
      <alignment horizontal="center"/>
    </xf>
    <xf numFmtId="0" fontId="12" fillId="0" borderId="36" xfId="0" quotePrefix="1" applyNumberFormat="1" applyFont="1" applyFill="1" applyBorder="1"/>
    <xf numFmtId="0" fontId="12" fillId="0" borderId="36" xfId="0" quotePrefix="1" applyNumberFormat="1" applyFont="1" applyFill="1" applyBorder="1" applyAlignment="1">
      <alignment horizontal="center"/>
    </xf>
    <xf numFmtId="10" fontId="12" fillId="0" borderId="36" xfId="0" quotePrefix="1" applyNumberFormat="1" applyFont="1" applyFill="1" applyBorder="1" applyAlignment="1">
      <alignment horizontal="center"/>
    </xf>
    <xf numFmtId="164" fontId="12" fillId="0" borderId="36" xfId="0" quotePrefix="1" applyNumberFormat="1" applyFont="1" applyFill="1" applyBorder="1" applyAlignment="1">
      <alignment horizontal="center"/>
    </xf>
    <xf numFmtId="0" fontId="12" fillId="0" borderId="36" xfId="0" applyNumberFormat="1" applyFont="1" applyFill="1" applyBorder="1"/>
    <xf numFmtId="0" fontId="12" fillId="0" borderId="36" xfId="0" applyNumberFormat="1" applyFont="1" applyBorder="1"/>
    <xf numFmtId="164" fontId="15" fillId="10" borderId="36" xfId="0" applyNumberFormat="1" applyFont="1" applyFill="1" applyBorder="1" applyAlignment="1">
      <alignment horizontal="right"/>
    </xf>
    <xf numFmtId="10" fontId="15" fillId="10" borderId="36" xfId="0" applyNumberFormat="1" applyFont="1" applyFill="1" applyBorder="1" applyAlignment="1">
      <alignment horizontal="center"/>
    </xf>
    <xf numFmtId="3" fontId="15" fillId="0" borderId="36" xfId="0" quotePrefix="1" applyNumberFormat="1" applyFont="1" applyBorder="1" applyAlignment="1">
      <alignment horizontal="center"/>
    </xf>
    <xf numFmtId="10" fontId="15" fillId="0" borderId="36" xfId="0" quotePrefix="1" applyNumberFormat="1" applyFont="1" applyBorder="1" applyAlignment="1">
      <alignment horizontal="center"/>
    </xf>
    <xf numFmtId="10" fontId="15" fillId="0" borderId="36" xfId="0" applyNumberFormat="1" applyFont="1" applyFill="1" applyBorder="1" applyAlignment="1">
      <alignment horizontal="center"/>
    </xf>
    <xf numFmtId="3" fontId="15" fillId="12" borderId="36" xfId="0" quotePrefix="1" applyNumberFormat="1" applyFont="1" applyFill="1" applyBorder="1" applyAlignment="1">
      <alignment horizontal="center"/>
    </xf>
    <xf numFmtId="10" fontId="15" fillId="12" borderId="36" xfId="0" quotePrefix="1" applyNumberFormat="1" applyFont="1" applyFill="1" applyBorder="1" applyAlignment="1">
      <alignment horizontal="center"/>
    </xf>
    <xf numFmtId="10" fontId="15" fillId="12" borderId="36" xfId="0" applyNumberFormat="1" applyFont="1" applyFill="1" applyBorder="1" applyAlignment="1">
      <alignment horizontal="center"/>
    </xf>
    <xf numFmtId="164" fontId="15" fillId="0" borderId="36" xfId="0" quotePrefix="1" applyNumberFormat="1" applyFont="1" applyBorder="1" applyAlignment="1">
      <alignment horizontal="center"/>
    </xf>
    <xf numFmtId="3" fontId="15" fillId="10" borderId="36" xfId="0" quotePrefix="1" applyNumberFormat="1" applyFont="1" applyFill="1" applyBorder="1" applyAlignment="1">
      <alignment horizontal="center"/>
    </xf>
    <xf numFmtId="10" fontId="15" fillId="10" borderId="36" xfId="0" quotePrefix="1" applyNumberFormat="1" applyFont="1" applyFill="1" applyBorder="1" applyAlignment="1">
      <alignment horizontal="center"/>
    </xf>
    <xf numFmtId="1" fontId="12" fillId="5" borderId="36" xfId="0" applyNumberFormat="1" applyFont="1" applyFill="1" applyBorder="1" applyAlignment="1">
      <alignment horizontal="right"/>
    </xf>
    <xf numFmtId="10" fontId="12" fillId="5" borderId="36" xfId="0" applyNumberFormat="1" applyFont="1" applyFill="1" applyBorder="1" applyAlignment="1">
      <alignment horizontal="center"/>
    </xf>
    <xf numFmtId="3" fontId="12" fillId="5" borderId="36" xfId="0" quotePrefix="1" applyNumberFormat="1" applyFont="1" applyFill="1" applyBorder="1" applyAlignment="1">
      <alignment horizontal="center"/>
    </xf>
    <xf numFmtId="10" fontId="12" fillId="5" borderId="36" xfId="0" quotePrefix="1" applyNumberFormat="1" applyFont="1" applyFill="1" applyBorder="1" applyAlignment="1">
      <alignment horizontal="center"/>
    </xf>
    <xf numFmtId="164" fontId="12" fillId="5" borderId="36" xfId="0" quotePrefix="1" applyNumberFormat="1" applyFont="1" applyFill="1" applyBorder="1" applyAlignment="1">
      <alignment horizontal="center"/>
    </xf>
    <xf numFmtId="3" fontId="12" fillId="0" borderId="36" xfId="0" quotePrefix="1" applyNumberFormat="1" applyFont="1" applyFill="1" applyBorder="1" applyAlignment="1">
      <alignment horizontal="center"/>
    </xf>
    <xf numFmtId="3" fontId="12" fillId="12" borderId="36" xfId="0" quotePrefix="1" applyNumberFormat="1" applyFont="1" applyFill="1" applyBorder="1" applyAlignment="1">
      <alignment horizontal="center"/>
    </xf>
    <xf numFmtId="10" fontId="12" fillId="12" borderId="36" xfId="0" quotePrefix="1" applyNumberFormat="1" applyFont="1" applyFill="1" applyBorder="1" applyAlignment="1">
      <alignment horizontal="center"/>
    </xf>
    <xf numFmtId="10" fontId="12" fillId="12" borderId="36" xfId="0" applyNumberFormat="1" applyFont="1" applyFill="1" applyBorder="1" applyAlignment="1">
      <alignment horizontal="center"/>
    </xf>
    <xf numFmtId="3" fontId="12" fillId="10" borderId="36" xfId="0" quotePrefix="1" applyNumberFormat="1" applyFont="1" applyFill="1" applyBorder="1" applyAlignment="1">
      <alignment horizontal="center"/>
    </xf>
    <xf numFmtId="3" fontId="12" fillId="5" borderId="36" xfId="0" applyNumberFormat="1" applyFont="1" applyFill="1" applyBorder="1" applyAlignment="1">
      <alignment horizontal="center"/>
    </xf>
    <xf numFmtId="164" fontId="12" fillId="5" borderId="36" xfId="0" applyNumberFormat="1" applyFont="1" applyFill="1" applyBorder="1" applyAlignment="1">
      <alignment horizontal="center"/>
    </xf>
    <xf numFmtId="3" fontId="12" fillId="0" borderId="36" xfId="0" applyNumberFormat="1" applyFont="1" applyFill="1" applyBorder="1" applyAlignment="1">
      <alignment horizontal="center"/>
    </xf>
    <xf numFmtId="3" fontId="12" fillId="10" borderId="36" xfId="0" applyNumberFormat="1" applyFont="1" applyFill="1" applyBorder="1" applyAlignment="1">
      <alignment horizontal="center"/>
    </xf>
  </cellXfs>
  <cellStyles count="22">
    <cellStyle name="Currency" xfId="14" builtinId="4"/>
    <cellStyle name="Followed Hyperlink" xfId="7" builtinId="9" hidden="1"/>
    <cellStyle name="Followed Hyperlink" xfId="5" builtinId="9" hidden="1"/>
    <cellStyle name="Followed Hyperlink" xfId="3" builtinId="9" hidden="1"/>
    <cellStyle name="Hyperlink" xfId="6" builtinId="8" hidden="1"/>
    <cellStyle name="Hyperlink" xfId="4" builtinId="8" hidden="1"/>
    <cellStyle name="Hyperlink" xfId="2" builtinId="8" hidden="1"/>
    <cellStyle name="Normal" xfId="0" builtinId="0"/>
    <cellStyle name="Normal 2" xfId="1" xr:uid="{00000000-0005-0000-0000-000009000000}"/>
    <cellStyle name="Normal 2 2" xfId="15" xr:uid="{00000000-0005-0000-0000-00000A000000}"/>
    <cellStyle name="Normal 3" xfId="8" xr:uid="{00000000-0005-0000-0000-00000B000000}"/>
    <cellStyle name="Normal 4" xfId="13" xr:uid="{00000000-0005-0000-0000-00000C000000}"/>
    <cellStyle name="Normal 5" xfId="21" xr:uid="{070C9558-EA3D-4ED0-BB0A-75821D94F704}"/>
    <cellStyle name="Normal_CountyQuarterlyReport_0613" xfId="10" xr:uid="{00000000-0005-0000-0000-00000F000000}"/>
    <cellStyle name="Normal_CountyQuarterlyReportC 2" xfId="16" xr:uid="{00000000-0005-0000-0000-000010000000}"/>
    <cellStyle name="Normal_INCENTIVE GOALS Rpt 0710" xfId="9" xr:uid="{00000000-0005-0000-0000-000011000000}"/>
    <cellStyle name="Normal_INCENTIVE GOALS Rpt 0710 2 2" xfId="19" xr:uid="{00000000-0005-0000-0000-000012000000}"/>
    <cellStyle name="Normal_INCENTIVE GOALS_0912" xfId="12" xr:uid="{00000000-0005-0000-0000-000013000000}"/>
    <cellStyle name="Normal_qry_ACTY_FIPS_Agt" xfId="17" xr:uid="{00000000-0005-0000-0000-000014000000}"/>
    <cellStyle name="Normal_Self-Assessment_Scores_for_All_Categories_by_County" xfId="11" xr:uid="{00000000-0005-0000-0000-000017000000}"/>
    <cellStyle name="Normal_Sheet1" xfId="20" xr:uid="{00000000-0005-0000-0000-000018000000}"/>
    <cellStyle name="Normal_Staffing Prototype 2" xfId="18" xr:uid="{00000000-0005-0000-0000-000019000000}"/>
  </cellStyles>
  <dxfs count="2"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>
    <tabColor indexed="48"/>
  </sheetPr>
  <dimension ref="A1:J205"/>
  <sheetViews>
    <sheetView tabSelected="1" workbookViewId="0">
      <pane xSplit="1" ySplit="4" topLeftCell="B5" activePane="bottomRight" state="frozen"/>
      <selection pane="bottomRight" activeCell="L12" sqref="L12"/>
      <selection pane="bottomLeft" activeCell="D7" sqref="D7"/>
      <selection pane="topRight" activeCell="D7" sqref="D7"/>
    </sheetView>
  </sheetViews>
  <sheetFormatPr defaultColWidth="10.28515625" defaultRowHeight="10.15"/>
  <cols>
    <col min="1" max="1" width="22.5703125" style="189" customWidth="1"/>
    <col min="2" max="2" width="12.140625" style="183" customWidth="1"/>
    <col min="3" max="3" width="13" style="183" customWidth="1"/>
    <col min="4" max="4" width="20.85546875" style="184" bestFit="1" customWidth="1"/>
    <col min="5" max="5" width="13.28515625" style="190" bestFit="1" customWidth="1"/>
    <col min="6" max="6" width="8.85546875" style="187" bestFit="1" customWidth="1"/>
    <col min="7" max="7" width="11.140625" style="187" bestFit="1" customWidth="1"/>
    <col min="8" max="8" width="16.28515625" style="187" bestFit="1" customWidth="1"/>
    <col min="9" max="9" width="9.140625" style="188" bestFit="1" customWidth="1"/>
    <col min="10" max="10" width="12.140625" style="163" customWidth="1"/>
    <col min="11" max="16384" width="10.28515625" style="160"/>
  </cols>
  <sheetData>
    <row r="1" spans="1:10" s="157" customFormat="1" ht="14.45" thickBot="1">
      <c r="A1" s="304" t="s">
        <v>0</v>
      </c>
      <c r="B1" s="304"/>
      <c r="C1" s="304"/>
      <c r="D1" s="304"/>
      <c r="E1" s="54"/>
      <c r="F1" s="54"/>
      <c r="G1" s="54"/>
      <c r="H1" s="54"/>
      <c r="I1" s="54"/>
      <c r="J1" s="305" t="s">
        <v>1</v>
      </c>
    </row>
    <row r="2" spans="1:10" s="158" customFormat="1" ht="13.5" customHeight="1" thickTop="1">
      <c r="A2" s="304"/>
      <c r="B2" s="304"/>
      <c r="C2" s="304"/>
      <c r="D2" s="304"/>
      <c r="E2" s="55" t="s">
        <v>2</v>
      </c>
      <c r="F2" s="56" t="s">
        <v>3</v>
      </c>
      <c r="G2" s="56" t="s">
        <v>4</v>
      </c>
      <c r="H2" s="57" t="s">
        <v>5</v>
      </c>
      <c r="I2" s="58" t="s">
        <v>6</v>
      </c>
      <c r="J2" s="305"/>
    </row>
    <row r="3" spans="1:10" s="158" customFormat="1" ht="12.75" customHeight="1" thickBot="1">
      <c r="A3" s="159"/>
      <c r="B3" s="59"/>
      <c r="C3" s="60"/>
      <c r="D3" s="265" t="s">
        <v>7</v>
      </c>
      <c r="E3" s="61" t="s">
        <v>8</v>
      </c>
      <c r="F3" s="62" t="s">
        <v>9</v>
      </c>
      <c r="G3" s="62" t="s">
        <v>10</v>
      </c>
      <c r="H3" s="63" t="s">
        <v>11</v>
      </c>
      <c r="I3" s="64" t="s">
        <v>12</v>
      </c>
      <c r="J3" s="305"/>
    </row>
    <row r="4" spans="1:10" ht="14.25" customHeight="1">
      <c r="A4" s="65" t="s">
        <v>13</v>
      </c>
      <c r="B4" s="66" t="s">
        <v>14</v>
      </c>
      <c r="C4" s="66" t="s">
        <v>15</v>
      </c>
      <c r="D4" s="67" t="s">
        <v>16</v>
      </c>
      <c r="E4" s="68" t="s">
        <v>17</v>
      </c>
      <c r="F4" s="69" t="s">
        <v>18</v>
      </c>
      <c r="G4" s="70" t="s">
        <v>18</v>
      </c>
      <c r="H4" s="70" t="s">
        <v>18</v>
      </c>
      <c r="I4" s="71" t="s">
        <v>18</v>
      </c>
      <c r="J4" s="306"/>
    </row>
    <row r="5" spans="1:10" ht="13.9">
      <c r="A5" s="360" t="s">
        <v>19</v>
      </c>
      <c r="B5" s="361">
        <v>6785</v>
      </c>
      <c r="C5" s="361">
        <v>565.41666666666663</v>
      </c>
      <c r="D5" s="264">
        <v>5.9000000000000004E-2</v>
      </c>
      <c r="E5" s="362">
        <v>298962.76756756759</v>
      </c>
      <c r="F5" s="363">
        <v>0.61619999999999997</v>
      </c>
      <c r="G5" s="363">
        <v>0.77629999999999999</v>
      </c>
      <c r="H5" s="363">
        <v>0.86729999999999996</v>
      </c>
      <c r="I5" s="363">
        <v>0.59319999999999995</v>
      </c>
      <c r="J5" s="364">
        <v>5.8853924024290665</v>
      </c>
    </row>
    <row r="6" spans="1:10" ht="13.9">
      <c r="A6" s="360" t="s">
        <v>20</v>
      </c>
      <c r="B6" s="361">
        <v>1314</v>
      </c>
      <c r="C6" s="361">
        <v>438</v>
      </c>
      <c r="D6" s="264">
        <v>5.5999999999999994E-2</v>
      </c>
      <c r="E6" s="362">
        <v>247155.79250000001</v>
      </c>
      <c r="F6" s="363">
        <v>0.65190000000000003</v>
      </c>
      <c r="G6" s="363">
        <v>0.87290000000000001</v>
      </c>
      <c r="H6" s="363">
        <v>0.9869</v>
      </c>
      <c r="I6" s="363">
        <v>0.57340000000000002</v>
      </c>
      <c r="J6" s="364">
        <v>5.3554332465243046</v>
      </c>
    </row>
    <row r="7" spans="1:10" ht="13.9">
      <c r="A7" s="360" t="s">
        <v>21</v>
      </c>
      <c r="B7" s="361">
        <v>369</v>
      </c>
      <c r="C7" s="361">
        <v>492</v>
      </c>
      <c r="D7" s="264">
        <v>5.5E-2</v>
      </c>
      <c r="E7" s="362">
        <v>163351.82</v>
      </c>
      <c r="F7" s="363">
        <v>0.66890000000000005</v>
      </c>
      <c r="G7" s="363">
        <v>0.86719999999999997</v>
      </c>
      <c r="H7" s="363">
        <v>1</v>
      </c>
      <c r="I7" s="363">
        <v>0.58540000000000003</v>
      </c>
      <c r="J7" s="364">
        <v>3.5066385435319352</v>
      </c>
    </row>
    <row r="8" spans="1:10" ht="13.9">
      <c r="A8" s="360" t="s">
        <v>22</v>
      </c>
      <c r="B8" s="361">
        <v>2023</v>
      </c>
      <c r="C8" s="361">
        <v>425.89473684210526</v>
      </c>
      <c r="D8" s="264">
        <v>7.2000000000000008E-2</v>
      </c>
      <c r="E8" s="362">
        <v>241283.31285714285</v>
      </c>
      <c r="F8" s="363">
        <v>0.64319999999999999</v>
      </c>
      <c r="G8" s="363">
        <v>0.9204</v>
      </c>
      <c r="H8" s="363">
        <v>0.99129999999999996</v>
      </c>
      <c r="I8" s="363">
        <v>0.65100000000000002</v>
      </c>
      <c r="J8" s="364">
        <v>5.6715992069343422</v>
      </c>
    </row>
    <row r="9" spans="1:10" ht="13.9">
      <c r="A9" s="360" t="s">
        <v>23</v>
      </c>
      <c r="B9" s="361">
        <v>1004</v>
      </c>
      <c r="C9" s="361">
        <v>251</v>
      </c>
      <c r="D9" s="264">
        <v>4.9000000000000002E-2</v>
      </c>
      <c r="E9" s="362">
        <v>139348.98799999998</v>
      </c>
      <c r="F9" s="363">
        <v>0.68389999999999995</v>
      </c>
      <c r="G9" s="363">
        <v>0.84160000000000001</v>
      </c>
      <c r="H9" s="363">
        <v>0.89439999999999997</v>
      </c>
      <c r="I9" s="363">
        <v>0.5988</v>
      </c>
      <c r="J9" s="364">
        <v>2.147467363776816</v>
      </c>
    </row>
    <row r="10" spans="1:10" ht="13.9">
      <c r="A10" s="360" t="s">
        <v>24</v>
      </c>
      <c r="B10" s="361">
        <v>320</v>
      </c>
      <c r="C10" s="361">
        <v>320</v>
      </c>
      <c r="D10" s="264">
        <v>0.05</v>
      </c>
      <c r="E10" s="362">
        <v>265988.32</v>
      </c>
      <c r="F10" s="363">
        <v>0.6885</v>
      </c>
      <c r="G10" s="363">
        <v>0.80940000000000001</v>
      </c>
      <c r="H10" s="363">
        <v>0.97250000000000003</v>
      </c>
      <c r="I10" s="363">
        <v>0.57999999999999996</v>
      </c>
      <c r="J10" s="364">
        <v>4.1408803422002318</v>
      </c>
    </row>
    <row r="11" spans="1:10" ht="12.75" customHeight="1">
      <c r="A11" s="360" t="s">
        <v>25</v>
      </c>
      <c r="B11" s="361">
        <v>2802</v>
      </c>
      <c r="C11" s="361">
        <v>373.6</v>
      </c>
      <c r="D11" s="264">
        <v>5.7999999999999996E-2</v>
      </c>
      <c r="E11" s="362">
        <v>235811.55499999999</v>
      </c>
      <c r="F11" s="363">
        <v>0.65529999999999999</v>
      </c>
      <c r="G11" s="363">
        <v>0.88190000000000002</v>
      </c>
      <c r="H11" s="363">
        <v>0.90810000000000002</v>
      </c>
      <c r="I11" s="363">
        <v>0.56979999999999997</v>
      </c>
      <c r="J11" s="364">
        <v>4.4762121154371508</v>
      </c>
    </row>
    <row r="12" spans="1:10" ht="13.9">
      <c r="A12" s="360" t="s">
        <v>26</v>
      </c>
      <c r="B12" s="361">
        <v>1474</v>
      </c>
      <c r="C12" s="361">
        <v>421.14285714285717</v>
      </c>
      <c r="D12" s="264">
        <v>5.9000000000000004E-2</v>
      </c>
      <c r="E12" s="362">
        <v>306983.27500000002</v>
      </c>
      <c r="F12" s="363">
        <v>0.68410000000000004</v>
      </c>
      <c r="G12" s="363">
        <v>0.94569999999999999</v>
      </c>
      <c r="H12" s="363">
        <v>0.93510000000000004</v>
      </c>
      <c r="I12" s="363">
        <v>0.65139999999999998</v>
      </c>
      <c r="J12" s="364">
        <v>3.0669853041088793</v>
      </c>
    </row>
    <row r="13" spans="1:10" ht="13.9">
      <c r="A13" s="360" t="s">
        <v>27</v>
      </c>
      <c r="B13" s="361">
        <v>2011</v>
      </c>
      <c r="C13" s="361">
        <v>335.16666666666669</v>
      </c>
      <c r="D13" s="264">
        <v>6.2E-2</v>
      </c>
      <c r="E13" s="362">
        <v>256569.92</v>
      </c>
      <c r="F13" s="363">
        <v>0.70199999999999996</v>
      </c>
      <c r="G13" s="363">
        <v>0.8921</v>
      </c>
      <c r="H13" s="363">
        <v>0.94899999999999995</v>
      </c>
      <c r="I13" s="363">
        <v>0.67589999999999995</v>
      </c>
      <c r="J13" s="364">
        <v>4.1416137944261004</v>
      </c>
    </row>
    <row r="14" spans="1:10" ht="13.9">
      <c r="A14" s="360" t="s">
        <v>28</v>
      </c>
      <c r="B14" s="361">
        <v>3527</v>
      </c>
      <c r="C14" s="361">
        <v>328.09302325581393</v>
      </c>
      <c r="D14" s="264">
        <v>7.0000000000000007E-2</v>
      </c>
      <c r="E14" s="362">
        <v>254737.11692307692</v>
      </c>
      <c r="F14" s="363">
        <v>0.70479999999999998</v>
      </c>
      <c r="G14" s="363">
        <v>0.82730000000000004</v>
      </c>
      <c r="H14" s="363">
        <v>0.95150000000000001</v>
      </c>
      <c r="I14" s="363">
        <v>0.63439999999999996</v>
      </c>
      <c r="J14" s="364">
        <v>4.6953009545653144</v>
      </c>
    </row>
    <row r="15" spans="1:10" ht="13.9">
      <c r="A15" s="360" t="s">
        <v>29</v>
      </c>
      <c r="B15" s="361">
        <v>6421</v>
      </c>
      <c r="C15" s="361">
        <v>597.30232558139539</v>
      </c>
      <c r="D15" s="264">
        <v>5.9000000000000004E-2</v>
      </c>
      <c r="E15" s="362">
        <v>359761.19945504086</v>
      </c>
      <c r="F15" s="363">
        <v>0.68969999999999998</v>
      </c>
      <c r="G15" s="363">
        <v>0.92400000000000004</v>
      </c>
      <c r="H15" s="363">
        <v>0.96220000000000006</v>
      </c>
      <c r="I15" s="363">
        <v>0.66579999999999995</v>
      </c>
      <c r="J15" s="364">
        <v>7.8329931147191587</v>
      </c>
    </row>
    <row r="16" spans="1:10" ht="13.9">
      <c r="A16" s="360" t="s">
        <v>30</v>
      </c>
      <c r="B16" s="361">
        <v>2990</v>
      </c>
      <c r="C16" s="361">
        <v>498.33333333333331</v>
      </c>
      <c r="D16" s="264">
        <v>5.7999999999999996E-2</v>
      </c>
      <c r="E16" s="362">
        <v>220586.35299999997</v>
      </c>
      <c r="F16" s="363">
        <v>0.61809999999999998</v>
      </c>
      <c r="G16" s="363">
        <v>0.7883</v>
      </c>
      <c r="H16" s="363">
        <v>0.88919999999999999</v>
      </c>
      <c r="I16" s="363">
        <v>0.54869999999999997</v>
      </c>
      <c r="J16" s="364">
        <v>5.3636061783590225</v>
      </c>
    </row>
    <row r="17" spans="1:10" ht="13.9">
      <c r="A17" s="360" t="s">
        <v>31</v>
      </c>
      <c r="B17" s="361">
        <v>5069</v>
      </c>
      <c r="C17" s="361">
        <v>302.62686567164178</v>
      </c>
      <c r="D17" s="264">
        <v>5.7000000000000002E-2</v>
      </c>
      <c r="E17" s="362">
        <v>280906.18565217388</v>
      </c>
      <c r="F17" s="363">
        <v>0.73909999999999998</v>
      </c>
      <c r="G17" s="363">
        <v>0.88539999999999996</v>
      </c>
      <c r="H17" s="363">
        <v>0.97499999999999998</v>
      </c>
      <c r="I17" s="363">
        <v>0.69279999999999997</v>
      </c>
      <c r="J17" s="364">
        <v>4.7848510723251998</v>
      </c>
    </row>
    <row r="18" spans="1:10" ht="13.9">
      <c r="A18" s="360" t="s">
        <v>32</v>
      </c>
      <c r="B18" s="361">
        <v>3136</v>
      </c>
      <c r="C18" s="361">
        <v>404.64516129032256</v>
      </c>
      <c r="D18" s="264">
        <v>6.6000000000000003E-2</v>
      </c>
      <c r="E18" s="362">
        <v>283542.66099999996</v>
      </c>
      <c r="F18" s="363">
        <v>0.67</v>
      </c>
      <c r="G18" s="363">
        <v>0.85809999999999997</v>
      </c>
      <c r="H18" s="363">
        <v>0.91879999999999995</v>
      </c>
      <c r="I18" s="363">
        <v>0.64910000000000001</v>
      </c>
      <c r="J18" s="364">
        <v>6.2542757691128132</v>
      </c>
    </row>
    <row r="19" spans="1:10" ht="13.9">
      <c r="A19" s="360" t="s">
        <v>33</v>
      </c>
      <c r="B19" s="361">
        <v>292</v>
      </c>
      <c r="C19" s="361">
        <v>292</v>
      </c>
      <c r="D19" s="264">
        <v>4.7E-2</v>
      </c>
      <c r="E19" s="362">
        <v>267790.70857142855</v>
      </c>
      <c r="F19" s="363">
        <v>0.7782</v>
      </c>
      <c r="G19" s="363">
        <v>0.88700000000000001</v>
      </c>
      <c r="H19" s="363">
        <v>0.96409999999999996</v>
      </c>
      <c r="I19" s="363">
        <v>0.71160000000000001</v>
      </c>
      <c r="J19" s="364">
        <v>12.253072582703247</v>
      </c>
    </row>
    <row r="20" spans="1:10" ht="13.9">
      <c r="A20" s="360" t="s">
        <v>34</v>
      </c>
      <c r="B20" s="361">
        <v>2131</v>
      </c>
      <c r="C20" s="361">
        <v>532.75</v>
      </c>
      <c r="D20" s="264">
        <v>4.9000000000000002E-2</v>
      </c>
      <c r="E20" s="362">
        <v>472699.35047619045</v>
      </c>
      <c r="F20" s="363">
        <v>0.70499999999999996</v>
      </c>
      <c r="G20" s="363">
        <v>0.88549999999999995</v>
      </c>
      <c r="H20" s="363">
        <v>0.97089999999999999</v>
      </c>
      <c r="I20" s="363">
        <v>0.629</v>
      </c>
      <c r="J20" s="364">
        <v>5.4752571714742588</v>
      </c>
    </row>
    <row r="21" spans="1:10" ht="13.9">
      <c r="A21" s="360" t="s">
        <v>35</v>
      </c>
      <c r="B21" s="361">
        <v>1026</v>
      </c>
      <c r="C21" s="361">
        <v>342</v>
      </c>
      <c r="D21" s="264">
        <v>6.6000000000000003E-2</v>
      </c>
      <c r="E21" s="362">
        <v>187314.88914549653</v>
      </c>
      <c r="F21" s="363">
        <v>0.69989999999999997</v>
      </c>
      <c r="G21" s="363">
        <v>0.88109999999999999</v>
      </c>
      <c r="H21" s="363">
        <v>0.93410000000000004</v>
      </c>
      <c r="I21" s="363">
        <v>0.6724</v>
      </c>
      <c r="J21" s="364">
        <v>3.0311014828360343</v>
      </c>
    </row>
    <row r="22" spans="1:10" ht="13.9">
      <c r="A22" s="360" t="s">
        <v>36</v>
      </c>
      <c r="B22" s="361">
        <v>5998</v>
      </c>
      <c r="C22" s="361">
        <v>363.5151515151515</v>
      </c>
      <c r="D22" s="264">
        <v>6.2E-2</v>
      </c>
      <c r="E22" s="362">
        <v>282306.0861904762</v>
      </c>
      <c r="F22" s="363">
        <v>0.68559999999999999</v>
      </c>
      <c r="G22" s="363">
        <v>0.90100000000000002</v>
      </c>
      <c r="H22" s="363">
        <v>0.95020000000000004</v>
      </c>
      <c r="I22" s="363">
        <v>0.62539999999999996</v>
      </c>
      <c r="J22" s="364">
        <v>6.2332167834720993</v>
      </c>
    </row>
    <row r="23" spans="1:10" ht="13.9">
      <c r="A23" s="360" t="s">
        <v>37</v>
      </c>
      <c r="B23" s="361">
        <v>1529</v>
      </c>
      <c r="C23" s="361">
        <v>382.25</v>
      </c>
      <c r="D23" s="264">
        <v>4.4999999999999998E-2</v>
      </c>
      <c r="E23" s="362">
        <v>275089.68400000001</v>
      </c>
      <c r="F23" s="363">
        <v>0.6835</v>
      </c>
      <c r="G23" s="363">
        <v>0.83450000000000002</v>
      </c>
      <c r="H23" s="363">
        <v>0.88670000000000004</v>
      </c>
      <c r="I23" s="363">
        <v>0.60750000000000004</v>
      </c>
      <c r="J23" s="364">
        <v>5.281641431202857</v>
      </c>
    </row>
    <row r="24" spans="1:10" ht="13.9">
      <c r="A24" s="360" t="s">
        <v>38</v>
      </c>
      <c r="B24" s="361">
        <v>711</v>
      </c>
      <c r="C24" s="361">
        <v>355.5</v>
      </c>
      <c r="D24" s="264">
        <v>5.9000000000000004E-2</v>
      </c>
      <c r="E24" s="362">
        <v>159072.74249999999</v>
      </c>
      <c r="F24" s="363">
        <v>0.61019999999999996</v>
      </c>
      <c r="G24" s="363">
        <v>0.90580000000000005</v>
      </c>
      <c r="H24" s="363">
        <v>0.93189999999999995</v>
      </c>
      <c r="I24" s="363">
        <v>0.57850000000000001</v>
      </c>
      <c r="J24" s="364">
        <v>3.5635381675173927</v>
      </c>
    </row>
    <row r="25" spans="1:10" s="161" customFormat="1" ht="13.9">
      <c r="A25" s="360" t="s">
        <v>39</v>
      </c>
      <c r="B25" s="361">
        <v>1005</v>
      </c>
      <c r="C25" s="361">
        <v>502.5</v>
      </c>
      <c r="D25" s="264">
        <v>5.4000000000000006E-2</v>
      </c>
      <c r="E25" s="362">
        <v>205304.05499999999</v>
      </c>
      <c r="F25" s="363">
        <v>0.62070000000000003</v>
      </c>
      <c r="G25" s="363">
        <v>0.95320000000000005</v>
      </c>
      <c r="H25" s="363">
        <v>0.94569999999999999</v>
      </c>
      <c r="I25" s="363">
        <v>0.59799999999999998</v>
      </c>
      <c r="J25" s="364">
        <v>4.7895695340647153</v>
      </c>
    </row>
    <row r="26" spans="1:10" s="161" customFormat="1" ht="13.9">
      <c r="A26" s="360" t="s">
        <v>40</v>
      </c>
      <c r="B26" s="361">
        <v>278</v>
      </c>
      <c r="C26" s="361">
        <v>139</v>
      </c>
      <c r="D26" s="264">
        <v>6.0999999999999999E-2</v>
      </c>
      <c r="E26" s="362">
        <v>140736.45238095237</v>
      </c>
      <c r="F26" s="363">
        <v>0.66949999999999998</v>
      </c>
      <c r="G26" s="363">
        <v>0.90649999999999997</v>
      </c>
      <c r="H26" s="363">
        <v>0.96450000000000002</v>
      </c>
      <c r="I26" s="363">
        <v>0.64129999999999998</v>
      </c>
      <c r="J26" s="364">
        <v>1.8528112588002488</v>
      </c>
    </row>
    <row r="27" spans="1:10" ht="13.9">
      <c r="A27" s="360" t="s">
        <v>41</v>
      </c>
      <c r="B27" s="361">
        <v>7597</v>
      </c>
      <c r="C27" s="361">
        <v>446.88235294117646</v>
      </c>
      <c r="D27" s="264">
        <v>6.5000000000000002E-2</v>
      </c>
      <c r="E27" s="362">
        <v>207809.04374999998</v>
      </c>
      <c r="F27" s="363">
        <v>0.60270000000000001</v>
      </c>
      <c r="G27" s="363">
        <v>0.82320000000000004</v>
      </c>
      <c r="H27" s="363">
        <v>0.90310000000000001</v>
      </c>
      <c r="I27" s="363">
        <v>0.5595</v>
      </c>
      <c r="J27" s="364">
        <v>4.9419554469376612</v>
      </c>
    </row>
    <row r="28" spans="1:10" ht="13.9">
      <c r="A28" s="360" t="s">
        <v>42</v>
      </c>
      <c r="B28" s="361">
        <v>3690</v>
      </c>
      <c r="C28" s="361">
        <v>335.45454545454544</v>
      </c>
      <c r="D28" s="264">
        <v>7.2000000000000008E-2</v>
      </c>
      <c r="E28" s="362">
        <v>177273.17812500001</v>
      </c>
      <c r="F28" s="363">
        <v>0.64529999999999998</v>
      </c>
      <c r="G28" s="363">
        <v>0.86780000000000002</v>
      </c>
      <c r="H28" s="363">
        <v>0.94989999999999997</v>
      </c>
      <c r="I28" s="363">
        <v>0.6008</v>
      </c>
      <c r="J28" s="364">
        <v>5.3338614823142843</v>
      </c>
    </row>
    <row r="29" spans="1:10" ht="13.9">
      <c r="A29" s="360" t="s">
        <v>43</v>
      </c>
      <c r="B29" s="361">
        <v>4468</v>
      </c>
      <c r="C29" s="361">
        <v>638.28571428571433</v>
      </c>
      <c r="D29" s="264">
        <v>5.9000000000000004E-2</v>
      </c>
      <c r="E29" s="362">
        <v>484104.34100000001</v>
      </c>
      <c r="F29" s="363">
        <v>0.72250000000000003</v>
      </c>
      <c r="G29" s="363">
        <v>0.8518</v>
      </c>
      <c r="H29" s="363">
        <v>0.91869999999999996</v>
      </c>
      <c r="I29" s="363">
        <v>0.65169999999999995</v>
      </c>
      <c r="J29" s="364">
        <v>8.7616191437033617</v>
      </c>
    </row>
    <row r="30" spans="1:10" ht="13.9">
      <c r="A30" s="360" t="s">
        <v>44</v>
      </c>
      <c r="B30" s="361">
        <v>19565</v>
      </c>
      <c r="C30" s="361">
        <v>425.32608695652175</v>
      </c>
      <c r="D30" s="264">
        <v>8.4000000000000005E-2</v>
      </c>
      <c r="E30" s="362">
        <v>294668.31057142856</v>
      </c>
      <c r="F30" s="363">
        <v>0.66</v>
      </c>
      <c r="G30" s="363">
        <v>0.81410000000000005</v>
      </c>
      <c r="H30" s="363">
        <v>0.93269999999999997</v>
      </c>
      <c r="I30" s="363">
        <v>0.5837</v>
      </c>
      <c r="J30" s="364">
        <v>7.9106033280747026</v>
      </c>
    </row>
    <row r="31" spans="1:10" ht="13.9">
      <c r="A31" s="360" t="s">
        <v>45</v>
      </c>
      <c r="B31" s="361">
        <v>813</v>
      </c>
      <c r="C31" s="361">
        <v>406.5</v>
      </c>
      <c r="D31" s="264">
        <v>4.7E-2</v>
      </c>
      <c r="E31" s="362">
        <v>484823.85599999997</v>
      </c>
      <c r="F31" s="363">
        <v>0.70199999999999996</v>
      </c>
      <c r="G31" s="363">
        <v>0.91639999999999999</v>
      </c>
      <c r="H31" s="363">
        <v>0.95579999999999998</v>
      </c>
      <c r="I31" s="363">
        <v>0.68169999999999997</v>
      </c>
      <c r="J31" s="364">
        <v>9.0033573877125388</v>
      </c>
    </row>
    <row r="32" spans="1:10" ht="13.9">
      <c r="A32" s="360" t="s">
        <v>46</v>
      </c>
      <c r="B32" s="361">
        <v>920</v>
      </c>
      <c r="C32" s="361">
        <v>460</v>
      </c>
      <c r="D32" s="264">
        <v>6.4000000000000001E-2</v>
      </c>
      <c r="E32" s="362">
        <v>553722.12400000007</v>
      </c>
      <c r="F32" s="363">
        <v>0.71699999999999997</v>
      </c>
      <c r="G32" s="363">
        <v>0.90329999999999999</v>
      </c>
      <c r="H32" s="363">
        <v>0.98719999999999997</v>
      </c>
      <c r="I32" s="363">
        <v>0.6976</v>
      </c>
      <c r="J32" s="364">
        <v>10.804759115009505</v>
      </c>
    </row>
    <row r="33" spans="1:10" ht="13.9">
      <c r="A33" s="360" t="s">
        <v>47</v>
      </c>
      <c r="B33" s="361">
        <v>5427</v>
      </c>
      <c r="C33" s="361">
        <v>361.8</v>
      </c>
      <c r="D33" s="264">
        <v>5.9000000000000004E-2</v>
      </c>
      <c r="E33" s="362">
        <v>357327.45421052631</v>
      </c>
      <c r="F33" s="363">
        <v>0.71909999999999996</v>
      </c>
      <c r="G33" s="363">
        <v>0.88260000000000005</v>
      </c>
      <c r="H33" s="363">
        <v>0.96970000000000001</v>
      </c>
      <c r="I33" s="363">
        <v>0.65780000000000005</v>
      </c>
      <c r="J33" s="364">
        <v>8.9708743470371051</v>
      </c>
    </row>
    <row r="34" spans="1:10" ht="13.9">
      <c r="A34" s="360" t="s">
        <v>48</v>
      </c>
      <c r="B34" s="361">
        <v>1269</v>
      </c>
      <c r="C34" s="361">
        <v>338.4</v>
      </c>
      <c r="D34" s="264">
        <v>5.4000000000000006E-2</v>
      </c>
      <c r="E34" s="362">
        <v>232406.06400000001</v>
      </c>
      <c r="F34" s="363">
        <v>0.67279999999999995</v>
      </c>
      <c r="G34" s="363">
        <v>0.79430000000000001</v>
      </c>
      <c r="H34" s="363">
        <v>0.93420000000000003</v>
      </c>
      <c r="I34" s="363">
        <v>0.65949999999999998</v>
      </c>
      <c r="J34" s="364">
        <v>7.5611955053800113</v>
      </c>
    </row>
    <row r="35" spans="1:10" ht="13.9">
      <c r="A35" s="360" t="s">
        <v>49</v>
      </c>
      <c r="B35" s="361">
        <v>2650</v>
      </c>
      <c r="C35" s="361">
        <v>294.44444444444446</v>
      </c>
      <c r="D35" s="264">
        <v>0.05</v>
      </c>
      <c r="E35" s="362">
        <v>271754.70909090905</v>
      </c>
      <c r="F35" s="363">
        <v>0.64370000000000005</v>
      </c>
      <c r="G35" s="363">
        <v>0.91279999999999994</v>
      </c>
      <c r="H35" s="363">
        <v>0.93759999999999999</v>
      </c>
      <c r="I35" s="363">
        <v>0.62809999999999999</v>
      </c>
      <c r="J35" s="364">
        <v>7.3052563782230182</v>
      </c>
    </row>
    <row r="36" spans="1:10" ht="13.9">
      <c r="A36" s="360" t="s">
        <v>50</v>
      </c>
      <c r="B36" s="361">
        <v>9058</v>
      </c>
      <c r="C36" s="361">
        <v>335.48148148148147</v>
      </c>
      <c r="D36" s="264">
        <v>5.5999999999999994E-2</v>
      </c>
      <c r="E36" s="362">
        <v>246655.71</v>
      </c>
      <c r="F36" s="363">
        <v>0.68330000000000002</v>
      </c>
      <c r="G36" s="363">
        <v>0.88649999999999995</v>
      </c>
      <c r="H36" s="363">
        <v>0.92710000000000004</v>
      </c>
      <c r="I36" s="363">
        <v>0.62890000000000001</v>
      </c>
      <c r="J36" s="364">
        <v>3.1468043443759131</v>
      </c>
    </row>
    <row r="37" spans="1:10" ht="13.9">
      <c r="A37" s="360" t="s">
        <v>51</v>
      </c>
      <c r="B37" s="361">
        <v>4462</v>
      </c>
      <c r="C37" s="361">
        <v>297.46666666666664</v>
      </c>
      <c r="D37" s="264">
        <v>9.9000000000000005E-2</v>
      </c>
      <c r="E37" s="362">
        <v>173369.67368421052</v>
      </c>
      <c r="F37" s="363">
        <v>0.61672747626252589</v>
      </c>
      <c r="G37" s="363">
        <v>0.80972658000896458</v>
      </c>
      <c r="H37" s="363">
        <v>0.82386008744534667</v>
      </c>
      <c r="I37" s="363">
        <v>0.60783699059561125</v>
      </c>
      <c r="J37" s="364">
        <v>3.6327832527185624</v>
      </c>
    </row>
    <row r="38" spans="1:10" ht="13.9">
      <c r="A38" s="360" t="s">
        <v>52</v>
      </c>
      <c r="B38" s="361">
        <v>13201</v>
      </c>
      <c r="C38" s="361">
        <v>447.49152542372883</v>
      </c>
      <c r="D38" s="264">
        <v>6.3E-2</v>
      </c>
      <c r="E38" s="362">
        <v>269527.81944751379</v>
      </c>
      <c r="F38" s="363">
        <v>0.65129999999999999</v>
      </c>
      <c r="G38" s="363">
        <v>0.89319999999999999</v>
      </c>
      <c r="H38" s="363">
        <v>0.94269999999999998</v>
      </c>
      <c r="I38" s="363">
        <v>0.61639999999999995</v>
      </c>
      <c r="J38" s="364">
        <v>5.4050975400762127</v>
      </c>
    </row>
    <row r="39" spans="1:10" ht="13.9">
      <c r="A39" s="360" t="s">
        <v>53</v>
      </c>
      <c r="B39" s="361">
        <v>2836</v>
      </c>
      <c r="C39" s="361">
        <v>354.5</v>
      </c>
      <c r="D39" s="264">
        <v>5.9000000000000004E-2</v>
      </c>
      <c r="E39" s="362">
        <v>313854.12111111108</v>
      </c>
      <c r="F39" s="363">
        <v>0.67220000000000002</v>
      </c>
      <c r="G39" s="363">
        <v>0.90339999999999998</v>
      </c>
      <c r="H39" s="363">
        <v>0.95960000000000001</v>
      </c>
      <c r="I39" s="363">
        <v>0.58709999999999996</v>
      </c>
      <c r="J39" s="364">
        <v>6.2069385496808831</v>
      </c>
    </row>
    <row r="40" spans="1:10" ht="13.9">
      <c r="A40" s="360" t="s">
        <v>54</v>
      </c>
      <c r="B40" s="361">
        <v>8669</v>
      </c>
      <c r="C40" s="361">
        <v>365.01052631578949</v>
      </c>
      <c r="D40" s="264">
        <v>6.7000000000000004E-2</v>
      </c>
      <c r="E40" s="362">
        <v>242720.70939393941</v>
      </c>
      <c r="F40" s="363">
        <v>0.69069999999999998</v>
      </c>
      <c r="G40" s="363">
        <v>0.85050000000000003</v>
      </c>
      <c r="H40" s="363">
        <v>0.94120000000000004</v>
      </c>
      <c r="I40" s="363">
        <v>0.62329999999999997</v>
      </c>
      <c r="J40" s="364">
        <v>4.7766306494952477</v>
      </c>
    </row>
    <row r="41" spans="1:10" ht="13.9">
      <c r="A41" s="360" t="s">
        <v>55</v>
      </c>
      <c r="B41" s="361">
        <v>507</v>
      </c>
      <c r="C41" s="361">
        <v>507</v>
      </c>
      <c r="D41" s="264">
        <v>5.0999999999999997E-2</v>
      </c>
      <c r="E41" s="362">
        <v>331413.21142857143</v>
      </c>
      <c r="F41" s="363">
        <v>0.71179999999999999</v>
      </c>
      <c r="G41" s="363">
        <v>0.89939999999999998</v>
      </c>
      <c r="H41" s="363">
        <v>0.92249999999999999</v>
      </c>
      <c r="I41" s="363">
        <v>0.66920000000000002</v>
      </c>
      <c r="J41" s="364">
        <v>5.3151594185395972</v>
      </c>
    </row>
    <row r="42" spans="1:10" ht="13.9">
      <c r="A42" s="360" t="s">
        <v>56</v>
      </c>
      <c r="B42" s="361">
        <v>246</v>
      </c>
      <c r="C42" s="361">
        <v>328</v>
      </c>
      <c r="D42" s="264">
        <v>7.2999999999999995E-2</v>
      </c>
      <c r="E42" s="362">
        <v>284541.44</v>
      </c>
      <c r="F42" s="363">
        <v>0.63260000000000005</v>
      </c>
      <c r="G42" s="363">
        <v>0.93500000000000005</v>
      </c>
      <c r="H42" s="363">
        <v>1</v>
      </c>
      <c r="I42" s="363">
        <v>0.61729999999999996</v>
      </c>
      <c r="J42" s="364">
        <v>5.0646413694136525</v>
      </c>
    </row>
    <row r="43" spans="1:10" ht="13.9">
      <c r="A43" s="360" t="s">
        <v>57</v>
      </c>
      <c r="B43" s="361">
        <v>2346</v>
      </c>
      <c r="C43" s="361">
        <v>246.94736842105263</v>
      </c>
      <c r="D43" s="264">
        <v>0.05</v>
      </c>
      <c r="E43" s="362">
        <v>203971.10636363635</v>
      </c>
      <c r="F43" s="363">
        <v>0.71709999999999996</v>
      </c>
      <c r="G43" s="363">
        <v>0.91090000000000004</v>
      </c>
      <c r="H43" s="363">
        <v>0.90180000000000005</v>
      </c>
      <c r="I43" s="363">
        <v>0.62690000000000001</v>
      </c>
      <c r="J43" s="364">
        <v>4.9080747364213506</v>
      </c>
    </row>
    <row r="44" spans="1:10" ht="13.9">
      <c r="A44" s="360" t="s">
        <v>58</v>
      </c>
      <c r="B44" s="361">
        <v>1200</v>
      </c>
      <c r="C44" s="361">
        <v>400</v>
      </c>
      <c r="D44" s="264">
        <v>5.0999999999999997E-2</v>
      </c>
      <c r="E44" s="362">
        <v>227184.61333333334</v>
      </c>
      <c r="F44" s="363">
        <v>0.64339999999999997</v>
      </c>
      <c r="G44" s="363">
        <v>0.96</v>
      </c>
      <c r="H44" s="363">
        <v>0.96209999999999996</v>
      </c>
      <c r="I44" s="363">
        <v>0.59230000000000005</v>
      </c>
      <c r="J44" s="364">
        <v>6.0678790891969907</v>
      </c>
    </row>
    <row r="45" spans="1:10" ht="13.9">
      <c r="A45" s="360" t="s">
        <v>59</v>
      </c>
      <c r="B45" s="361">
        <v>20228</v>
      </c>
      <c r="C45" s="361">
        <v>404.56</v>
      </c>
      <c r="D45" s="264">
        <v>7.2000000000000008E-2</v>
      </c>
      <c r="E45" s="362">
        <v>182957.67770833336</v>
      </c>
      <c r="F45" s="363">
        <v>0.61672747626252589</v>
      </c>
      <c r="G45" s="363">
        <v>0.80972658000896458</v>
      </c>
      <c r="H45" s="363">
        <v>0.82386008744534667</v>
      </c>
      <c r="I45" s="363">
        <v>0.60783699059561125</v>
      </c>
      <c r="J45" s="364">
        <v>3.8873857670816605</v>
      </c>
    </row>
    <row r="46" spans="1:10" ht="13.9">
      <c r="A46" s="360" t="s">
        <v>60</v>
      </c>
      <c r="B46" s="361">
        <v>3976</v>
      </c>
      <c r="C46" s="361">
        <v>331.33333333333331</v>
      </c>
      <c r="D46" s="264">
        <v>8.5999999999999993E-2</v>
      </c>
      <c r="E46" s="362">
        <v>188104.72333333333</v>
      </c>
      <c r="F46" s="363">
        <v>0.69830000000000003</v>
      </c>
      <c r="G46" s="363">
        <v>0.85309999999999997</v>
      </c>
      <c r="H46" s="363">
        <v>0.93630000000000002</v>
      </c>
      <c r="I46" s="363">
        <v>0.62849999999999995</v>
      </c>
      <c r="J46" s="364">
        <v>4.0411252769991677</v>
      </c>
    </row>
    <row r="47" spans="1:10" ht="13.9">
      <c r="A47" s="360" t="s">
        <v>61</v>
      </c>
      <c r="B47" s="361">
        <v>4494</v>
      </c>
      <c r="C47" s="361">
        <v>359.52</v>
      </c>
      <c r="D47" s="264">
        <v>6.4000000000000001E-2</v>
      </c>
      <c r="E47" s="362">
        <v>270672.55135135137</v>
      </c>
      <c r="F47" s="363">
        <v>0.70199999999999996</v>
      </c>
      <c r="G47" s="363">
        <v>0.86760000000000004</v>
      </c>
      <c r="H47" s="363">
        <v>0.95379999999999998</v>
      </c>
      <c r="I47" s="363">
        <v>0.63319999999999999</v>
      </c>
      <c r="J47" s="364">
        <v>5.6355734710468148</v>
      </c>
    </row>
    <row r="48" spans="1:10" ht="13.9">
      <c r="A48" s="360" t="s">
        <v>62</v>
      </c>
      <c r="B48" s="361">
        <v>1548</v>
      </c>
      <c r="C48" s="361">
        <v>387</v>
      </c>
      <c r="D48" s="264">
        <v>5.7000000000000002E-2</v>
      </c>
      <c r="E48" s="362">
        <v>286482.3</v>
      </c>
      <c r="F48" s="363">
        <v>0.7046</v>
      </c>
      <c r="G48" s="363">
        <v>0.9244</v>
      </c>
      <c r="H48" s="363">
        <v>0.97309999999999997</v>
      </c>
      <c r="I48" s="363">
        <v>0.57609999999999995</v>
      </c>
      <c r="J48" s="364">
        <v>3.282954506535305</v>
      </c>
    </row>
    <row r="49" spans="1:10" ht="13.9">
      <c r="A49" s="360" t="s">
        <v>63</v>
      </c>
      <c r="B49" s="361">
        <v>2364</v>
      </c>
      <c r="C49" s="361">
        <v>472.8</v>
      </c>
      <c r="D49" s="264">
        <v>5.2000000000000005E-2</v>
      </c>
      <c r="E49" s="362">
        <v>301268.62571428571</v>
      </c>
      <c r="F49" s="363">
        <v>0.75370000000000004</v>
      </c>
      <c r="G49" s="363">
        <v>0.88160000000000005</v>
      </c>
      <c r="H49" s="363">
        <v>0.97040000000000004</v>
      </c>
      <c r="I49" s="363">
        <v>0.63249999999999995</v>
      </c>
      <c r="J49" s="364">
        <v>8.0433118208693646</v>
      </c>
    </row>
    <row r="50" spans="1:10" ht="13.9">
      <c r="A50" s="360" t="s">
        <v>64</v>
      </c>
      <c r="B50" s="361">
        <v>1778</v>
      </c>
      <c r="C50" s="361">
        <v>508</v>
      </c>
      <c r="D50" s="264">
        <v>6.2E-2</v>
      </c>
      <c r="E50" s="362">
        <v>383628.86499999999</v>
      </c>
      <c r="F50" s="363">
        <v>0.71479999999999999</v>
      </c>
      <c r="G50" s="363">
        <v>0.89370000000000005</v>
      </c>
      <c r="H50" s="363">
        <v>0.9647</v>
      </c>
      <c r="I50" s="363">
        <v>0.66139999999999999</v>
      </c>
      <c r="J50" s="364">
        <v>6.0637398541287144</v>
      </c>
    </row>
    <row r="51" spans="1:10" ht="13.9">
      <c r="A51" s="360" t="s">
        <v>65</v>
      </c>
      <c r="B51" s="361">
        <v>2524</v>
      </c>
      <c r="C51" s="361">
        <v>420.66666666666669</v>
      </c>
      <c r="D51" s="264">
        <v>0.08</v>
      </c>
      <c r="E51" s="362">
        <v>288955.35333333333</v>
      </c>
      <c r="F51" s="363">
        <v>0.66759999999999997</v>
      </c>
      <c r="G51" s="363">
        <v>0.83840000000000003</v>
      </c>
      <c r="H51" s="363">
        <v>0.90890000000000004</v>
      </c>
      <c r="I51" s="363">
        <v>0.62919999999999998</v>
      </c>
      <c r="J51" s="364">
        <v>6.3763440016354025</v>
      </c>
    </row>
    <row r="52" spans="1:10" ht="13.9">
      <c r="A52" s="360" t="s">
        <v>66</v>
      </c>
      <c r="B52" s="361">
        <v>205</v>
      </c>
      <c r="C52" s="361">
        <v>410</v>
      </c>
      <c r="D52" s="264">
        <v>6.6000000000000003E-2</v>
      </c>
      <c r="E52" s="362">
        <v>158085.82</v>
      </c>
      <c r="F52" s="363">
        <v>0.60419999999999996</v>
      </c>
      <c r="G52" s="363">
        <v>0.79020000000000001</v>
      </c>
      <c r="H52" s="363">
        <v>1.0579000000000001</v>
      </c>
      <c r="I52" s="363">
        <v>0.55559999999999998</v>
      </c>
      <c r="J52" s="364">
        <v>1.9118091595294717</v>
      </c>
    </row>
    <row r="53" spans="1:10" ht="13.9">
      <c r="A53" s="360" t="s">
        <v>67</v>
      </c>
      <c r="B53" s="361">
        <v>5748</v>
      </c>
      <c r="C53" s="361">
        <v>442.15384615384613</v>
      </c>
      <c r="D53" s="264">
        <v>5.7999999999999996E-2</v>
      </c>
      <c r="E53" s="362">
        <v>326527.40999999997</v>
      </c>
      <c r="F53" s="363">
        <v>0.63629999999999998</v>
      </c>
      <c r="G53" s="363">
        <v>0.877</v>
      </c>
      <c r="H53" s="363">
        <v>0.95830000000000004</v>
      </c>
      <c r="I53" s="363">
        <v>0.61739999999999995</v>
      </c>
      <c r="J53" s="364">
        <v>5.7576381107274326</v>
      </c>
    </row>
    <row r="54" spans="1:10" s="161" customFormat="1" ht="13.9">
      <c r="A54" s="360" t="s">
        <v>68</v>
      </c>
      <c r="B54" s="361">
        <v>754</v>
      </c>
      <c r="C54" s="361">
        <v>377</v>
      </c>
      <c r="D54" s="264">
        <v>5.2999999999999999E-2</v>
      </c>
      <c r="E54" s="362">
        <v>272488.73749999999</v>
      </c>
      <c r="F54" s="363">
        <v>0.70440000000000003</v>
      </c>
      <c r="G54" s="363">
        <v>0.94030000000000002</v>
      </c>
      <c r="H54" s="363">
        <v>0.96330000000000005</v>
      </c>
      <c r="I54" s="363">
        <v>0.64590000000000003</v>
      </c>
      <c r="J54" s="364">
        <v>4.7365304066813678</v>
      </c>
    </row>
    <row r="55" spans="1:10" ht="13.9">
      <c r="A55" s="360" t="s">
        <v>69</v>
      </c>
      <c r="B55" s="361">
        <v>6192</v>
      </c>
      <c r="C55" s="361">
        <v>387</v>
      </c>
      <c r="D55" s="264">
        <v>5.2999999999999999E-2</v>
      </c>
      <c r="E55" s="362">
        <v>346899.82304347825</v>
      </c>
      <c r="F55" s="363">
        <v>0.74119999999999997</v>
      </c>
      <c r="G55" s="363">
        <v>0.85709999999999997</v>
      </c>
      <c r="H55" s="363">
        <v>0.9647</v>
      </c>
      <c r="I55" s="363">
        <v>0.70279999999999998</v>
      </c>
      <c r="J55" s="364">
        <v>6.3107725937488341</v>
      </c>
    </row>
    <row r="56" spans="1:10" s="162" customFormat="1" ht="13.9">
      <c r="A56" s="360" t="s">
        <v>70</v>
      </c>
      <c r="B56" s="361">
        <v>442</v>
      </c>
      <c r="C56" s="361">
        <v>221</v>
      </c>
      <c r="D56" s="264">
        <v>5.2000000000000005E-2</v>
      </c>
      <c r="E56" s="362">
        <v>231302.26363636361</v>
      </c>
      <c r="F56" s="363">
        <v>0.70960000000000001</v>
      </c>
      <c r="G56" s="363">
        <v>0.91400000000000003</v>
      </c>
      <c r="H56" s="363">
        <v>0.96279999999999999</v>
      </c>
      <c r="I56" s="363">
        <v>0.63660000000000005</v>
      </c>
      <c r="J56" s="364">
        <v>5.4535637538852981</v>
      </c>
    </row>
    <row r="57" spans="1:10" ht="13.9">
      <c r="A57" s="360" t="s">
        <v>71</v>
      </c>
      <c r="B57" s="361">
        <v>2441</v>
      </c>
      <c r="C57" s="361">
        <v>361.62962962962962</v>
      </c>
      <c r="D57" s="264">
        <v>6.5000000000000002E-2</v>
      </c>
      <c r="E57" s="362">
        <v>240417.06486486486</v>
      </c>
      <c r="F57" s="363">
        <v>0.67410000000000003</v>
      </c>
      <c r="G57" s="363">
        <v>0.84389999999999998</v>
      </c>
      <c r="H57" s="363">
        <v>0.92700000000000005</v>
      </c>
      <c r="I57" s="363">
        <v>0.62429999999999997</v>
      </c>
      <c r="J57" s="364">
        <v>5.4842244990545712</v>
      </c>
    </row>
    <row r="58" spans="1:10" ht="13.9">
      <c r="A58" s="360" t="s">
        <v>72</v>
      </c>
      <c r="B58" s="361">
        <v>5143</v>
      </c>
      <c r="C58" s="361">
        <v>395.61538461538464</v>
      </c>
      <c r="D58" s="264">
        <v>5.7999999999999996E-2</v>
      </c>
      <c r="E58" s="362">
        <v>213934.88944444444</v>
      </c>
      <c r="F58" s="363">
        <v>0.61509999999999998</v>
      </c>
      <c r="G58" s="363">
        <v>0.84440000000000004</v>
      </c>
      <c r="H58" s="363">
        <v>0.89870000000000005</v>
      </c>
      <c r="I58" s="363">
        <v>0.56010000000000004</v>
      </c>
      <c r="J58" s="364">
        <v>4.7007100598708274</v>
      </c>
    </row>
    <row r="59" spans="1:10" ht="13.9">
      <c r="A59" s="360" t="s">
        <v>73</v>
      </c>
      <c r="B59" s="361">
        <v>2589</v>
      </c>
      <c r="C59" s="361">
        <v>334.06451612903226</v>
      </c>
      <c r="D59" s="264">
        <v>5.2999999999999999E-2</v>
      </c>
      <c r="E59" s="362">
        <v>268786.07</v>
      </c>
      <c r="F59" s="363">
        <v>0.69550000000000001</v>
      </c>
      <c r="G59" s="363">
        <v>0.81189999999999996</v>
      </c>
      <c r="H59" s="363">
        <v>0.90149999999999997</v>
      </c>
      <c r="I59" s="363">
        <v>0.63929999999999998</v>
      </c>
      <c r="J59" s="364">
        <v>5.4538138866317913</v>
      </c>
    </row>
    <row r="60" spans="1:10" s="161" customFormat="1" ht="13.9">
      <c r="A60" s="360" t="s">
        <v>74</v>
      </c>
      <c r="B60" s="361">
        <v>1003</v>
      </c>
      <c r="C60" s="361">
        <v>334.33333333333331</v>
      </c>
      <c r="D60" s="264">
        <v>5.0999999999999997E-2</v>
      </c>
      <c r="E60" s="362">
        <v>303193.24923076923</v>
      </c>
      <c r="F60" s="363">
        <v>0.62019999999999997</v>
      </c>
      <c r="G60" s="363">
        <v>0.88729999999999998</v>
      </c>
      <c r="H60" s="363">
        <v>1.0516000000000001</v>
      </c>
      <c r="I60" s="363">
        <v>0.59030000000000005</v>
      </c>
      <c r="J60" s="364">
        <v>4.6847813825803248</v>
      </c>
    </row>
    <row r="61" spans="1:10" ht="13.9">
      <c r="A61" s="360" t="s">
        <v>75</v>
      </c>
      <c r="B61" s="361">
        <v>627</v>
      </c>
      <c r="C61" s="361">
        <v>836</v>
      </c>
      <c r="D61" s="264">
        <v>5.4000000000000006E-2</v>
      </c>
      <c r="E61" s="365">
        <v>351574.12</v>
      </c>
      <c r="F61" s="363">
        <v>0.6482</v>
      </c>
      <c r="G61" s="363">
        <v>0.93459999999999999</v>
      </c>
      <c r="H61" s="363">
        <v>0.95660000000000001</v>
      </c>
      <c r="I61" s="363">
        <v>0.59640000000000004</v>
      </c>
      <c r="J61" s="366">
        <v>8.1453527885293209</v>
      </c>
    </row>
    <row r="62" spans="1:10" ht="13.9">
      <c r="A62" s="360" t="s">
        <v>76</v>
      </c>
      <c r="B62" s="361">
        <v>1908</v>
      </c>
      <c r="C62" s="361">
        <v>318</v>
      </c>
      <c r="D62" s="264">
        <v>6.7000000000000004E-2</v>
      </c>
      <c r="E62" s="362">
        <v>206846.07837837836</v>
      </c>
      <c r="F62" s="363">
        <v>0.6643</v>
      </c>
      <c r="G62" s="363">
        <v>0.9355</v>
      </c>
      <c r="H62" s="363">
        <v>0.93779999999999997</v>
      </c>
      <c r="I62" s="363">
        <v>0.60950000000000004</v>
      </c>
      <c r="J62" s="364">
        <v>5.7451042155527228</v>
      </c>
    </row>
    <row r="63" spans="1:10" ht="13.9">
      <c r="A63" s="360" t="s">
        <v>77</v>
      </c>
      <c r="B63" s="361">
        <v>1777</v>
      </c>
      <c r="C63" s="361">
        <v>444.25</v>
      </c>
      <c r="D63" s="264">
        <v>5.5999999999999994E-2</v>
      </c>
      <c r="E63" s="362">
        <v>208898.4</v>
      </c>
      <c r="F63" s="363">
        <v>0.60860000000000003</v>
      </c>
      <c r="G63" s="363">
        <v>0.86209999999999998</v>
      </c>
      <c r="H63" s="363">
        <v>0.97350000000000003</v>
      </c>
      <c r="I63" s="363">
        <v>0.57779999999999998</v>
      </c>
      <c r="J63" s="364">
        <v>6.2769265844772049</v>
      </c>
    </row>
    <row r="64" spans="1:10" ht="13.9">
      <c r="A64" s="360" t="s">
        <v>78</v>
      </c>
      <c r="B64" s="361">
        <v>32144</v>
      </c>
      <c r="C64" s="361">
        <v>401.8</v>
      </c>
      <c r="D64" s="264">
        <v>6.5000000000000002E-2</v>
      </c>
      <c r="E64" s="362">
        <v>211124.41454545455</v>
      </c>
      <c r="F64" s="363">
        <v>0.6169</v>
      </c>
      <c r="G64" s="363">
        <v>0.72230000000000005</v>
      </c>
      <c r="H64" s="363">
        <v>0.89190000000000003</v>
      </c>
      <c r="I64" s="363">
        <v>0.60850000000000004</v>
      </c>
      <c r="J64" s="364">
        <v>5.1620419948694929</v>
      </c>
    </row>
    <row r="65" spans="1:10" ht="13.9">
      <c r="A65" s="360" t="s">
        <v>79</v>
      </c>
      <c r="B65" s="361">
        <v>333</v>
      </c>
      <c r="C65" s="361">
        <v>333</v>
      </c>
      <c r="D65" s="264">
        <v>6.3E-2</v>
      </c>
      <c r="E65" s="362">
        <v>422432.71</v>
      </c>
      <c r="F65" s="363">
        <v>0.74480000000000002</v>
      </c>
      <c r="G65" s="363">
        <v>0.93989999999999996</v>
      </c>
      <c r="H65" s="363">
        <v>1.0488999999999999</v>
      </c>
      <c r="I65" s="363">
        <v>0.71430000000000005</v>
      </c>
      <c r="J65" s="364">
        <v>5.0116693751902703</v>
      </c>
    </row>
    <row r="66" spans="1:10" ht="13.9">
      <c r="A66" s="360" t="s">
        <v>80</v>
      </c>
      <c r="B66" s="361">
        <v>1438</v>
      </c>
      <c r="C66" s="361">
        <v>359.5</v>
      </c>
      <c r="D66" s="264">
        <v>5.7000000000000002E-2</v>
      </c>
      <c r="E66" s="362">
        <v>197721.10333333336</v>
      </c>
      <c r="F66" s="363">
        <v>0.73609999999999998</v>
      </c>
      <c r="G66" s="363">
        <v>0.93530000000000002</v>
      </c>
      <c r="H66" s="363">
        <v>0.96799999999999997</v>
      </c>
      <c r="I66" s="363">
        <v>0.65669999999999995</v>
      </c>
      <c r="J66" s="364">
        <v>4.5810545700713625</v>
      </c>
    </row>
    <row r="67" spans="1:10" ht="13.9">
      <c r="A67" s="360" t="s">
        <v>81</v>
      </c>
      <c r="B67" s="361">
        <v>2543</v>
      </c>
      <c r="C67" s="361">
        <v>363.28571428571428</v>
      </c>
      <c r="D67" s="264">
        <v>5.4000000000000006E-2</v>
      </c>
      <c r="E67" s="362">
        <v>270257.49181818182</v>
      </c>
      <c r="F67" s="363">
        <v>0.69940000000000002</v>
      </c>
      <c r="G67" s="363">
        <v>0.89300000000000002</v>
      </c>
      <c r="H67" s="363">
        <v>0.9466</v>
      </c>
      <c r="I67" s="363">
        <v>0.64770000000000005</v>
      </c>
      <c r="J67" s="364">
        <v>4.5518680404119731</v>
      </c>
    </row>
    <row r="68" spans="1:10" s="161" customFormat="1" ht="13.9">
      <c r="A68" s="360" t="s">
        <v>82</v>
      </c>
      <c r="B68" s="361">
        <v>4862</v>
      </c>
      <c r="C68" s="361">
        <v>374</v>
      </c>
      <c r="D68" s="264">
        <v>7.4999999999999997E-2</v>
      </c>
      <c r="E68" s="362">
        <v>241189.62000000002</v>
      </c>
      <c r="F68" s="363">
        <v>0.70389999999999997</v>
      </c>
      <c r="G68" s="363">
        <v>0.87990000000000002</v>
      </c>
      <c r="H68" s="363">
        <v>0.91669999999999996</v>
      </c>
      <c r="I68" s="363">
        <v>0.67569999999999997</v>
      </c>
      <c r="J68" s="364">
        <v>5.0672844622953193</v>
      </c>
    </row>
    <row r="69" spans="1:10" ht="13.9">
      <c r="A69" s="360" t="s">
        <v>83</v>
      </c>
      <c r="B69" s="361">
        <v>6257</v>
      </c>
      <c r="C69" s="361">
        <v>625.70000000000005</v>
      </c>
      <c r="D69" s="264">
        <v>5.5E-2</v>
      </c>
      <c r="E69" s="362">
        <v>383024.95750000002</v>
      </c>
      <c r="F69" s="363">
        <v>0.67079999999999995</v>
      </c>
      <c r="G69" s="363">
        <v>0.84930000000000005</v>
      </c>
      <c r="H69" s="363">
        <v>0.91590000000000005</v>
      </c>
      <c r="I69" s="363">
        <v>0.60409999999999997</v>
      </c>
      <c r="J69" s="364">
        <v>7.6919152067399965</v>
      </c>
    </row>
    <row r="70" spans="1:10" ht="13.9">
      <c r="A70" s="360" t="s">
        <v>84</v>
      </c>
      <c r="B70" s="361">
        <v>1904</v>
      </c>
      <c r="C70" s="361">
        <v>317.33333333333331</v>
      </c>
      <c r="D70" s="264">
        <v>6.8000000000000005E-2</v>
      </c>
      <c r="E70" s="362">
        <v>166362.5975</v>
      </c>
      <c r="F70" s="363">
        <v>0.63859999999999995</v>
      </c>
      <c r="G70" s="363">
        <v>0.86029999999999995</v>
      </c>
      <c r="H70" s="363">
        <v>0.87470000000000003</v>
      </c>
      <c r="I70" s="363">
        <v>0.56859999999999999</v>
      </c>
      <c r="J70" s="364">
        <v>3.9853963553044252</v>
      </c>
    </row>
    <row r="71" spans="1:10" ht="13.9">
      <c r="A71" s="360" t="s">
        <v>85</v>
      </c>
      <c r="B71" s="361">
        <v>8234</v>
      </c>
      <c r="C71" s="361">
        <v>748.5454545454545</v>
      </c>
      <c r="D71" s="264">
        <v>6.0999999999999999E-2</v>
      </c>
      <c r="E71" s="362">
        <v>624777.19777777779</v>
      </c>
      <c r="F71" s="363">
        <v>0.68059999999999998</v>
      </c>
      <c r="G71" s="363">
        <v>0.90620000000000001</v>
      </c>
      <c r="H71" s="363">
        <v>0.92979999999999996</v>
      </c>
      <c r="I71" s="363">
        <v>0.60299999999999998</v>
      </c>
      <c r="J71" s="364">
        <v>20.083466725946359</v>
      </c>
    </row>
    <row r="72" spans="1:10" ht="13.9">
      <c r="A72" s="360" t="s">
        <v>86</v>
      </c>
      <c r="B72" s="361">
        <v>1883</v>
      </c>
      <c r="C72" s="361">
        <v>269</v>
      </c>
      <c r="D72" s="264">
        <v>4.4999999999999998E-2</v>
      </c>
      <c r="E72" s="362">
        <v>205121.49166666667</v>
      </c>
      <c r="F72" s="363">
        <v>0.67979999999999996</v>
      </c>
      <c r="G72" s="363">
        <v>0.86939999999999995</v>
      </c>
      <c r="H72" s="363">
        <v>0.98960000000000004</v>
      </c>
      <c r="I72" s="363">
        <v>0.64059999999999995</v>
      </c>
      <c r="J72" s="364">
        <v>2.0370364957964147</v>
      </c>
    </row>
    <row r="73" spans="1:10" s="161" customFormat="1" ht="13.9">
      <c r="A73" s="360" t="s">
        <v>87</v>
      </c>
      <c r="B73" s="361">
        <v>553</v>
      </c>
      <c r="C73" s="361">
        <v>276.5</v>
      </c>
      <c r="D73" s="264">
        <v>5.2999999999999999E-2</v>
      </c>
      <c r="E73" s="362">
        <v>244037.24034334763</v>
      </c>
      <c r="F73" s="363">
        <v>0.61709999999999998</v>
      </c>
      <c r="G73" s="363">
        <v>0.9204</v>
      </c>
      <c r="H73" s="363">
        <v>0.92700000000000005</v>
      </c>
      <c r="I73" s="363">
        <v>0.60650000000000004</v>
      </c>
      <c r="J73" s="364">
        <v>4.7878160867778021</v>
      </c>
    </row>
    <row r="74" spans="1:10" s="161" customFormat="1" ht="13.9">
      <c r="A74" s="360" t="s">
        <v>88</v>
      </c>
      <c r="B74" s="361">
        <v>2667</v>
      </c>
      <c r="C74" s="361">
        <v>444.5</v>
      </c>
      <c r="D74" s="264">
        <v>6.2E-2</v>
      </c>
      <c r="E74" s="362">
        <v>368014.18074074079</v>
      </c>
      <c r="F74" s="363">
        <v>0.68300000000000005</v>
      </c>
      <c r="G74" s="363">
        <v>0.84399999999999997</v>
      </c>
      <c r="H74" s="363">
        <v>0.91579999999999995</v>
      </c>
      <c r="I74" s="363">
        <v>0.63090000000000002</v>
      </c>
      <c r="J74" s="364">
        <v>9.0390862651181685</v>
      </c>
    </row>
    <row r="75" spans="1:10" ht="13.9">
      <c r="A75" s="360" t="s">
        <v>89</v>
      </c>
      <c r="B75" s="361">
        <v>1673</v>
      </c>
      <c r="C75" s="361">
        <v>557.66666666666663</v>
      </c>
      <c r="D75" s="264">
        <v>5.4000000000000006E-2</v>
      </c>
      <c r="E75" s="362">
        <v>349306.72952380951</v>
      </c>
      <c r="F75" s="363">
        <v>0.65810000000000002</v>
      </c>
      <c r="G75" s="363">
        <v>0.89419999999999999</v>
      </c>
      <c r="H75" s="363">
        <v>0.95779999999999998</v>
      </c>
      <c r="I75" s="363">
        <v>0.62270000000000003</v>
      </c>
      <c r="J75" s="364">
        <v>7.1955607420372845</v>
      </c>
    </row>
    <row r="76" spans="1:10" s="161" customFormat="1" ht="13.9">
      <c r="A76" s="360" t="s">
        <v>90</v>
      </c>
      <c r="B76" s="361">
        <v>581</v>
      </c>
      <c r="C76" s="361">
        <v>290.5</v>
      </c>
      <c r="D76" s="264">
        <v>5.4000000000000006E-2</v>
      </c>
      <c r="E76" s="362">
        <v>215434.33090909093</v>
      </c>
      <c r="F76" s="363">
        <v>0.70640000000000003</v>
      </c>
      <c r="G76" s="363">
        <v>0.8881</v>
      </c>
      <c r="H76" s="363">
        <v>0.92530000000000001</v>
      </c>
      <c r="I76" s="363">
        <v>0.68200000000000005</v>
      </c>
      <c r="J76" s="364">
        <v>7.3218874313883164</v>
      </c>
    </row>
    <row r="77" spans="1:10" s="161" customFormat="1" ht="13.9">
      <c r="A77" s="360" t="s">
        <v>91</v>
      </c>
      <c r="B77" s="361">
        <v>1873</v>
      </c>
      <c r="C77" s="361">
        <v>312.16666666666669</v>
      </c>
      <c r="D77" s="264">
        <v>0.06</v>
      </c>
      <c r="E77" s="362">
        <v>219199.57</v>
      </c>
      <c r="F77" s="363">
        <v>0.65659999999999996</v>
      </c>
      <c r="G77" s="363">
        <v>0.9012</v>
      </c>
      <c r="H77" s="363">
        <v>0.94130000000000003</v>
      </c>
      <c r="I77" s="363">
        <v>0.626</v>
      </c>
      <c r="J77" s="364">
        <v>5.4037672249556774</v>
      </c>
    </row>
    <row r="78" spans="1:10" s="161" customFormat="1" ht="13.9">
      <c r="A78" s="360" t="s">
        <v>92</v>
      </c>
      <c r="B78" s="361">
        <v>9123</v>
      </c>
      <c r="C78" s="361">
        <v>429.31764705882352</v>
      </c>
      <c r="D78" s="264">
        <v>6.2E-2</v>
      </c>
      <c r="E78" s="362">
        <v>298434.43901556282</v>
      </c>
      <c r="F78" s="363">
        <v>0.64239999999999997</v>
      </c>
      <c r="G78" s="363">
        <v>0.91210000000000002</v>
      </c>
      <c r="H78" s="363">
        <v>0.94359999999999999</v>
      </c>
      <c r="I78" s="363">
        <v>0.59989999999999999</v>
      </c>
      <c r="J78" s="364">
        <v>5.3041907116169487</v>
      </c>
    </row>
    <row r="79" spans="1:10" ht="13.9">
      <c r="A79" s="360" t="s">
        <v>93</v>
      </c>
      <c r="B79" s="361">
        <v>410</v>
      </c>
      <c r="C79" s="361">
        <v>410</v>
      </c>
      <c r="D79" s="264">
        <v>5.4000000000000006E-2</v>
      </c>
      <c r="E79" s="362">
        <v>423462.74</v>
      </c>
      <c r="F79" s="363">
        <v>0.71899999999999997</v>
      </c>
      <c r="G79" s="363">
        <v>0.89510000000000001</v>
      </c>
      <c r="H79" s="363">
        <v>0.94140000000000001</v>
      </c>
      <c r="I79" s="363">
        <v>0.7167</v>
      </c>
      <c r="J79" s="364">
        <v>7.3293929422988224</v>
      </c>
    </row>
    <row r="80" spans="1:10" ht="13.9">
      <c r="A80" s="360" t="s">
        <v>94</v>
      </c>
      <c r="B80" s="361">
        <v>5145</v>
      </c>
      <c r="C80" s="361">
        <v>514.5</v>
      </c>
      <c r="D80" s="264">
        <v>5.9000000000000004E-2</v>
      </c>
      <c r="E80" s="362">
        <v>324719.35642857145</v>
      </c>
      <c r="F80" s="363">
        <v>0.62839999999999996</v>
      </c>
      <c r="G80" s="363">
        <v>0.82599999999999996</v>
      </c>
      <c r="H80" s="363">
        <v>0.93540000000000001</v>
      </c>
      <c r="I80" s="363">
        <v>0.57450000000000001</v>
      </c>
      <c r="J80" s="364">
        <v>7.988263063598307</v>
      </c>
    </row>
    <row r="81" spans="1:10" s="161" customFormat="1" ht="13.9">
      <c r="A81" s="360" t="s">
        <v>95</v>
      </c>
      <c r="B81" s="361">
        <v>4050</v>
      </c>
      <c r="C81" s="361">
        <v>405</v>
      </c>
      <c r="D81" s="264">
        <v>8.199999999999999E-2</v>
      </c>
      <c r="E81" s="362">
        <v>288790.88734693878</v>
      </c>
      <c r="F81" s="363">
        <v>0.66490000000000005</v>
      </c>
      <c r="G81" s="363">
        <v>0.89580000000000004</v>
      </c>
      <c r="H81" s="363">
        <v>0.95030000000000003</v>
      </c>
      <c r="I81" s="363">
        <v>0.59409999999999996</v>
      </c>
      <c r="J81" s="364">
        <v>6.8418924985581624</v>
      </c>
    </row>
    <row r="82" spans="1:10" ht="13.9">
      <c r="A82" s="360" t="s">
        <v>96</v>
      </c>
      <c r="B82" s="361">
        <v>8848</v>
      </c>
      <c r="C82" s="361">
        <v>353.92</v>
      </c>
      <c r="D82" s="264">
        <v>8.3000000000000004E-2</v>
      </c>
      <c r="E82" s="362">
        <v>217072.07166666668</v>
      </c>
      <c r="F82" s="363">
        <v>0.67300000000000004</v>
      </c>
      <c r="G82" s="363">
        <v>0.88300000000000001</v>
      </c>
      <c r="H82" s="363">
        <v>0.91559999999999997</v>
      </c>
      <c r="I82" s="363">
        <v>0.62580000000000002</v>
      </c>
      <c r="J82" s="364">
        <v>3.7215407729527428</v>
      </c>
    </row>
    <row r="83" spans="1:10" s="161" customFormat="1" ht="13.9">
      <c r="A83" s="360" t="s">
        <v>97</v>
      </c>
      <c r="B83" s="361">
        <v>3524</v>
      </c>
      <c r="C83" s="361">
        <v>440.5</v>
      </c>
      <c r="D83" s="264">
        <v>6.9000000000000006E-2</v>
      </c>
      <c r="E83" s="365">
        <v>293564.86818181816</v>
      </c>
      <c r="F83" s="363">
        <v>0.68600000000000005</v>
      </c>
      <c r="G83" s="363">
        <v>0.84850000000000003</v>
      </c>
      <c r="H83" s="363">
        <v>0.9516</v>
      </c>
      <c r="I83" s="363">
        <v>0.60580000000000001</v>
      </c>
      <c r="J83" s="366">
        <v>5.4496183054152469</v>
      </c>
    </row>
    <row r="84" spans="1:10" s="161" customFormat="1" ht="13.9">
      <c r="A84" s="360" t="s">
        <v>98</v>
      </c>
      <c r="B84" s="361">
        <v>5800</v>
      </c>
      <c r="C84" s="361">
        <v>368.25396825396825</v>
      </c>
      <c r="D84" s="264">
        <v>6.3E-2</v>
      </c>
      <c r="E84" s="362">
        <v>230510.00363636363</v>
      </c>
      <c r="F84" s="363">
        <v>0.67410000000000003</v>
      </c>
      <c r="G84" s="363">
        <v>0.83530000000000004</v>
      </c>
      <c r="H84" s="363">
        <v>0.95440000000000003</v>
      </c>
      <c r="I84" s="363">
        <v>0.62980000000000003</v>
      </c>
      <c r="J84" s="364">
        <v>5.1053224764128275</v>
      </c>
    </row>
    <row r="85" spans="1:10" ht="13.9">
      <c r="A85" s="360" t="s">
        <v>99</v>
      </c>
      <c r="B85" s="361">
        <v>3634</v>
      </c>
      <c r="C85" s="361">
        <v>403.77777777777777</v>
      </c>
      <c r="D85" s="264">
        <v>7.400000000000001E-2</v>
      </c>
      <c r="E85" s="362">
        <v>285610.33299999998</v>
      </c>
      <c r="F85" s="363">
        <v>0.59819999999999995</v>
      </c>
      <c r="G85" s="363">
        <v>0.88280000000000003</v>
      </c>
      <c r="H85" s="363">
        <v>0.95789999999999997</v>
      </c>
      <c r="I85" s="363">
        <v>0.52749999999999997</v>
      </c>
      <c r="J85" s="364">
        <v>7.7928861511166012</v>
      </c>
    </row>
    <row r="86" spans="1:10" s="161" customFormat="1" ht="13.9">
      <c r="A86" s="360" t="s">
        <v>100</v>
      </c>
      <c r="B86" s="361">
        <v>3253</v>
      </c>
      <c r="C86" s="361">
        <v>295.72727272727275</v>
      </c>
      <c r="D86" s="264">
        <v>5.0999999999999997E-2</v>
      </c>
      <c r="E86" s="362">
        <v>238931.82142857142</v>
      </c>
      <c r="F86" s="363">
        <v>0.67779999999999996</v>
      </c>
      <c r="G86" s="363">
        <v>0.90620000000000001</v>
      </c>
      <c r="H86" s="363">
        <v>0.94259999999999999</v>
      </c>
      <c r="I86" s="363">
        <v>0.60419999999999996</v>
      </c>
      <c r="J86" s="364">
        <v>5.3284929534333179</v>
      </c>
    </row>
    <row r="87" spans="1:10" s="161" customFormat="1" ht="13.9">
      <c r="A87" s="360" t="s">
        <v>101</v>
      </c>
      <c r="B87" s="361">
        <v>4025</v>
      </c>
      <c r="C87" s="361">
        <v>365.90909090909093</v>
      </c>
      <c r="D87" s="264">
        <v>0.105</v>
      </c>
      <c r="E87" s="362">
        <v>235401.12538461538</v>
      </c>
      <c r="F87" s="363">
        <v>0.60119999999999996</v>
      </c>
      <c r="G87" s="363">
        <v>0.90529999999999999</v>
      </c>
      <c r="H87" s="363">
        <v>0.91959999999999997</v>
      </c>
      <c r="I87" s="363">
        <v>0.56840000000000002</v>
      </c>
      <c r="J87" s="364">
        <v>5.2967259102137412</v>
      </c>
    </row>
    <row r="88" spans="1:10" s="161" customFormat="1" ht="13.9">
      <c r="A88" s="360" t="s">
        <v>102</v>
      </c>
      <c r="B88" s="361">
        <v>2406</v>
      </c>
      <c r="C88" s="361">
        <v>363.16981132075472</v>
      </c>
      <c r="D88" s="264">
        <v>5.0999999999999997E-2</v>
      </c>
      <c r="E88" s="362">
        <v>205365.21142857143</v>
      </c>
      <c r="F88" s="363">
        <v>0.68120000000000003</v>
      </c>
      <c r="G88" s="363">
        <v>0.82879999999999998</v>
      </c>
      <c r="H88" s="363">
        <v>0.96030000000000004</v>
      </c>
      <c r="I88" s="363">
        <v>0.63759999999999994</v>
      </c>
      <c r="J88" s="364">
        <v>4.281750278007241</v>
      </c>
    </row>
    <row r="89" spans="1:10" s="161" customFormat="1" ht="13.9">
      <c r="A89" s="360" t="s">
        <v>103</v>
      </c>
      <c r="B89" s="361">
        <v>1257</v>
      </c>
      <c r="C89" s="361">
        <v>314.25</v>
      </c>
      <c r="D89" s="264">
        <v>5.5E-2</v>
      </c>
      <c r="E89" s="362">
        <v>283189.3622222222</v>
      </c>
      <c r="F89" s="363">
        <v>0.65869999999999995</v>
      </c>
      <c r="G89" s="363">
        <v>0.9173</v>
      </c>
      <c r="H89" s="363">
        <v>0.94589999999999996</v>
      </c>
      <c r="I89" s="363">
        <v>0.53769999999999996</v>
      </c>
      <c r="J89" s="364">
        <v>5.9220101877247044</v>
      </c>
    </row>
    <row r="90" spans="1:10" s="161" customFormat="1" ht="13.9">
      <c r="A90" s="360" t="s">
        <v>104</v>
      </c>
      <c r="B90" s="361">
        <v>2119</v>
      </c>
      <c r="C90" s="361">
        <v>302.71428571428572</v>
      </c>
      <c r="D90" s="264">
        <v>5.2000000000000005E-2</v>
      </c>
      <c r="E90" s="362">
        <v>176476.40400000001</v>
      </c>
      <c r="F90" s="363">
        <v>0.66610000000000003</v>
      </c>
      <c r="G90" s="363">
        <v>0.88719999999999999</v>
      </c>
      <c r="H90" s="363">
        <v>1</v>
      </c>
      <c r="I90" s="363">
        <v>0.57669999999999999</v>
      </c>
      <c r="J90" s="364">
        <v>4.4696982754835215</v>
      </c>
    </row>
    <row r="91" spans="1:10" s="161" customFormat="1" ht="12" customHeight="1">
      <c r="A91" s="360" t="s">
        <v>105</v>
      </c>
      <c r="B91" s="361">
        <v>422</v>
      </c>
      <c r="C91" s="361">
        <v>422</v>
      </c>
      <c r="D91" s="264">
        <v>0.05</v>
      </c>
      <c r="E91" s="362">
        <v>329571.6272727272</v>
      </c>
      <c r="F91" s="363">
        <v>0.65459999999999996</v>
      </c>
      <c r="G91" s="363">
        <v>0.83409999999999995</v>
      </c>
      <c r="H91" s="363">
        <v>0.93879999999999997</v>
      </c>
      <c r="I91" s="363">
        <v>0.60699999999999998</v>
      </c>
      <c r="J91" s="364">
        <v>2.6475617987166307</v>
      </c>
    </row>
    <row r="92" spans="1:10" ht="13.9">
      <c r="A92" s="360" t="s">
        <v>106</v>
      </c>
      <c r="B92" s="361">
        <v>809</v>
      </c>
      <c r="C92" s="361">
        <v>269.66666666666669</v>
      </c>
      <c r="D92" s="264">
        <v>4.9000000000000002E-2</v>
      </c>
      <c r="E92" s="362">
        <v>189960.92249999999</v>
      </c>
      <c r="F92" s="363">
        <v>0.64529999999999998</v>
      </c>
      <c r="G92" s="363">
        <v>0.91720000000000002</v>
      </c>
      <c r="H92" s="363">
        <v>0.96309999999999996</v>
      </c>
      <c r="I92" s="363">
        <v>0.64300000000000002</v>
      </c>
      <c r="J92" s="364">
        <v>3.8530847332619684</v>
      </c>
    </row>
    <row r="93" spans="1:10" ht="13.9">
      <c r="A93" s="360" t="s">
        <v>107</v>
      </c>
      <c r="B93" s="361">
        <v>206</v>
      </c>
      <c r="C93" s="361">
        <v>412</v>
      </c>
      <c r="D93" s="264">
        <v>8.1000000000000003E-2</v>
      </c>
      <c r="E93" s="362">
        <v>205690.15</v>
      </c>
      <c r="F93" s="363">
        <v>0.63080000000000003</v>
      </c>
      <c r="G93" s="363">
        <v>0.92230000000000001</v>
      </c>
      <c r="H93" s="363">
        <v>0.92400000000000004</v>
      </c>
      <c r="I93" s="363">
        <v>0.6</v>
      </c>
      <c r="J93" s="364">
        <v>6.021678444807093</v>
      </c>
    </row>
    <row r="94" spans="1:10" ht="13.9">
      <c r="A94" s="360" t="s">
        <v>108</v>
      </c>
      <c r="B94" s="361">
        <v>5075</v>
      </c>
      <c r="C94" s="361">
        <v>507.5</v>
      </c>
      <c r="D94" s="264">
        <v>0.05</v>
      </c>
      <c r="E94" s="362">
        <v>390332.20142857142</v>
      </c>
      <c r="F94" s="363">
        <v>0.62919999999999998</v>
      </c>
      <c r="G94" s="363">
        <v>0.86009999999999998</v>
      </c>
      <c r="H94" s="363">
        <v>0.9133</v>
      </c>
      <c r="I94" s="363">
        <v>0.60829999999999995</v>
      </c>
      <c r="J94" s="364">
        <v>6.9586023708168501</v>
      </c>
    </row>
    <row r="95" spans="1:10" ht="13.9">
      <c r="A95" s="360" t="s">
        <v>109</v>
      </c>
      <c r="B95" s="361">
        <v>3095</v>
      </c>
      <c r="C95" s="361">
        <v>294.76190476190476</v>
      </c>
      <c r="D95" s="264">
        <v>9.0999999999999998E-2</v>
      </c>
      <c r="E95" s="362">
        <v>203141.98583333334</v>
      </c>
      <c r="F95" s="363">
        <v>0.65910000000000002</v>
      </c>
      <c r="G95" s="363">
        <v>0.86460000000000004</v>
      </c>
      <c r="H95" s="363">
        <v>0.9919</v>
      </c>
      <c r="I95" s="363">
        <v>0.61650000000000005</v>
      </c>
      <c r="J95" s="364">
        <v>5.4881161193880601</v>
      </c>
    </row>
    <row r="96" spans="1:10" ht="13.9">
      <c r="A96" s="360" t="s">
        <v>110</v>
      </c>
      <c r="B96" s="361">
        <v>20847</v>
      </c>
      <c r="C96" s="361">
        <v>463.26666666666665</v>
      </c>
      <c r="D96" s="264">
        <v>5.2000000000000005E-2</v>
      </c>
      <c r="E96" s="362">
        <v>378644.59621212125</v>
      </c>
      <c r="F96" s="363">
        <v>0.68430000000000002</v>
      </c>
      <c r="G96" s="363">
        <v>0.85699999999999998</v>
      </c>
      <c r="H96" s="363">
        <v>0.93410000000000004</v>
      </c>
      <c r="I96" s="363">
        <v>0.64259999999999995</v>
      </c>
      <c r="J96" s="364">
        <v>5.5690893984562404</v>
      </c>
    </row>
    <row r="97" spans="1:10" ht="13.9">
      <c r="A97" s="360" t="s">
        <v>111</v>
      </c>
      <c r="B97" s="361">
        <v>1075</v>
      </c>
      <c r="C97" s="361">
        <v>268.75</v>
      </c>
      <c r="D97" s="264">
        <v>8.6999999999999994E-2</v>
      </c>
      <c r="E97" s="362">
        <v>170332.22500000001</v>
      </c>
      <c r="F97" s="363">
        <v>0.68830000000000002</v>
      </c>
      <c r="G97" s="363">
        <v>0.92559999999999998</v>
      </c>
      <c r="H97" s="363">
        <v>0.97740000000000005</v>
      </c>
      <c r="I97" s="363">
        <v>0.65780000000000005</v>
      </c>
      <c r="J97" s="364">
        <v>3.8013320709598526</v>
      </c>
    </row>
    <row r="98" spans="1:10" ht="13.9">
      <c r="A98" s="360" t="s">
        <v>112</v>
      </c>
      <c r="B98" s="361">
        <v>1178</v>
      </c>
      <c r="C98" s="361">
        <v>336.57142857142856</v>
      </c>
      <c r="D98" s="264">
        <v>7.9000000000000001E-2</v>
      </c>
      <c r="E98" s="362">
        <v>156811.29800000001</v>
      </c>
      <c r="F98" s="363">
        <v>0.66210000000000002</v>
      </c>
      <c r="G98" s="363">
        <v>0.91259999999999997</v>
      </c>
      <c r="H98" s="363">
        <v>0.9405</v>
      </c>
      <c r="I98" s="363">
        <v>0.58620000000000005</v>
      </c>
      <c r="J98" s="364">
        <v>4.216998884441721</v>
      </c>
    </row>
    <row r="99" spans="1:10" ht="13.9">
      <c r="A99" s="360" t="s">
        <v>113</v>
      </c>
      <c r="B99" s="361">
        <v>717</v>
      </c>
      <c r="C99" s="361">
        <v>717</v>
      </c>
      <c r="D99" s="264">
        <v>4.2000000000000003E-2</v>
      </c>
      <c r="E99" s="362">
        <v>319636.10333333333</v>
      </c>
      <c r="F99" s="363">
        <v>0.71409999999999996</v>
      </c>
      <c r="G99" s="363">
        <v>0.91210000000000002</v>
      </c>
      <c r="H99" s="363">
        <v>0.99039999999999995</v>
      </c>
      <c r="I99" s="363">
        <v>0.61529999999999996</v>
      </c>
      <c r="J99" s="364">
        <v>5.6211886001684412</v>
      </c>
    </row>
    <row r="100" spans="1:10" ht="13.9">
      <c r="A100" s="360" t="s">
        <v>114</v>
      </c>
      <c r="B100" s="361">
        <v>8357</v>
      </c>
      <c r="C100" s="361">
        <v>417.85</v>
      </c>
      <c r="D100" s="264">
        <v>6.0999999999999999E-2</v>
      </c>
      <c r="E100" s="362">
        <v>244814.4160714286</v>
      </c>
      <c r="F100" s="363">
        <v>0.64790000000000003</v>
      </c>
      <c r="G100" s="363">
        <v>0.85829999999999995</v>
      </c>
      <c r="H100" s="363">
        <v>0.91839999999999999</v>
      </c>
      <c r="I100" s="363">
        <v>0.57850000000000001</v>
      </c>
      <c r="J100" s="364">
        <v>5.9543111897322509</v>
      </c>
    </row>
    <row r="101" spans="1:10" ht="13.9">
      <c r="A101" s="360" t="s">
        <v>115</v>
      </c>
      <c r="B101" s="361">
        <v>2951</v>
      </c>
      <c r="C101" s="361">
        <v>491.83333333333331</v>
      </c>
      <c r="D101" s="264">
        <v>5.2999999999999999E-2</v>
      </c>
      <c r="E101" s="362">
        <v>250805.56</v>
      </c>
      <c r="F101" s="363">
        <v>0.58379999999999999</v>
      </c>
      <c r="G101" s="363">
        <v>0.82040000000000002</v>
      </c>
      <c r="H101" s="363">
        <v>0.83399999999999996</v>
      </c>
      <c r="I101" s="363">
        <v>0.49540000000000001</v>
      </c>
      <c r="J101" s="364">
        <v>5.6144365264677605</v>
      </c>
    </row>
    <row r="102" spans="1:10" ht="13.9">
      <c r="A102" s="360" t="s">
        <v>116</v>
      </c>
      <c r="B102" s="361">
        <v>5162</v>
      </c>
      <c r="C102" s="361">
        <v>412.96</v>
      </c>
      <c r="D102" s="264">
        <v>7.6999999999999999E-2</v>
      </c>
      <c r="E102" s="362">
        <v>266345.2922222222</v>
      </c>
      <c r="F102" s="363">
        <v>0.6583</v>
      </c>
      <c r="G102" s="363">
        <v>0.92459999999999998</v>
      </c>
      <c r="H102" s="363">
        <v>0.92769999999999997</v>
      </c>
      <c r="I102" s="363">
        <v>0.5968</v>
      </c>
      <c r="J102" s="364">
        <v>4.8400001679692064</v>
      </c>
    </row>
    <row r="103" spans="1:10" ht="13.9">
      <c r="A103" s="360" t="s">
        <v>117</v>
      </c>
      <c r="B103" s="361">
        <v>1221</v>
      </c>
      <c r="C103" s="361">
        <v>321.31578947368422</v>
      </c>
      <c r="D103" s="264">
        <v>5.2999999999999999E-2</v>
      </c>
      <c r="E103" s="362">
        <v>308896.90263157897</v>
      </c>
      <c r="F103" s="363">
        <v>0.63090000000000002</v>
      </c>
      <c r="G103" s="363">
        <v>0.89839999999999998</v>
      </c>
      <c r="H103" s="363">
        <v>1.0065</v>
      </c>
      <c r="I103" s="363">
        <v>0.60840000000000005</v>
      </c>
      <c r="J103" s="364">
        <v>8.3931241119416811</v>
      </c>
    </row>
    <row r="104" spans="1:10" ht="13.9">
      <c r="A104" s="360" t="s">
        <v>118</v>
      </c>
      <c r="B104" s="361">
        <v>343</v>
      </c>
      <c r="C104" s="361">
        <v>457.33333333333331</v>
      </c>
      <c r="D104" s="264">
        <v>5.2000000000000005E-2</v>
      </c>
      <c r="E104" s="362">
        <v>359952.16</v>
      </c>
      <c r="F104" s="363">
        <v>0.73350000000000004</v>
      </c>
      <c r="G104" s="363">
        <v>0.82220000000000004</v>
      </c>
      <c r="H104" s="363">
        <v>0.93510000000000004</v>
      </c>
      <c r="I104" s="363">
        <v>0.62280000000000002</v>
      </c>
      <c r="J104" s="366">
        <v>8.1048192552891631</v>
      </c>
    </row>
    <row r="105" spans="1:10" s="161" customFormat="1" ht="17.25" customHeight="1">
      <c r="A105" s="367" t="s">
        <v>119</v>
      </c>
      <c r="B105" s="368">
        <v>378879</v>
      </c>
      <c r="C105" s="368">
        <v>400.43226675826355</v>
      </c>
      <c r="D105" s="369">
        <v>6.0999999999999999E-2</v>
      </c>
      <c r="E105" s="370">
        <v>265425.83000334661</v>
      </c>
      <c r="F105" s="371">
        <v>0.66944395876924678</v>
      </c>
      <c r="G105" s="371">
        <v>0.85230640917021006</v>
      </c>
      <c r="H105" s="371">
        <v>0.93029395677601223</v>
      </c>
      <c r="I105" s="371">
        <v>0.61590907393716721</v>
      </c>
      <c r="J105" s="372"/>
    </row>
    <row r="106" spans="1:10" ht="13.9">
      <c r="A106" s="72"/>
      <c r="B106" s="73"/>
      <c r="C106" s="73"/>
      <c r="D106" s="74"/>
      <c r="E106" s="75"/>
      <c r="F106" s="76"/>
      <c r="G106" s="76"/>
      <c r="H106" s="76"/>
      <c r="I106" s="77"/>
    </row>
    <row r="107" spans="1:10" s="158" customFormat="1" ht="13.9">
      <c r="A107" s="78">
        <f>SUBTOTAL(103,A5:A104)</f>
        <v>100</v>
      </c>
      <c r="B107" s="79">
        <f>SUBTOTAL(109,B5:B104)</f>
        <v>378877</v>
      </c>
      <c r="C107" s="80">
        <f>SUBTOTAL(101,C5:C104)</f>
        <v>398.30001022285137</v>
      </c>
      <c r="D107" s="81">
        <f>SUBTOTAL(101,D5:D104)</f>
        <v>6.1180000000000005E-2</v>
      </c>
      <c r="E107" s="263"/>
      <c r="F107" s="82"/>
      <c r="G107" s="82"/>
      <c r="H107" s="82"/>
      <c r="I107" s="82"/>
    </row>
    <row r="108" spans="1:10" ht="13.9" hidden="1">
      <c r="A108" s="164" t="s">
        <v>120</v>
      </c>
      <c r="B108" s="165" t="s">
        <v>121</v>
      </c>
      <c r="C108" s="165" t="s">
        <v>122</v>
      </c>
      <c r="D108" s="166" t="s">
        <v>122</v>
      </c>
      <c r="E108" s="167"/>
      <c r="F108" s="76"/>
      <c r="G108" s="76"/>
      <c r="H108" s="76"/>
      <c r="I108" s="76"/>
      <c r="J108" s="160"/>
    </row>
    <row r="109" spans="1:10" ht="13.9" hidden="1">
      <c r="A109" s="164">
        <f>SUBTOTAL(103,A5:A103)</f>
        <v>99</v>
      </c>
      <c r="B109" s="168">
        <f>SUBTOTAL(109,B5:B103)</f>
        <v>378534</v>
      </c>
      <c r="C109" s="164">
        <f>SUBTOTAL(101,C5:C103)</f>
        <v>397.70371402981613</v>
      </c>
      <c r="D109" s="164">
        <f>SUBTOTAL(101,D5:D103)</f>
        <v>6.1272727272727277E-2</v>
      </c>
      <c r="E109" s="167"/>
      <c r="F109" s="76"/>
      <c r="G109" s="76"/>
      <c r="H109" s="76"/>
      <c r="I109" s="76"/>
      <c r="J109" s="160"/>
    </row>
    <row r="110" spans="1:10" ht="13.9">
      <c r="A110" s="164"/>
      <c r="B110" s="165"/>
      <c r="C110" s="165"/>
      <c r="D110" s="74"/>
      <c r="E110" s="167"/>
      <c r="F110" s="76"/>
      <c r="G110" s="76"/>
      <c r="H110" s="76"/>
      <c r="I110" s="76"/>
      <c r="J110" s="160"/>
    </row>
    <row r="111" spans="1:10" s="169" customFormat="1" ht="13.9">
      <c r="A111" s="83"/>
      <c r="B111" s="261"/>
      <c r="C111" s="293"/>
      <c r="D111" s="294"/>
      <c r="E111" s="262"/>
      <c r="F111" s="76"/>
      <c r="G111" s="76"/>
      <c r="H111" s="76"/>
      <c r="I111" s="76"/>
    </row>
    <row r="112" spans="1:10" ht="13.9">
      <c r="A112" s="84"/>
      <c r="B112" s="165"/>
      <c r="C112" s="165"/>
      <c r="D112" s="166"/>
      <c r="E112" s="167"/>
      <c r="F112" s="76"/>
      <c r="G112" s="76"/>
      <c r="H112" s="76"/>
      <c r="I112" s="76"/>
      <c r="J112" s="160"/>
    </row>
    <row r="113" spans="1:10" ht="13.9">
      <c r="A113" s="83"/>
      <c r="B113" s="165"/>
      <c r="C113" s="165"/>
      <c r="D113" s="74"/>
      <c r="E113" s="167"/>
      <c r="F113" s="76"/>
      <c r="G113" s="76"/>
      <c r="H113" s="76"/>
      <c r="I113" s="76"/>
      <c r="J113" s="160"/>
    </row>
    <row r="114" spans="1:10" ht="15" customHeight="1">
      <c r="A114" s="266"/>
      <c r="B114" s="73"/>
      <c r="C114" s="73"/>
      <c r="D114" s="74"/>
      <c r="E114" s="75"/>
      <c r="F114" s="76"/>
      <c r="G114" s="76"/>
      <c r="H114" s="76"/>
      <c r="I114" s="77"/>
      <c r="J114" s="160"/>
    </row>
    <row r="115" spans="1:10" ht="13.9">
      <c r="A115" s="171"/>
      <c r="B115" s="73"/>
      <c r="C115" s="73"/>
      <c r="D115" s="74"/>
      <c r="E115" s="167"/>
      <c r="F115" s="172"/>
      <c r="G115" s="76"/>
      <c r="H115" s="76"/>
      <c r="I115" s="77"/>
      <c r="J115" s="160"/>
    </row>
    <row r="116" spans="1:10" ht="13.9">
      <c r="A116" s="171"/>
      <c r="B116" s="73"/>
      <c r="C116" s="73"/>
      <c r="D116" s="74"/>
      <c r="E116" s="167"/>
      <c r="F116" s="172"/>
      <c r="G116" s="76"/>
      <c r="H116" s="76"/>
      <c r="I116" s="77"/>
      <c r="J116" s="160"/>
    </row>
    <row r="117" spans="1:10" ht="13.9">
      <c r="A117" s="173"/>
      <c r="B117" s="73"/>
      <c r="C117" s="73"/>
      <c r="D117" s="74"/>
      <c r="E117" s="167"/>
      <c r="F117" s="172"/>
      <c r="G117" s="76"/>
      <c r="H117" s="76"/>
      <c r="I117" s="77"/>
      <c r="J117" s="160"/>
    </row>
    <row r="118" spans="1:10" s="157" customFormat="1" ht="13.9">
      <c r="A118" s="174"/>
      <c r="B118" s="73"/>
      <c r="C118" s="73"/>
      <c r="D118" s="74"/>
      <c r="E118" s="167"/>
      <c r="F118" s="76"/>
      <c r="G118" s="76"/>
      <c r="H118" s="76"/>
      <c r="I118" s="76"/>
    </row>
    <row r="119" spans="1:10" s="157" customFormat="1" ht="13.9">
      <c r="A119" s="72"/>
      <c r="B119" s="73"/>
      <c r="C119" s="175"/>
      <c r="D119" s="175"/>
      <c r="E119" s="167"/>
      <c r="F119" s="76"/>
      <c r="G119" s="76"/>
      <c r="H119" s="76"/>
      <c r="I119" s="76"/>
    </row>
    <row r="120" spans="1:10" s="157" customFormat="1" ht="13.9">
      <c r="A120" s="72"/>
      <c r="B120" s="73"/>
      <c r="C120" s="73"/>
      <c r="D120" s="176"/>
      <c r="E120" s="167"/>
      <c r="F120" s="76"/>
      <c r="G120" s="76"/>
      <c r="H120" s="76"/>
      <c r="I120" s="76"/>
    </row>
    <row r="121" spans="1:10" s="157" customFormat="1" ht="13.9">
      <c r="A121" s="72"/>
      <c r="B121" s="73"/>
      <c r="C121" s="73"/>
      <c r="D121" s="74"/>
      <c r="E121" s="167"/>
      <c r="F121" s="76"/>
      <c r="G121" s="76"/>
      <c r="H121" s="76"/>
      <c r="I121" s="76"/>
    </row>
    <row r="122" spans="1:10" s="157" customFormat="1" ht="13.9">
      <c r="A122" s="72"/>
      <c r="B122" s="73"/>
      <c r="C122" s="73"/>
      <c r="D122" s="175"/>
      <c r="E122" s="167"/>
      <c r="F122" s="76"/>
      <c r="G122" s="76"/>
      <c r="H122" s="76"/>
      <c r="I122" s="76"/>
    </row>
    <row r="123" spans="1:10" s="157" customFormat="1" ht="13.9">
      <c r="A123" s="174"/>
      <c r="B123" s="73"/>
      <c r="C123" s="73"/>
      <c r="D123" s="74"/>
      <c r="E123" s="167"/>
      <c r="F123" s="76"/>
      <c r="G123" s="76"/>
      <c r="H123" s="76"/>
      <c r="I123" s="76"/>
    </row>
    <row r="124" spans="1:10" s="157" customFormat="1" ht="13.9">
      <c r="A124" s="72"/>
      <c r="B124" s="73"/>
      <c r="C124" s="73"/>
      <c r="D124" s="74"/>
      <c r="E124" s="167"/>
      <c r="F124" s="76"/>
      <c r="G124" s="76"/>
      <c r="H124" s="76"/>
      <c r="I124" s="76"/>
    </row>
    <row r="125" spans="1:10" s="157" customFormat="1" ht="13.9">
      <c r="A125" s="174"/>
      <c r="B125" s="73"/>
      <c r="C125" s="73"/>
      <c r="D125" s="74"/>
      <c r="E125" s="167"/>
      <c r="F125" s="76"/>
      <c r="G125" s="76"/>
      <c r="H125" s="76"/>
      <c r="I125" s="76"/>
    </row>
    <row r="126" spans="1:10" s="161" customFormat="1" ht="13.9">
      <c r="A126" s="170"/>
      <c r="B126" s="177"/>
      <c r="C126" s="177"/>
      <c r="D126" s="178"/>
      <c r="E126" s="179"/>
      <c r="F126" s="180"/>
      <c r="G126" s="180"/>
      <c r="H126" s="180"/>
      <c r="I126" s="180"/>
    </row>
    <row r="127" spans="1:10" ht="13.9">
      <c r="A127" s="171"/>
      <c r="B127" s="73"/>
      <c r="C127" s="73"/>
      <c r="D127" s="74"/>
      <c r="E127" s="167"/>
      <c r="F127" s="172"/>
      <c r="G127" s="76"/>
      <c r="H127" s="76"/>
      <c r="I127" s="77"/>
      <c r="J127" s="160"/>
    </row>
    <row r="128" spans="1:10" ht="13.9">
      <c r="A128" s="181"/>
      <c r="B128" s="73"/>
      <c r="C128" s="73"/>
      <c r="D128" s="74"/>
      <c r="E128" s="167"/>
      <c r="F128" s="172"/>
      <c r="G128" s="76"/>
      <c r="H128" s="76"/>
      <c r="I128" s="77"/>
      <c r="J128" s="160"/>
    </row>
    <row r="129" spans="1:9" s="163" customFormat="1" ht="13.9">
      <c r="A129" s="171"/>
      <c r="B129" s="73"/>
      <c r="C129" s="73"/>
      <c r="D129" s="74"/>
      <c r="E129" s="167"/>
      <c r="F129" s="172"/>
      <c r="G129" s="76"/>
      <c r="H129" s="76"/>
      <c r="I129" s="77"/>
    </row>
    <row r="130" spans="1:9" s="163" customFormat="1" ht="13.9">
      <c r="A130" s="171"/>
      <c r="B130" s="73"/>
      <c r="C130" s="73"/>
      <c r="D130" s="74"/>
      <c r="E130" s="167"/>
      <c r="F130" s="172"/>
      <c r="G130" s="76"/>
      <c r="H130" s="76"/>
      <c r="I130" s="77"/>
    </row>
    <row r="131" spans="1:9" s="163" customFormat="1" ht="13.9">
      <c r="A131" s="171"/>
      <c r="B131" s="73"/>
      <c r="C131" s="73"/>
      <c r="D131" s="74"/>
      <c r="E131" s="167"/>
      <c r="F131" s="172"/>
      <c r="G131" s="76"/>
      <c r="H131" s="76"/>
      <c r="I131" s="77"/>
    </row>
    <row r="132" spans="1:9" s="163" customFormat="1" ht="13.9">
      <c r="A132" s="171"/>
      <c r="B132" s="73"/>
      <c r="C132" s="73"/>
      <c r="D132" s="74"/>
      <c r="E132" s="167"/>
      <c r="F132" s="172"/>
      <c r="G132" s="76"/>
      <c r="H132" s="76"/>
      <c r="I132" s="77"/>
    </row>
    <row r="133" spans="1:9" s="163" customFormat="1" ht="13.9">
      <c r="A133" s="171"/>
      <c r="B133" s="73"/>
      <c r="C133" s="73"/>
      <c r="D133" s="74"/>
      <c r="E133" s="167"/>
      <c r="F133" s="172"/>
      <c r="G133" s="76"/>
      <c r="H133" s="76"/>
      <c r="I133" s="77"/>
    </row>
    <row r="134" spans="1:9" s="163" customFormat="1" ht="13.9">
      <c r="A134" s="171"/>
      <c r="B134" s="73"/>
      <c r="C134" s="73"/>
      <c r="D134" s="74"/>
      <c r="E134" s="167"/>
      <c r="F134" s="172"/>
      <c r="G134" s="76"/>
      <c r="H134" s="76"/>
      <c r="I134" s="77"/>
    </row>
    <row r="135" spans="1:9" s="163" customFormat="1" ht="13.9">
      <c r="A135" s="171"/>
      <c r="B135" s="73"/>
      <c r="C135" s="73"/>
      <c r="D135" s="74"/>
      <c r="E135" s="167"/>
      <c r="F135" s="172"/>
      <c r="G135" s="76"/>
      <c r="H135" s="76"/>
      <c r="I135" s="77"/>
    </row>
    <row r="136" spans="1:9" s="163" customFormat="1" ht="13.9">
      <c r="A136" s="171"/>
      <c r="B136" s="73"/>
      <c r="C136" s="73"/>
      <c r="D136" s="74"/>
      <c r="E136" s="167"/>
      <c r="F136" s="172"/>
      <c r="G136" s="76"/>
      <c r="H136" s="76"/>
      <c r="I136" s="77"/>
    </row>
    <row r="137" spans="1:9" s="163" customFormat="1" ht="13.9">
      <c r="A137" s="171"/>
      <c r="B137" s="73"/>
      <c r="C137" s="73"/>
      <c r="D137" s="74"/>
      <c r="E137" s="167"/>
      <c r="F137" s="172"/>
      <c r="G137" s="76"/>
      <c r="H137" s="76"/>
      <c r="I137" s="77"/>
    </row>
    <row r="138" spans="1:9" s="163" customFormat="1" ht="13.9">
      <c r="A138" s="171"/>
      <c r="B138" s="73"/>
      <c r="C138" s="73"/>
      <c r="D138" s="74"/>
      <c r="E138" s="167"/>
      <c r="F138" s="172"/>
      <c r="G138" s="76"/>
      <c r="H138" s="76"/>
      <c r="I138" s="77"/>
    </row>
    <row r="139" spans="1:9" s="163" customFormat="1" ht="13.9">
      <c r="A139" s="171"/>
      <c r="B139" s="73"/>
      <c r="C139" s="73"/>
      <c r="D139" s="74"/>
      <c r="E139" s="167"/>
      <c r="F139" s="172"/>
      <c r="G139" s="76"/>
      <c r="H139" s="76"/>
      <c r="I139" s="77"/>
    </row>
    <row r="140" spans="1:9" s="163" customFormat="1" ht="13.9">
      <c r="A140" s="171"/>
      <c r="B140" s="73"/>
      <c r="C140" s="73"/>
      <c r="D140" s="74"/>
      <c r="E140" s="167"/>
      <c r="F140" s="172"/>
      <c r="G140" s="76"/>
      <c r="H140" s="76"/>
      <c r="I140" s="77"/>
    </row>
    <row r="141" spans="1:9" s="163" customFormat="1" ht="13.9">
      <c r="A141" s="171"/>
      <c r="B141" s="73"/>
      <c r="C141" s="73"/>
      <c r="D141" s="74"/>
      <c r="E141" s="167"/>
      <c r="F141" s="172"/>
      <c r="G141" s="76"/>
      <c r="H141" s="76"/>
      <c r="I141" s="77"/>
    </row>
    <row r="142" spans="1:9" s="163" customFormat="1" ht="13.9">
      <c r="A142" s="171"/>
      <c r="B142" s="73"/>
      <c r="C142" s="73"/>
      <c r="D142" s="74"/>
      <c r="E142" s="167"/>
      <c r="F142" s="172"/>
      <c r="G142" s="76"/>
      <c r="H142" s="76"/>
      <c r="I142" s="77"/>
    </row>
    <row r="143" spans="1:9" s="163" customFormat="1">
      <c r="A143" s="182"/>
      <c r="B143" s="183"/>
      <c r="C143" s="183"/>
      <c r="D143" s="184"/>
      <c r="E143" s="185"/>
      <c r="F143" s="186"/>
      <c r="G143" s="187"/>
      <c r="H143" s="187"/>
      <c r="I143" s="188"/>
    </row>
    <row r="144" spans="1:9" s="163" customFormat="1">
      <c r="A144" s="182"/>
      <c r="B144" s="183"/>
      <c r="C144" s="183"/>
      <c r="D144" s="184"/>
      <c r="E144" s="185"/>
      <c r="F144" s="186"/>
      <c r="G144" s="187"/>
      <c r="H144" s="187"/>
      <c r="I144" s="188"/>
    </row>
    <row r="145" spans="1:10" s="187" customFormat="1">
      <c r="A145" s="182"/>
      <c r="B145" s="183"/>
      <c r="C145" s="183"/>
      <c r="D145" s="184"/>
      <c r="E145" s="185"/>
      <c r="F145" s="186"/>
      <c r="I145" s="188"/>
      <c r="J145" s="163"/>
    </row>
    <row r="146" spans="1:10" s="187" customFormat="1">
      <c r="A146" s="182"/>
      <c r="B146" s="183"/>
      <c r="C146" s="183"/>
      <c r="D146" s="184"/>
      <c r="E146" s="185"/>
      <c r="F146" s="186"/>
      <c r="I146" s="188"/>
      <c r="J146" s="163"/>
    </row>
    <row r="147" spans="1:10" s="187" customFormat="1">
      <c r="A147" s="182"/>
      <c r="B147" s="183"/>
      <c r="C147" s="183"/>
      <c r="D147" s="184"/>
      <c r="E147" s="185"/>
      <c r="F147" s="186"/>
      <c r="I147" s="188"/>
      <c r="J147" s="163"/>
    </row>
    <row r="148" spans="1:10" s="187" customFormat="1">
      <c r="A148" s="182"/>
      <c r="B148" s="183"/>
      <c r="C148" s="183"/>
      <c r="D148" s="184"/>
      <c r="E148" s="185"/>
      <c r="F148" s="186"/>
      <c r="I148" s="188"/>
      <c r="J148" s="163"/>
    </row>
    <row r="149" spans="1:10" s="187" customFormat="1">
      <c r="A149" s="182"/>
      <c r="B149" s="183"/>
      <c r="C149" s="183"/>
      <c r="D149" s="184"/>
      <c r="E149" s="185"/>
      <c r="F149" s="186"/>
      <c r="I149" s="188"/>
      <c r="J149" s="163"/>
    </row>
    <row r="150" spans="1:10" s="187" customFormat="1">
      <c r="A150" s="182"/>
      <c r="B150" s="183"/>
      <c r="C150" s="183"/>
      <c r="D150" s="184"/>
      <c r="E150" s="185"/>
      <c r="F150" s="186"/>
      <c r="I150" s="188"/>
      <c r="J150" s="163"/>
    </row>
    <row r="151" spans="1:10" s="187" customFormat="1">
      <c r="A151" s="182"/>
      <c r="B151" s="183"/>
      <c r="C151" s="183"/>
      <c r="D151" s="184"/>
      <c r="E151" s="185"/>
      <c r="F151" s="186"/>
      <c r="I151" s="188"/>
      <c r="J151" s="163"/>
    </row>
    <row r="152" spans="1:10" s="187" customFormat="1">
      <c r="A152" s="182"/>
      <c r="B152" s="183"/>
      <c r="C152" s="183"/>
      <c r="D152" s="184"/>
      <c r="E152" s="185"/>
      <c r="F152" s="186"/>
      <c r="I152" s="188"/>
      <c r="J152" s="163"/>
    </row>
    <row r="153" spans="1:10" s="187" customFormat="1">
      <c r="A153" s="182"/>
      <c r="B153" s="183"/>
      <c r="C153" s="183"/>
      <c r="D153" s="184"/>
      <c r="E153" s="185"/>
      <c r="F153" s="186"/>
      <c r="I153" s="188"/>
      <c r="J153" s="163"/>
    </row>
    <row r="154" spans="1:10" s="187" customFormat="1">
      <c r="A154" s="182"/>
      <c r="B154" s="183"/>
      <c r="C154" s="183"/>
      <c r="D154" s="184"/>
      <c r="E154" s="185"/>
      <c r="F154" s="186"/>
      <c r="I154" s="188"/>
      <c r="J154" s="163"/>
    </row>
    <row r="155" spans="1:10" s="187" customFormat="1">
      <c r="A155" s="182"/>
      <c r="B155" s="183"/>
      <c r="C155" s="183"/>
      <c r="D155" s="184"/>
      <c r="E155" s="185"/>
      <c r="F155" s="186"/>
      <c r="I155" s="188"/>
      <c r="J155" s="163"/>
    </row>
    <row r="156" spans="1:10" s="187" customFormat="1">
      <c r="A156" s="182"/>
      <c r="B156" s="183"/>
      <c r="C156" s="183"/>
      <c r="D156" s="184"/>
      <c r="E156" s="185"/>
      <c r="F156" s="186"/>
      <c r="I156" s="188"/>
      <c r="J156" s="163"/>
    </row>
    <row r="157" spans="1:10" s="187" customFormat="1">
      <c r="A157" s="182"/>
      <c r="B157" s="183"/>
      <c r="C157" s="183"/>
      <c r="D157" s="184"/>
      <c r="E157" s="185"/>
      <c r="F157" s="186"/>
      <c r="I157" s="188"/>
      <c r="J157" s="163"/>
    </row>
    <row r="158" spans="1:10" s="187" customFormat="1">
      <c r="A158" s="182"/>
      <c r="B158" s="183"/>
      <c r="C158" s="183"/>
      <c r="D158" s="184"/>
      <c r="E158" s="185"/>
      <c r="F158" s="186"/>
      <c r="I158" s="188"/>
      <c r="J158" s="163"/>
    </row>
    <row r="159" spans="1:10" s="187" customFormat="1">
      <c r="A159" s="182"/>
      <c r="B159" s="183"/>
      <c r="C159" s="183"/>
      <c r="D159" s="184"/>
      <c r="E159" s="185"/>
      <c r="F159" s="186"/>
      <c r="I159" s="188"/>
      <c r="J159" s="163"/>
    </row>
    <row r="160" spans="1:10" s="187" customFormat="1">
      <c r="A160" s="182"/>
      <c r="B160" s="183"/>
      <c r="C160" s="183"/>
      <c r="D160" s="184"/>
      <c r="E160" s="185"/>
      <c r="F160" s="186"/>
      <c r="I160" s="188"/>
      <c r="J160" s="163"/>
    </row>
    <row r="161" spans="1:10" s="187" customFormat="1">
      <c r="A161" s="182"/>
      <c r="B161" s="183"/>
      <c r="C161" s="183"/>
      <c r="D161" s="184"/>
      <c r="E161" s="185"/>
      <c r="F161" s="186"/>
      <c r="I161" s="188"/>
      <c r="J161" s="163"/>
    </row>
    <row r="162" spans="1:10" s="187" customFormat="1">
      <c r="A162" s="182"/>
      <c r="B162" s="183"/>
      <c r="C162" s="183"/>
      <c r="D162" s="184"/>
      <c r="E162" s="185"/>
      <c r="F162" s="186"/>
      <c r="I162" s="188"/>
      <c r="J162" s="163"/>
    </row>
    <row r="163" spans="1:10" s="187" customFormat="1">
      <c r="A163" s="182"/>
      <c r="B163" s="183"/>
      <c r="C163" s="183"/>
      <c r="D163" s="184"/>
      <c r="E163" s="185"/>
      <c r="F163" s="186"/>
      <c r="I163" s="188"/>
      <c r="J163" s="163"/>
    </row>
    <row r="164" spans="1:10" s="187" customFormat="1">
      <c r="A164" s="182"/>
      <c r="B164" s="183"/>
      <c r="C164" s="183"/>
      <c r="D164" s="184"/>
      <c r="E164" s="185"/>
      <c r="F164" s="186"/>
      <c r="I164" s="188"/>
      <c r="J164" s="163"/>
    </row>
    <row r="165" spans="1:10" s="187" customFormat="1">
      <c r="A165" s="182"/>
      <c r="B165" s="183"/>
      <c r="C165" s="183"/>
      <c r="D165" s="184"/>
      <c r="E165" s="185"/>
      <c r="F165" s="186"/>
      <c r="I165" s="188"/>
      <c r="J165" s="163"/>
    </row>
    <row r="166" spans="1:10" s="187" customFormat="1">
      <c r="A166" s="182"/>
      <c r="B166" s="183"/>
      <c r="C166" s="183"/>
      <c r="D166" s="184"/>
      <c r="E166" s="185"/>
      <c r="F166" s="186"/>
      <c r="I166" s="188"/>
      <c r="J166" s="163"/>
    </row>
    <row r="167" spans="1:10" s="187" customFormat="1">
      <c r="A167" s="182"/>
      <c r="B167" s="183"/>
      <c r="C167" s="183"/>
      <c r="D167" s="184"/>
      <c r="E167" s="185"/>
      <c r="F167" s="186"/>
      <c r="I167" s="188"/>
      <c r="J167" s="163"/>
    </row>
    <row r="168" spans="1:10" s="187" customFormat="1">
      <c r="A168" s="182"/>
      <c r="B168" s="183"/>
      <c r="C168" s="183"/>
      <c r="D168" s="184"/>
      <c r="E168" s="185"/>
      <c r="F168" s="186"/>
      <c r="I168" s="188"/>
      <c r="J168" s="163"/>
    </row>
    <row r="169" spans="1:10" s="187" customFormat="1">
      <c r="A169" s="182"/>
      <c r="B169" s="183"/>
      <c r="C169" s="183"/>
      <c r="D169" s="184"/>
      <c r="E169" s="185"/>
      <c r="F169" s="186"/>
      <c r="I169" s="188"/>
      <c r="J169" s="163"/>
    </row>
    <row r="170" spans="1:10" s="187" customFormat="1">
      <c r="A170" s="182"/>
      <c r="B170" s="183"/>
      <c r="C170" s="183"/>
      <c r="D170" s="184"/>
      <c r="E170" s="185"/>
      <c r="F170" s="186"/>
      <c r="I170" s="188"/>
      <c r="J170" s="163"/>
    </row>
    <row r="171" spans="1:10" s="187" customFormat="1">
      <c r="A171" s="182"/>
      <c r="B171" s="183"/>
      <c r="C171" s="183"/>
      <c r="D171" s="184"/>
      <c r="E171" s="185"/>
      <c r="F171" s="186"/>
      <c r="I171" s="188"/>
      <c r="J171" s="163"/>
    </row>
    <row r="172" spans="1:10" s="187" customFormat="1">
      <c r="A172" s="182"/>
      <c r="B172" s="183"/>
      <c r="C172" s="183"/>
      <c r="D172" s="184"/>
      <c r="E172" s="185"/>
      <c r="F172" s="186"/>
      <c r="I172" s="188"/>
      <c r="J172" s="163"/>
    </row>
    <row r="173" spans="1:10" s="187" customFormat="1">
      <c r="A173" s="182"/>
      <c r="B173" s="183"/>
      <c r="C173" s="183"/>
      <c r="D173" s="184"/>
      <c r="E173" s="185"/>
      <c r="F173" s="186"/>
      <c r="I173" s="188"/>
      <c r="J173" s="163"/>
    </row>
    <row r="174" spans="1:10" s="187" customFormat="1">
      <c r="A174" s="182"/>
      <c r="B174" s="183"/>
      <c r="C174" s="183"/>
      <c r="D174" s="184"/>
      <c r="E174" s="185"/>
      <c r="F174" s="186"/>
      <c r="I174" s="188"/>
      <c r="J174" s="163"/>
    </row>
    <row r="175" spans="1:10" s="187" customFormat="1">
      <c r="A175" s="182"/>
      <c r="B175" s="183"/>
      <c r="C175" s="183"/>
      <c r="D175" s="184"/>
      <c r="E175" s="185"/>
      <c r="F175" s="186"/>
      <c r="I175" s="188"/>
      <c r="J175" s="163"/>
    </row>
    <row r="176" spans="1:10" s="187" customFormat="1">
      <c r="A176" s="182"/>
      <c r="B176" s="183"/>
      <c r="C176" s="183"/>
      <c r="D176" s="184"/>
      <c r="E176" s="185"/>
      <c r="F176" s="186"/>
      <c r="I176" s="188"/>
      <c r="J176" s="163"/>
    </row>
    <row r="177" spans="1:10" s="187" customFormat="1">
      <c r="A177" s="182"/>
      <c r="B177" s="183"/>
      <c r="C177" s="183"/>
      <c r="D177" s="184"/>
      <c r="E177" s="185"/>
      <c r="F177" s="186"/>
      <c r="I177" s="188"/>
      <c r="J177" s="163"/>
    </row>
    <row r="178" spans="1:10" s="187" customFormat="1">
      <c r="A178" s="182"/>
      <c r="B178" s="183"/>
      <c r="C178" s="183"/>
      <c r="D178" s="184"/>
      <c r="E178" s="185"/>
      <c r="F178" s="186"/>
      <c r="I178" s="188"/>
      <c r="J178" s="163"/>
    </row>
    <row r="179" spans="1:10" s="187" customFormat="1">
      <c r="A179" s="182"/>
      <c r="B179" s="183"/>
      <c r="C179" s="183"/>
      <c r="D179" s="184"/>
      <c r="E179" s="185"/>
      <c r="F179" s="186"/>
      <c r="I179" s="188"/>
      <c r="J179" s="163"/>
    </row>
    <row r="180" spans="1:10" s="187" customFormat="1">
      <c r="A180" s="182"/>
      <c r="B180" s="183"/>
      <c r="C180" s="183"/>
      <c r="D180" s="184"/>
      <c r="E180" s="185"/>
      <c r="F180" s="186"/>
      <c r="I180" s="188"/>
      <c r="J180" s="163"/>
    </row>
    <row r="181" spans="1:10" s="187" customFormat="1">
      <c r="A181" s="182"/>
      <c r="B181" s="183"/>
      <c r="C181" s="183"/>
      <c r="D181" s="184"/>
      <c r="E181" s="185"/>
      <c r="F181" s="186"/>
      <c r="I181" s="188"/>
      <c r="J181" s="163"/>
    </row>
    <row r="182" spans="1:10" s="187" customFormat="1">
      <c r="A182" s="182"/>
      <c r="B182" s="183"/>
      <c r="C182" s="183"/>
      <c r="D182" s="184"/>
      <c r="E182" s="185"/>
      <c r="F182" s="186"/>
      <c r="I182" s="188"/>
      <c r="J182" s="163"/>
    </row>
    <row r="183" spans="1:10" s="187" customFormat="1">
      <c r="A183" s="182"/>
      <c r="B183" s="183"/>
      <c r="C183" s="183"/>
      <c r="D183" s="184"/>
      <c r="E183" s="185"/>
      <c r="F183" s="186"/>
      <c r="I183" s="188"/>
      <c r="J183" s="163"/>
    </row>
    <row r="184" spans="1:10" s="187" customFormat="1">
      <c r="A184" s="182"/>
      <c r="B184" s="183"/>
      <c r="C184" s="183"/>
      <c r="D184" s="184"/>
      <c r="E184" s="185"/>
      <c r="F184" s="186"/>
      <c r="I184" s="188"/>
      <c r="J184" s="163"/>
    </row>
    <row r="185" spans="1:10" s="187" customFormat="1">
      <c r="A185" s="182"/>
      <c r="B185" s="183"/>
      <c r="C185" s="183"/>
      <c r="D185" s="184"/>
      <c r="E185" s="185"/>
      <c r="F185" s="186"/>
      <c r="I185" s="188"/>
      <c r="J185" s="163"/>
    </row>
    <row r="186" spans="1:10" s="187" customFormat="1">
      <c r="A186" s="182"/>
      <c r="B186" s="183"/>
      <c r="C186" s="183"/>
      <c r="D186" s="184"/>
      <c r="E186" s="185"/>
      <c r="F186" s="186"/>
      <c r="I186" s="188"/>
      <c r="J186" s="163"/>
    </row>
    <row r="187" spans="1:10" s="187" customFormat="1">
      <c r="A187" s="182"/>
      <c r="B187" s="183"/>
      <c r="C187" s="183"/>
      <c r="D187" s="184"/>
      <c r="E187" s="185"/>
      <c r="F187" s="186"/>
      <c r="I187" s="188"/>
      <c r="J187" s="163"/>
    </row>
    <row r="188" spans="1:10" s="187" customFormat="1">
      <c r="A188" s="182"/>
      <c r="B188" s="183"/>
      <c r="C188" s="183"/>
      <c r="D188" s="184"/>
      <c r="E188" s="185"/>
      <c r="F188" s="186"/>
      <c r="I188" s="188"/>
      <c r="J188" s="163"/>
    </row>
    <row r="189" spans="1:10" s="187" customFormat="1">
      <c r="A189" s="182"/>
      <c r="B189" s="183"/>
      <c r="C189" s="183"/>
      <c r="D189" s="184"/>
      <c r="E189" s="185"/>
      <c r="F189" s="186"/>
      <c r="I189" s="188"/>
      <c r="J189" s="163"/>
    </row>
    <row r="190" spans="1:10" s="187" customFormat="1">
      <c r="A190" s="182"/>
      <c r="B190" s="183"/>
      <c r="C190" s="183"/>
      <c r="D190" s="184"/>
      <c r="E190" s="185"/>
      <c r="F190" s="186"/>
      <c r="I190" s="188"/>
      <c r="J190" s="163"/>
    </row>
    <row r="191" spans="1:10" s="187" customFormat="1">
      <c r="A191" s="182"/>
      <c r="B191" s="183"/>
      <c r="C191" s="183"/>
      <c r="D191" s="184"/>
      <c r="E191" s="185"/>
      <c r="F191" s="186"/>
      <c r="I191" s="188"/>
      <c r="J191" s="163"/>
    </row>
    <row r="192" spans="1:10" s="187" customFormat="1">
      <c r="A192" s="182"/>
      <c r="B192" s="183"/>
      <c r="C192" s="183"/>
      <c r="D192" s="184"/>
      <c r="E192" s="185"/>
      <c r="F192" s="186"/>
      <c r="I192" s="188"/>
      <c r="J192" s="163"/>
    </row>
    <row r="193" spans="1:10" s="187" customFormat="1">
      <c r="A193" s="182"/>
      <c r="B193" s="183"/>
      <c r="C193" s="183"/>
      <c r="D193" s="184"/>
      <c r="E193" s="185"/>
      <c r="F193" s="186"/>
      <c r="I193" s="188"/>
      <c r="J193" s="163"/>
    </row>
    <row r="194" spans="1:10" s="187" customFormat="1">
      <c r="A194" s="182"/>
      <c r="B194" s="183"/>
      <c r="C194" s="183"/>
      <c r="D194" s="184"/>
      <c r="E194" s="185"/>
      <c r="F194" s="186"/>
      <c r="I194" s="188"/>
      <c r="J194" s="163"/>
    </row>
    <row r="195" spans="1:10" s="187" customFormat="1">
      <c r="A195" s="182"/>
      <c r="B195" s="183"/>
      <c r="C195" s="183"/>
      <c r="D195" s="184"/>
      <c r="E195" s="185"/>
      <c r="F195" s="186"/>
      <c r="I195" s="188"/>
      <c r="J195" s="163"/>
    </row>
    <row r="196" spans="1:10" s="187" customFormat="1">
      <c r="A196" s="182"/>
      <c r="B196" s="183"/>
      <c r="C196" s="183"/>
      <c r="D196" s="184"/>
      <c r="E196" s="185"/>
      <c r="F196" s="186"/>
      <c r="I196" s="188"/>
      <c r="J196" s="163"/>
    </row>
    <row r="197" spans="1:10" s="187" customFormat="1">
      <c r="A197" s="182"/>
      <c r="B197" s="183"/>
      <c r="C197" s="183"/>
      <c r="D197" s="184"/>
      <c r="E197" s="185"/>
      <c r="F197" s="186"/>
      <c r="I197" s="188"/>
      <c r="J197" s="163"/>
    </row>
    <row r="198" spans="1:10" s="187" customFormat="1">
      <c r="A198" s="182"/>
      <c r="B198" s="183"/>
      <c r="C198" s="183"/>
      <c r="D198" s="184"/>
      <c r="E198" s="185"/>
      <c r="F198" s="186"/>
      <c r="I198" s="188"/>
      <c r="J198" s="163"/>
    </row>
    <row r="199" spans="1:10" s="187" customFormat="1">
      <c r="A199" s="182"/>
      <c r="B199" s="183"/>
      <c r="C199" s="183"/>
      <c r="D199" s="184"/>
      <c r="E199" s="185"/>
      <c r="F199" s="186"/>
      <c r="I199" s="188"/>
      <c r="J199" s="163"/>
    </row>
    <row r="200" spans="1:10" s="187" customFormat="1">
      <c r="A200" s="182"/>
      <c r="B200" s="183"/>
      <c r="C200" s="183"/>
      <c r="D200" s="184"/>
      <c r="E200" s="185"/>
      <c r="F200" s="186"/>
      <c r="I200" s="188"/>
      <c r="J200" s="163"/>
    </row>
    <row r="201" spans="1:10" s="187" customFormat="1">
      <c r="A201" s="182"/>
      <c r="B201" s="183"/>
      <c r="C201" s="183"/>
      <c r="D201" s="184"/>
      <c r="E201" s="185"/>
      <c r="F201" s="186"/>
      <c r="I201" s="188"/>
      <c r="J201" s="163"/>
    </row>
    <row r="202" spans="1:10" s="187" customFormat="1">
      <c r="A202" s="182"/>
      <c r="B202" s="183"/>
      <c r="C202" s="183"/>
      <c r="D202" s="184"/>
      <c r="E202" s="185"/>
      <c r="F202" s="186"/>
      <c r="I202" s="188"/>
      <c r="J202" s="163"/>
    </row>
    <row r="203" spans="1:10" s="187" customFormat="1">
      <c r="A203" s="182"/>
      <c r="B203" s="183"/>
      <c r="C203" s="183"/>
      <c r="D203" s="184"/>
      <c r="E203" s="185"/>
      <c r="F203" s="186"/>
      <c r="I203" s="188"/>
      <c r="J203" s="163"/>
    </row>
    <row r="204" spans="1:10" s="187" customFormat="1">
      <c r="A204" s="182"/>
      <c r="B204" s="183"/>
      <c r="C204" s="183"/>
      <c r="D204" s="184"/>
      <c r="E204" s="185"/>
      <c r="F204" s="186"/>
      <c r="I204" s="188"/>
      <c r="J204" s="163"/>
    </row>
    <row r="205" spans="1:10" s="187" customFormat="1">
      <c r="A205" s="182"/>
      <c r="B205" s="183"/>
      <c r="C205" s="183"/>
      <c r="D205" s="184"/>
      <c r="E205" s="185"/>
      <c r="F205" s="186"/>
      <c r="I205" s="188"/>
      <c r="J205" s="163"/>
    </row>
  </sheetData>
  <sheetProtection formatCells="0" formatColumns="0" formatRows="0" insertColumns="0" insertRows="0" insertHyperlinks="0" deleteColumns="0" deleteRows="0" sort="0"/>
  <mergeCells count="2">
    <mergeCell ref="A1:D2"/>
    <mergeCell ref="J1:J4"/>
  </mergeCells>
  <printOptions gridLines="1"/>
  <pageMargins left="0.17" right="0" top="0.79" bottom="0.55000000000000004" header="0.5" footer="0.39"/>
  <pageSetup scale="90" fitToHeight="4" orientation="landscape" r:id="rId1"/>
  <headerFooter alignWithMargins="0">
    <oddFooter>&amp;C&amp;"Arial,Bold"&amp;9Page &amp;P of &amp;N&amp;R&amp;"Arial,Bold"&amp;9last revised &amp;D</oddFooter>
  </headerFooter>
  <rowBreaks count="1" manualBreakCount="1">
    <brk id="118" min="1" max="1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/>
  <dimension ref="A1:AS118"/>
  <sheetViews>
    <sheetView workbookViewId="0">
      <pane xSplit="2" ySplit="3" topLeftCell="C4" activePane="bottomRight" state="frozen"/>
      <selection pane="bottomRight" activeCell="C4" sqref="C4:AS112"/>
      <selection pane="bottomLeft" activeCell="D7" sqref="D7"/>
      <selection pane="topRight" activeCell="D7" sqref="D7"/>
    </sheetView>
  </sheetViews>
  <sheetFormatPr defaultColWidth="9.140625" defaultRowHeight="13.15"/>
  <cols>
    <col min="1" max="1" width="15.7109375" style="85" bestFit="1" customWidth="1"/>
    <col min="2" max="2" width="25.85546875" style="85" customWidth="1"/>
    <col min="3" max="3" width="15.140625" style="102" bestFit="1" customWidth="1"/>
    <col min="4" max="4" width="14" style="103" bestFit="1" customWidth="1"/>
    <col min="5" max="5" width="12" style="104" bestFit="1" customWidth="1"/>
    <col min="6" max="6" width="10.5703125" style="105" customWidth="1"/>
    <col min="7" max="7" width="11" style="104" bestFit="1" customWidth="1"/>
    <col min="8" max="8" width="12.85546875" style="106" bestFit="1" customWidth="1"/>
    <col min="9" max="9" width="10.7109375" style="104" bestFit="1" customWidth="1"/>
    <col min="10" max="10" width="13.5703125" style="105" customWidth="1"/>
    <col min="11" max="11" width="16.85546875" style="107" bestFit="1" customWidth="1"/>
    <col min="12" max="12" width="12.140625" style="108" bestFit="1" customWidth="1"/>
    <col min="13" max="13" width="14" style="109" bestFit="1" customWidth="1"/>
    <col min="14" max="14" width="12" style="104" bestFit="1" customWidth="1"/>
    <col min="15" max="15" width="18" style="110" bestFit="1" customWidth="1"/>
    <col min="16" max="16" width="9.85546875" style="106" bestFit="1" customWidth="1"/>
    <col min="17" max="17" width="9.28515625" style="105" bestFit="1" customWidth="1"/>
    <col min="18" max="18" width="10.5703125" style="104" bestFit="1" customWidth="1"/>
    <col min="19" max="19" width="10.5703125" style="110" customWidth="1"/>
    <col min="20" max="20" width="9.85546875" style="106" bestFit="1" customWidth="1"/>
    <col min="21" max="21" width="9.28515625" style="105" bestFit="1" customWidth="1"/>
    <col min="22" max="22" width="7.7109375" style="104" bestFit="1" customWidth="1"/>
    <col min="23" max="23" width="8.42578125" style="110" bestFit="1" customWidth="1"/>
    <col min="24" max="24" width="9.85546875" style="106" bestFit="1" customWidth="1"/>
    <col min="25" max="25" width="9.28515625" style="105" bestFit="1" customWidth="1"/>
    <col min="26" max="26" width="8.5703125" style="104" bestFit="1" customWidth="1"/>
    <col min="27" max="27" width="8.42578125" style="110" bestFit="1" customWidth="1"/>
    <col min="28" max="28" width="9.85546875" style="106" bestFit="1" customWidth="1"/>
    <col min="29" max="29" width="9.28515625" style="105" bestFit="1" customWidth="1"/>
    <col min="30" max="30" width="9.85546875" style="106" bestFit="1" customWidth="1"/>
    <col min="31" max="31" width="14.42578125" style="106" customWidth="1"/>
    <col min="32" max="32" width="10.42578125" style="104" customWidth="1"/>
    <col min="33" max="33" width="16" style="105" customWidth="1"/>
    <col min="34" max="34" width="9.85546875" style="106" bestFit="1" customWidth="1"/>
    <col min="35" max="35" width="19.5703125" style="105" customWidth="1"/>
    <col min="36" max="36" width="9.85546875" style="104" bestFit="1" customWidth="1"/>
    <col min="37" max="37" width="9.28515625" style="105" bestFit="1" customWidth="1"/>
    <col min="38" max="38" width="9.85546875" style="104" bestFit="1" customWidth="1"/>
    <col min="39" max="39" width="14" style="105" customWidth="1"/>
    <col min="40" max="40" width="9.140625" style="104"/>
    <col min="41" max="41" width="8.42578125" style="110" bestFit="1" customWidth="1"/>
    <col min="42" max="42" width="9.85546875" style="106" bestFit="1" customWidth="1"/>
    <col min="43" max="43" width="9.28515625" style="105" bestFit="1" customWidth="1"/>
    <col min="44" max="44" width="9.85546875" style="104" bestFit="1" customWidth="1"/>
    <col min="45" max="45" width="10.5703125" style="105" customWidth="1"/>
    <col min="46" max="16384" width="9.140625" style="85"/>
  </cols>
  <sheetData>
    <row r="1" spans="1:45" ht="24" customHeight="1">
      <c r="A1" s="332" t="s">
        <v>123</v>
      </c>
      <c r="B1" s="333"/>
      <c r="C1" s="321" t="s">
        <v>124</v>
      </c>
      <c r="D1" s="322"/>
      <c r="E1" s="309" t="s">
        <v>125</v>
      </c>
      <c r="F1" s="312"/>
      <c r="G1" s="309" t="s">
        <v>126</v>
      </c>
      <c r="H1" s="312"/>
      <c r="I1" s="309" t="s">
        <v>127</v>
      </c>
      <c r="J1" s="312"/>
      <c r="K1" s="335" t="s">
        <v>128</v>
      </c>
      <c r="L1" s="336"/>
      <c r="M1" s="337"/>
      <c r="N1" s="309" t="s">
        <v>129</v>
      </c>
      <c r="O1" s="310"/>
      <c r="P1" s="310"/>
      <c r="Q1" s="312"/>
      <c r="R1" s="309" t="s">
        <v>130</v>
      </c>
      <c r="S1" s="310"/>
      <c r="T1" s="310"/>
      <c r="U1" s="314"/>
      <c r="V1" s="309" t="s">
        <v>5</v>
      </c>
      <c r="W1" s="310"/>
      <c r="X1" s="310"/>
      <c r="Y1" s="314"/>
      <c r="Z1" s="309" t="s">
        <v>131</v>
      </c>
      <c r="AA1" s="310"/>
      <c r="AB1" s="310"/>
      <c r="AC1" s="314"/>
      <c r="AD1" s="309" t="s">
        <v>132</v>
      </c>
      <c r="AE1" s="314"/>
      <c r="AF1" s="309" t="s">
        <v>133</v>
      </c>
      <c r="AG1" s="312"/>
      <c r="AH1" s="310" t="s">
        <v>134</v>
      </c>
      <c r="AI1" s="313"/>
      <c r="AJ1" s="309" t="s">
        <v>135</v>
      </c>
      <c r="AK1" s="314"/>
      <c r="AL1" s="309" t="s">
        <v>136</v>
      </c>
      <c r="AM1" s="314"/>
      <c r="AN1" s="309" t="s">
        <v>137</v>
      </c>
      <c r="AO1" s="310"/>
      <c r="AP1" s="311"/>
      <c r="AQ1" s="312"/>
      <c r="AR1" s="309" t="s">
        <v>138</v>
      </c>
      <c r="AS1" s="312"/>
    </row>
    <row r="2" spans="1:45" ht="34.5" customHeight="1" thickBot="1">
      <c r="A2" s="334"/>
      <c r="B2" s="333"/>
      <c r="C2" s="315" t="s">
        <v>139</v>
      </c>
      <c r="D2" s="308"/>
      <c r="E2" s="316" t="s">
        <v>140</v>
      </c>
      <c r="F2" s="317"/>
      <c r="G2" s="316" t="s">
        <v>141</v>
      </c>
      <c r="H2" s="317"/>
      <c r="I2" s="316" t="s">
        <v>142</v>
      </c>
      <c r="J2" s="317"/>
      <c r="K2" s="318" t="s">
        <v>143</v>
      </c>
      <c r="L2" s="319"/>
      <c r="M2" s="320"/>
      <c r="N2" s="329" t="s">
        <v>144</v>
      </c>
      <c r="O2" s="330"/>
      <c r="P2" s="330"/>
      <c r="Q2" s="331"/>
      <c r="R2" s="329" t="s">
        <v>144</v>
      </c>
      <c r="S2" s="330"/>
      <c r="T2" s="330"/>
      <c r="U2" s="331"/>
      <c r="V2" s="329" t="s">
        <v>144</v>
      </c>
      <c r="W2" s="330"/>
      <c r="X2" s="330"/>
      <c r="Y2" s="331"/>
      <c r="Z2" s="307" t="s">
        <v>144</v>
      </c>
      <c r="AA2" s="323"/>
      <c r="AB2" s="323"/>
      <c r="AC2" s="308"/>
      <c r="AD2" s="307" t="s">
        <v>144</v>
      </c>
      <c r="AE2" s="326"/>
      <c r="AF2" s="307" t="s">
        <v>144</v>
      </c>
      <c r="AG2" s="308"/>
      <c r="AH2" s="307" t="s">
        <v>144</v>
      </c>
      <c r="AI2" s="308"/>
      <c r="AJ2" s="307" t="s">
        <v>144</v>
      </c>
      <c r="AK2" s="308"/>
      <c r="AL2" s="307" t="s">
        <v>144</v>
      </c>
      <c r="AM2" s="308"/>
      <c r="AN2" s="307" t="s">
        <v>144</v>
      </c>
      <c r="AO2" s="323"/>
      <c r="AP2" s="323"/>
      <c r="AQ2" s="308"/>
      <c r="AR2" s="324" t="s">
        <v>144</v>
      </c>
      <c r="AS2" s="325"/>
    </row>
    <row r="3" spans="1:45" ht="13.5" customHeight="1">
      <c r="A3" s="373" t="s">
        <v>145</v>
      </c>
      <c r="B3" s="374" t="s">
        <v>146</v>
      </c>
      <c r="C3" s="375" t="s">
        <v>147</v>
      </c>
      <c r="D3" s="375" t="s">
        <v>148</v>
      </c>
      <c r="E3" s="86" t="s">
        <v>125</v>
      </c>
      <c r="F3" s="86" t="s">
        <v>15</v>
      </c>
      <c r="G3" s="86" t="s">
        <v>149</v>
      </c>
      <c r="H3" s="86" t="s">
        <v>150</v>
      </c>
      <c r="I3" s="86" t="s">
        <v>151</v>
      </c>
      <c r="J3" s="86" t="s">
        <v>152</v>
      </c>
      <c r="K3" s="87" t="s">
        <v>153</v>
      </c>
      <c r="L3" s="87" t="s">
        <v>154</v>
      </c>
      <c r="M3" s="87" t="s">
        <v>155</v>
      </c>
      <c r="N3" s="86" t="s">
        <v>156</v>
      </c>
      <c r="O3" s="86" t="s">
        <v>157</v>
      </c>
      <c r="P3" s="86" t="s">
        <v>158</v>
      </c>
      <c r="Q3" s="86" t="s">
        <v>159</v>
      </c>
      <c r="R3" s="86" t="s">
        <v>156</v>
      </c>
      <c r="S3" s="86" t="s">
        <v>157</v>
      </c>
      <c r="T3" s="86" t="s">
        <v>158</v>
      </c>
      <c r="U3" s="86" t="s">
        <v>159</v>
      </c>
      <c r="V3" s="86" t="s">
        <v>156</v>
      </c>
      <c r="W3" s="86" t="s">
        <v>157</v>
      </c>
      <c r="X3" s="86" t="s">
        <v>158</v>
      </c>
      <c r="Y3" s="86" t="s">
        <v>159</v>
      </c>
      <c r="Z3" s="374" t="s">
        <v>156</v>
      </c>
      <c r="AA3" s="374" t="s">
        <v>157</v>
      </c>
      <c r="AB3" s="374" t="s">
        <v>158</v>
      </c>
      <c r="AC3" s="374" t="s">
        <v>159</v>
      </c>
      <c r="AD3" s="374" t="s">
        <v>158</v>
      </c>
      <c r="AE3" s="374" t="s">
        <v>159</v>
      </c>
      <c r="AF3" s="374" t="s">
        <v>158</v>
      </c>
      <c r="AG3" s="374" t="s">
        <v>159</v>
      </c>
      <c r="AH3" s="374" t="s">
        <v>158</v>
      </c>
      <c r="AI3" s="374" t="s">
        <v>159</v>
      </c>
      <c r="AJ3" s="374" t="s">
        <v>158</v>
      </c>
      <c r="AK3" s="374" t="s">
        <v>159</v>
      </c>
      <c r="AL3" s="374" t="s">
        <v>158</v>
      </c>
      <c r="AM3" s="374" t="s">
        <v>159</v>
      </c>
      <c r="AN3" s="374" t="s">
        <v>156</v>
      </c>
      <c r="AO3" s="374" t="s">
        <v>157</v>
      </c>
      <c r="AP3" s="374" t="s">
        <v>158</v>
      </c>
      <c r="AQ3" s="374" t="s">
        <v>159</v>
      </c>
      <c r="AR3" s="374" t="s">
        <v>158</v>
      </c>
      <c r="AS3" s="374" t="s">
        <v>159</v>
      </c>
    </row>
    <row r="4" spans="1:45" ht="13.5" customHeight="1">
      <c r="A4" s="376" t="s">
        <v>160</v>
      </c>
      <c r="B4" s="377" t="str">
        <f>'Incentive Goal'!B3</f>
        <v>ALAMANCE</v>
      </c>
      <c r="C4" s="378">
        <v>12</v>
      </c>
      <c r="D4" s="378">
        <v>18.5</v>
      </c>
      <c r="E4" s="379">
        <v>6785</v>
      </c>
      <c r="F4" s="380">
        <v>565.41666666666663</v>
      </c>
      <c r="G4" s="381">
        <v>222</v>
      </c>
      <c r="H4" s="380">
        <v>18.5</v>
      </c>
      <c r="I4" s="381">
        <v>220</v>
      </c>
      <c r="J4" s="380">
        <v>18.333333333333332</v>
      </c>
      <c r="K4" s="382">
        <v>5530811.2000000002</v>
      </c>
      <c r="L4" s="382">
        <v>460900.93333333335</v>
      </c>
      <c r="M4" s="382">
        <v>298962.76756756759</v>
      </c>
      <c r="N4" s="383">
        <v>55879</v>
      </c>
      <c r="O4" s="378">
        <v>4656.583333333333</v>
      </c>
      <c r="P4" s="383">
        <v>361</v>
      </c>
      <c r="Q4" s="378">
        <v>30.083333333333332</v>
      </c>
      <c r="R4" s="383">
        <v>786</v>
      </c>
      <c r="S4" s="378">
        <v>65.5</v>
      </c>
      <c r="T4" s="383">
        <v>38</v>
      </c>
      <c r="U4" s="378">
        <v>3.1666666666666665</v>
      </c>
      <c r="V4" s="383">
        <v>128</v>
      </c>
      <c r="W4" s="378">
        <v>10.666666666666666</v>
      </c>
      <c r="X4" s="383">
        <v>218</v>
      </c>
      <c r="Y4" s="378">
        <v>18.166666666666668</v>
      </c>
      <c r="Z4" s="383">
        <v>359</v>
      </c>
      <c r="AA4" s="378">
        <v>29.916666666666668</v>
      </c>
      <c r="AB4" s="383">
        <v>219</v>
      </c>
      <c r="AC4" s="378">
        <v>18.25</v>
      </c>
      <c r="AD4" s="384">
        <v>276</v>
      </c>
      <c r="AE4" s="378">
        <v>23</v>
      </c>
      <c r="AF4" s="383">
        <v>89</v>
      </c>
      <c r="AG4" s="378">
        <v>7.416666666666667</v>
      </c>
      <c r="AH4" s="383">
        <v>227</v>
      </c>
      <c r="AI4" s="378">
        <v>18.916666666666668</v>
      </c>
      <c r="AJ4" s="383">
        <v>27</v>
      </c>
      <c r="AK4" s="378">
        <v>2.25</v>
      </c>
      <c r="AL4" s="383">
        <v>1559</v>
      </c>
      <c r="AM4" s="378">
        <v>129.91666666666666</v>
      </c>
      <c r="AN4" s="383">
        <v>1121</v>
      </c>
      <c r="AO4" s="378">
        <v>93.416666666666671</v>
      </c>
      <c r="AP4" s="383">
        <v>1595</v>
      </c>
      <c r="AQ4" s="378">
        <v>132.91666666666666</v>
      </c>
      <c r="AR4" s="383">
        <v>450</v>
      </c>
      <c r="AS4" s="378">
        <v>37.5</v>
      </c>
    </row>
    <row r="5" spans="1:45" ht="13.5" customHeight="1">
      <c r="A5" s="376" t="s">
        <v>161</v>
      </c>
      <c r="B5" s="377" t="str">
        <f>'Incentive Goal'!B4</f>
        <v>ALEXANDER</v>
      </c>
      <c r="C5" s="378">
        <v>3</v>
      </c>
      <c r="D5" s="378">
        <v>4</v>
      </c>
      <c r="E5" s="379">
        <v>1314</v>
      </c>
      <c r="F5" s="380">
        <v>438</v>
      </c>
      <c r="G5" s="381">
        <v>32</v>
      </c>
      <c r="H5" s="380">
        <v>10.666666666666666</v>
      </c>
      <c r="I5" s="381">
        <v>28</v>
      </c>
      <c r="J5" s="380">
        <v>9.3333333333333339</v>
      </c>
      <c r="K5" s="382">
        <v>988623.17</v>
      </c>
      <c r="L5" s="382">
        <v>329541.0566666667</v>
      </c>
      <c r="M5" s="382">
        <v>247155.79250000001</v>
      </c>
      <c r="N5" s="383">
        <v>14098</v>
      </c>
      <c r="O5" s="378">
        <v>4699.333333333333</v>
      </c>
      <c r="P5" s="383">
        <v>41</v>
      </c>
      <c r="Q5" s="378">
        <v>13.666666666666666</v>
      </c>
      <c r="R5" s="383">
        <v>251</v>
      </c>
      <c r="S5" s="378">
        <v>83.666666666666671</v>
      </c>
      <c r="T5" s="383">
        <v>15</v>
      </c>
      <c r="U5" s="378">
        <v>5</v>
      </c>
      <c r="V5" s="383">
        <v>9</v>
      </c>
      <c r="W5" s="378">
        <v>3</v>
      </c>
      <c r="X5" s="383">
        <v>33</v>
      </c>
      <c r="Y5" s="378">
        <v>11</v>
      </c>
      <c r="Z5" s="383">
        <v>40</v>
      </c>
      <c r="AA5" s="378">
        <v>13.333333333333334</v>
      </c>
      <c r="AB5" s="383">
        <v>27</v>
      </c>
      <c r="AC5" s="378">
        <v>9</v>
      </c>
      <c r="AD5" s="384">
        <v>1</v>
      </c>
      <c r="AE5" s="378">
        <v>0.33333333333333331</v>
      </c>
      <c r="AF5" s="383">
        <v>3</v>
      </c>
      <c r="AG5" s="378">
        <v>1</v>
      </c>
      <c r="AH5" s="383">
        <v>37</v>
      </c>
      <c r="AI5" s="378">
        <v>12.333333333333334</v>
      </c>
      <c r="AJ5" s="383">
        <v>9</v>
      </c>
      <c r="AK5" s="378">
        <v>3</v>
      </c>
      <c r="AL5" s="383">
        <v>257</v>
      </c>
      <c r="AM5" s="378">
        <v>85.666666666666671</v>
      </c>
      <c r="AN5" s="383">
        <v>25</v>
      </c>
      <c r="AO5" s="378">
        <v>8.3333333333333339</v>
      </c>
      <c r="AP5" s="383">
        <v>545</v>
      </c>
      <c r="AQ5" s="378">
        <v>181.66666666666666</v>
      </c>
      <c r="AR5" s="383">
        <v>7</v>
      </c>
      <c r="AS5" s="378">
        <v>2.3333333333333335</v>
      </c>
    </row>
    <row r="6" spans="1:45" ht="13.5" customHeight="1">
      <c r="A6" s="376" t="s">
        <v>161</v>
      </c>
      <c r="B6" s="377" t="str">
        <f>'Incentive Goal'!B5</f>
        <v>ALLEGHANY</v>
      </c>
      <c r="C6" s="378">
        <v>0.75</v>
      </c>
      <c r="D6" s="378">
        <v>2</v>
      </c>
      <c r="E6" s="379">
        <v>369</v>
      </c>
      <c r="F6" s="380">
        <v>492</v>
      </c>
      <c r="G6" s="381">
        <v>1</v>
      </c>
      <c r="H6" s="380">
        <v>1.3333333333333333</v>
      </c>
      <c r="I6" s="381">
        <v>25</v>
      </c>
      <c r="J6" s="380">
        <v>33.333333333333336</v>
      </c>
      <c r="K6" s="382">
        <v>326703.64</v>
      </c>
      <c r="L6" s="382">
        <v>435604.85333333333</v>
      </c>
      <c r="M6" s="382">
        <v>163351.82</v>
      </c>
      <c r="N6" s="383">
        <v>3601</v>
      </c>
      <c r="O6" s="378">
        <v>4801.333333333333</v>
      </c>
      <c r="P6" s="383">
        <v>26</v>
      </c>
      <c r="Q6" s="378">
        <v>34.666666666666664</v>
      </c>
      <c r="R6" s="383">
        <v>222</v>
      </c>
      <c r="S6" s="378">
        <v>296</v>
      </c>
      <c r="T6" s="383">
        <v>2</v>
      </c>
      <c r="U6" s="378">
        <v>2.6666666666666665</v>
      </c>
      <c r="V6" s="383">
        <v>0</v>
      </c>
      <c r="W6" s="378">
        <v>0</v>
      </c>
      <c r="X6" s="383">
        <v>1</v>
      </c>
      <c r="Y6" s="378">
        <v>1.3333333333333333</v>
      </c>
      <c r="Z6" s="383">
        <v>5</v>
      </c>
      <c r="AA6" s="378">
        <v>6.666666666666667</v>
      </c>
      <c r="AB6" s="383">
        <v>21</v>
      </c>
      <c r="AC6" s="378">
        <v>28</v>
      </c>
      <c r="AD6" s="384">
        <v>0</v>
      </c>
      <c r="AE6" s="378">
        <v>0</v>
      </c>
      <c r="AF6" s="383">
        <v>1</v>
      </c>
      <c r="AG6" s="378">
        <v>1.3333333333333333</v>
      </c>
      <c r="AH6" s="383">
        <v>28</v>
      </c>
      <c r="AI6" s="378">
        <v>37.333333333333336</v>
      </c>
      <c r="AJ6" s="383">
        <v>8</v>
      </c>
      <c r="AK6" s="378">
        <v>10.666666666666666</v>
      </c>
      <c r="AL6" s="383">
        <v>56</v>
      </c>
      <c r="AM6" s="378">
        <v>74.666666666666671</v>
      </c>
      <c r="AN6" s="383">
        <v>56</v>
      </c>
      <c r="AO6" s="378">
        <v>74.666666666666671</v>
      </c>
      <c r="AP6" s="383">
        <v>173</v>
      </c>
      <c r="AQ6" s="378">
        <v>230.66666666666666</v>
      </c>
      <c r="AR6" s="383">
        <v>57</v>
      </c>
      <c r="AS6" s="378">
        <v>76</v>
      </c>
    </row>
    <row r="7" spans="1:45" ht="13.5" customHeight="1">
      <c r="A7" s="376" t="s">
        <v>162</v>
      </c>
      <c r="B7" s="377" t="str">
        <f>'Incentive Goal'!B6</f>
        <v>ANSON</v>
      </c>
      <c r="C7" s="378">
        <v>4.75</v>
      </c>
      <c r="D7" s="378">
        <v>7</v>
      </c>
      <c r="E7" s="379">
        <v>2023</v>
      </c>
      <c r="F7" s="380">
        <v>425.89473684210526</v>
      </c>
      <c r="G7" s="381">
        <v>101</v>
      </c>
      <c r="H7" s="380">
        <v>21.263157894736842</v>
      </c>
      <c r="I7" s="381">
        <v>107</v>
      </c>
      <c r="J7" s="380">
        <v>22.526315789473685</v>
      </c>
      <c r="K7" s="382">
        <v>1688983.19</v>
      </c>
      <c r="L7" s="382">
        <v>355575.40842105262</v>
      </c>
      <c r="M7" s="382">
        <v>241283.31285714285</v>
      </c>
      <c r="N7" s="383">
        <v>23088</v>
      </c>
      <c r="O7" s="378">
        <v>4860.6315789473683</v>
      </c>
      <c r="P7" s="383">
        <v>118</v>
      </c>
      <c r="Q7" s="378">
        <v>24.842105263157894</v>
      </c>
      <c r="R7" s="383">
        <v>836</v>
      </c>
      <c r="S7" s="378">
        <v>176</v>
      </c>
      <c r="T7" s="383">
        <v>14</v>
      </c>
      <c r="U7" s="378">
        <v>2.9473684210526314</v>
      </c>
      <c r="V7" s="383">
        <v>52</v>
      </c>
      <c r="W7" s="378">
        <v>10.947368421052632</v>
      </c>
      <c r="X7" s="383">
        <v>107</v>
      </c>
      <c r="Y7" s="378">
        <v>22.526315789473685</v>
      </c>
      <c r="Z7" s="383">
        <v>110</v>
      </c>
      <c r="AA7" s="378">
        <v>23.157894736842106</v>
      </c>
      <c r="AB7" s="383">
        <v>86</v>
      </c>
      <c r="AC7" s="378">
        <v>18.105263157894736</v>
      </c>
      <c r="AD7" s="384">
        <v>3</v>
      </c>
      <c r="AE7" s="378">
        <v>0.63157894736842102</v>
      </c>
      <c r="AF7" s="383">
        <v>15</v>
      </c>
      <c r="AG7" s="378">
        <v>3.1578947368421053</v>
      </c>
      <c r="AH7" s="383">
        <v>74</v>
      </c>
      <c r="AI7" s="378">
        <v>15.578947368421053</v>
      </c>
      <c r="AJ7" s="383">
        <v>12</v>
      </c>
      <c r="AK7" s="378">
        <v>2.5263157894736841</v>
      </c>
      <c r="AL7" s="383">
        <v>784</v>
      </c>
      <c r="AM7" s="378">
        <v>165.05263157894737</v>
      </c>
      <c r="AN7" s="383">
        <v>1053</v>
      </c>
      <c r="AO7" s="378">
        <v>221.68421052631578</v>
      </c>
      <c r="AP7" s="383">
        <v>732</v>
      </c>
      <c r="AQ7" s="378">
        <v>154.10526315789474</v>
      </c>
      <c r="AR7" s="383">
        <v>145</v>
      </c>
      <c r="AS7" s="378">
        <v>30.526315789473685</v>
      </c>
    </row>
    <row r="8" spans="1:45" ht="13.5" customHeight="1">
      <c r="A8" s="376" t="s">
        <v>161</v>
      </c>
      <c r="B8" s="377" t="str">
        <f>'Incentive Goal'!B7</f>
        <v>ASHE</v>
      </c>
      <c r="C8" s="378">
        <v>4</v>
      </c>
      <c r="D8" s="378">
        <v>5</v>
      </c>
      <c r="E8" s="379">
        <v>1004</v>
      </c>
      <c r="F8" s="380">
        <v>251</v>
      </c>
      <c r="G8" s="381">
        <v>1</v>
      </c>
      <c r="H8" s="380">
        <v>0.25</v>
      </c>
      <c r="I8" s="381">
        <v>33</v>
      </c>
      <c r="J8" s="380">
        <v>8.25</v>
      </c>
      <c r="K8" s="382">
        <v>696744.94</v>
      </c>
      <c r="L8" s="382">
        <v>174186.23499999999</v>
      </c>
      <c r="M8" s="382">
        <v>139348.98799999998</v>
      </c>
      <c r="N8" s="383">
        <v>9890</v>
      </c>
      <c r="O8" s="378">
        <v>2472.5</v>
      </c>
      <c r="P8" s="383">
        <v>89</v>
      </c>
      <c r="Q8" s="378">
        <v>22.25</v>
      </c>
      <c r="R8" s="383">
        <v>183</v>
      </c>
      <c r="S8" s="378">
        <v>45.75</v>
      </c>
      <c r="T8" s="383">
        <v>4</v>
      </c>
      <c r="U8" s="378">
        <v>1</v>
      </c>
      <c r="V8" s="383">
        <v>7</v>
      </c>
      <c r="W8" s="378">
        <v>1.75</v>
      </c>
      <c r="X8" s="383">
        <v>1</v>
      </c>
      <c r="Y8" s="378">
        <v>0.25</v>
      </c>
      <c r="Z8" s="383">
        <v>23</v>
      </c>
      <c r="AA8" s="378">
        <v>5.75</v>
      </c>
      <c r="AB8" s="383">
        <v>33</v>
      </c>
      <c r="AC8" s="378">
        <v>8.25</v>
      </c>
      <c r="AD8" s="384">
        <v>2</v>
      </c>
      <c r="AE8" s="378">
        <v>0.5</v>
      </c>
      <c r="AF8" s="383">
        <v>0</v>
      </c>
      <c r="AG8" s="378">
        <v>0</v>
      </c>
      <c r="AH8" s="383">
        <v>12</v>
      </c>
      <c r="AI8" s="378">
        <v>3</v>
      </c>
      <c r="AJ8" s="383">
        <v>3</v>
      </c>
      <c r="AK8" s="378">
        <v>0.75</v>
      </c>
      <c r="AL8" s="383">
        <v>149</v>
      </c>
      <c r="AM8" s="378">
        <v>37.25</v>
      </c>
      <c r="AN8" s="383">
        <v>562</v>
      </c>
      <c r="AO8" s="378">
        <v>140.5</v>
      </c>
      <c r="AP8" s="383">
        <v>311</v>
      </c>
      <c r="AQ8" s="378">
        <v>77.75</v>
      </c>
      <c r="AR8" s="383">
        <v>206</v>
      </c>
      <c r="AS8" s="378">
        <v>51.5</v>
      </c>
    </row>
    <row r="9" spans="1:45" ht="13.5" customHeight="1">
      <c r="A9" s="376" t="s">
        <v>163</v>
      </c>
      <c r="B9" s="377" t="str">
        <f>'Incentive Goal'!B8</f>
        <v>AVERY</v>
      </c>
      <c r="C9" s="378">
        <v>1</v>
      </c>
      <c r="D9" s="378">
        <v>1</v>
      </c>
      <c r="E9" s="379">
        <v>320</v>
      </c>
      <c r="F9" s="380">
        <v>320</v>
      </c>
      <c r="G9" s="381"/>
      <c r="H9" s="380">
        <v>0</v>
      </c>
      <c r="I9" s="381">
        <v>15</v>
      </c>
      <c r="J9" s="380">
        <v>15</v>
      </c>
      <c r="K9" s="382">
        <v>265988.32</v>
      </c>
      <c r="L9" s="382">
        <v>265988.32</v>
      </c>
      <c r="M9" s="382">
        <v>265988.32</v>
      </c>
      <c r="N9" s="383">
        <v>2678</v>
      </c>
      <c r="O9" s="378">
        <v>2678</v>
      </c>
      <c r="P9" s="383">
        <v>12</v>
      </c>
      <c r="Q9" s="378">
        <v>12</v>
      </c>
      <c r="R9" s="383">
        <v>49</v>
      </c>
      <c r="S9" s="378">
        <v>49</v>
      </c>
      <c r="T9" s="383">
        <v>0</v>
      </c>
      <c r="U9" s="378">
        <v>0</v>
      </c>
      <c r="V9" s="383">
        <v>3</v>
      </c>
      <c r="W9" s="378">
        <v>3</v>
      </c>
      <c r="X9" s="383">
        <v>0</v>
      </c>
      <c r="Y9" s="378">
        <v>0</v>
      </c>
      <c r="Z9" s="383">
        <v>16</v>
      </c>
      <c r="AA9" s="378">
        <v>16</v>
      </c>
      <c r="AB9" s="383">
        <v>15</v>
      </c>
      <c r="AC9" s="378">
        <v>15</v>
      </c>
      <c r="AD9" s="384">
        <v>0</v>
      </c>
      <c r="AE9" s="378">
        <v>0</v>
      </c>
      <c r="AF9" s="383">
        <v>3</v>
      </c>
      <c r="AG9" s="378">
        <v>3</v>
      </c>
      <c r="AH9" s="383">
        <v>2</v>
      </c>
      <c r="AI9" s="378">
        <v>2</v>
      </c>
      <c r="AJ9" s="383">
        <v>0</v>
      </c>
      <c r="AK9" s="378">
        <v>0</v>
      </c>
      <c r="AL9" s="383">
        <v>31</v>
      </c>
      <c r="AM9" s="378">
        <v>31</v>
      </c>
      <c r="AN9" s="383">
        <v>129</v>
      </c>
      <c r="AO9" s="378">
        <v>129</v>
      </c>
      <c r="AP9" s="383">
        <v>43</v>
      </c>
      <c r="AQ9" s="378">
        <v>43</v>
      </c>
      <c r="AR9" s="383">
        <v>8</v>
      </c>
      <c r="AS9" s="378">
        <v>8</v>
      </c>
    </row>
    <row r="10" spans="1:45" ht="13.5" customHeight="1">
      <c r="A10" s="376" t="s">
        <v>161</v>
      </c>
      <c r="B10" s="377" t="str">
        <f>'Incentive Goal'!B9</f>
        <v>BEAUFORT</v>
      </c>
      <c r="C10" s="378">
        <v>7.5</v>
      </c>
      <c r="D10" s="378">
        <v>10</v>
      </c>
      <c r="E10" s="379">
        <v>2802</v>
      </c>
      <c r="F10" s="380">
        <v>373.6</v>
      </c>
      <c r="G10" s="381">
        <v>98</v>
      </c>
      <c r="H10" s="380">
        <v>13.066666666666666</v>
      </c>
      <c r="I10" s="381">
        <v>181</v>
      </c>
      <c r="J10" s="380">
        <v>24.133333333333333</v>
      </c>
      <c r="K10" s="382">
        <v>2358115.5499999998</v>
      </c>
      <c r="L10" s="382">
        <v>314415.40666666662</v>
      </c>
      <c r="M10" s="382">
        <v>235811.55499999999</v>
      </c>
      <c r="N10" s="383">
        <v>24385</v>
      </c>
      <c r="O10" s="378">
        <v>3251.3333333333335</v>
      </c>
      <c r="P10" s="383">
        <v>104</v>
      </c>
      <c r="Q10" s="378">
        <v>13.866666666666667</v>
      </c>
      <c r="R10" s="383">
        <v>468</v>
      </c>
      <c r="S10" s="378">
        <v>62.4</v>
      </c>
      <c r="T10" s="383">
        <v>24</v>
      </c>
      <c r="U10" s="378">
        <v>3.2</v>
      </c>
      <c r="V10" s="383">
        <v>48</v>
      </c>
      <c r="W10" s="378">
        <v>6.4</v>
      </c>
      <c r="X10" s="383">
        <v>109</v>
      </c>
      <c r="Y10" s="378">
        <v>14.533333333333333</v>
      </c>
      <c r="Z10" s="383">
        <v>321</v>
      </c>
      <c r="AA10" s="378">
        <v>42.8</v>
      </c>
      <c r="AB10" s="383">
        <v>187</v>
      </c>
      <c r="AC10" s="378">
        <v>24.933333333333334</v>
      </c>
      <c r="AD10" s="384">
        <v>8</v>
      </c>
      <c r="AE10" s="378">
        <v>1.0666666666666667</v>
      </c>
      <c r="AF10" s="383">
        <v>83</v>
      </c>
      <c r="AG10" s="378">
        <v>11.066666666666666</v>
      </c>
      <c r="AH10" s="383">
        <v>195</v>
      </c>
      <c r="AI10" s="378">
        <v>26</v>
      </c>
      <c r="AJ10" s="383">
        <v>25</v>
      </c>
      <c r="AK10" s="378">
        <v>3.3333333333333335</v>
      </c>
      <c r="AL10" s="383">
        <v>559</v>
      </c>
      <c r="AM10" s="378">
        <v>74.533333333333331</v>
      </c>
      <c r="AN10" s="383">
        <v>401</v>
      </c>
      <c r="AO10" s="378">
        <v>53.466666666666669</v>
      </c>
      <c r="AP10" s="383">
        <v>1828</v>
      </c>
      <c r="AQ10" s="378">
        <v>243.73333333333332</v>
      </c>
      <c r="AR10" s="383">
        <v>160</v>
      </c>
      <c r="AS10" s="378">
        <v>21.333333333333332</v>
      </c>
    </row>
    <row r="11" spans="1:45" ht="13.5" customHeight="1">
      <c r="A11" s="376" t="s">
        <v>164</v>
      </c>
      <c r="B11" s="377" t="str">
        <f>'Incentive Goal'!B10</f>
        <v>BERTIE</v>
      </c>
      <c r="C11" s="378">
        <v>3.5</v>
      </c>
      <c r="D11" s="378">
        <v>4</v>
      </c>
      <c r="E11" s="379">
        <v>1474</v>
      </c>
      <c r="F11" s="380">
        <v>421.14285714285717</v>
      </c>
      <c r="G11" s="381">
        <v>21</v>
      </c>
      <c r="H11" s="380">
        <v>6</v>
      </c>
      <c r="I11" s="381">
        <v>16</v>
      </c>
      <c r="J11" s="380">
        <v>4.5714285714285712</v>
      </c>
      <c r="K11" s="382">
        <v>1227933.1000000001</v>
      </c>
      <c r="L11" s="382">
        <v>350838.02857142861</v>
      </c>
      <c r="M11" s="382">
        <v>306983.27500000002</v>
      </c>
      <c r="N11" s="383">
        <v>7676</v>
      </c>
      <c r="O11" s="378">
        <v>2193.1428571428573</v>
      </c>
      <c r="P11" s="383">
        <v>41</v>
      </c>
      <c r="Q11" s="378">
        <v>11.714285714285714</v>
      </c>
      <c r="R11" s="383">
        <v>113</v>
      </c>
      <c r="S11" s="378">
        <v>32.285714285714285</v>
      </c>
      <c r="T11" s="383">
        <v>1</v>
      </c>
      <c r="U11" s="378">
        <v>0.2857142857142857</v>
      </c>
      <c r="V11" s="383">
        <v>6</v>
      </c>
      <c r="W11" s="378">
        <v>1.7142857142857142</v>
      </c>
      <c r="X11" s="383">
        <v>9</v>
      </c>
      <c r="Y11" s="378">
        <v>2.5714285714285716</v>
      </c>
      <c r="Z11" s="383">
        <v>5</v>
      </c>
      <c r="AA11" s="378">
        <v>1.4285714285714286</v>
      </c>
      <c r="AB11" s="383">
        <v>9</v>
      </c>
      <c r="AC11" s="378">
        <v>2.5714285714285716</v>
      </c>
      <c r="AD11" s="384">
        <v>1</v>
      </c>
      <c r="AE11" s="378">
        <v>0.2857142857142857</v>
      </c>
      <c r="AF11" s="383">
        <v>13</v>
      </c>
      <c r="AG11" s="378">
        <v>3.7142857142857144</v>
      </c>
      <c r="AH11" s="383">
        <v>52</v>
      </c>
      <c r="AI11" s="378">
        <v>14.857142857142858</v>
      </c>
      <c r="AJ11" s="383">
        <v>4</v>
      </c>
      <c r="AK11" s="378">
        <v>1.1428571428571428</v>
      </c>
      <c r="AL11" s="383">
        <v>461</v>
      </c>
      <c r="AM11" s="378">
        <v>131.71428571428572</v>
      </c>
      <c r="AN11" s="383">
        <v>149</v>
      </c>
      <c r="AO11" s="378">
        <v>42.571428571428569</v>
      </c>
      <c r="AP11" s="383">
        <v>344</v>
      </c>
      <c r="AQ11" s="378">
        <v>98.285714285714292</v>
      </c>
      <c r="AR11" s="383">
        <v>111</v>
      </c>
      <c r="AS11" s="378">
        <v>31.714285714285715</v>
      </c>
    </row>
    <row r="12" spans="1:45" ht="13.5" customHeight="1">
      <c r="A12" s="376" t="s">
        <v>165</v>
      </c>
      <c r="B12" s="377" t="str">
        <f>'Incentive Goal'!B11</f>
        <v>BLADEN</v>
      </c>
      <c r="C12" s="378">
        <v>6</v>
      </c>
      <c r="D12" s="378">
        <v>8</v>
      </c>
      <c r="E12" s="379">
        <v>2011</v>
      </c>
      <c r="F12" s="380">
        <v>335.16666666666669</v>
      </c>
      <c r="G12" s="381">
        <v>77</v>
      </c>
      <c r="H12" s="380">
        <v>12.833333333333334</v>
      </c>
      <c r="I12" s="381">
        <v>82</v>
      </c>
      <c r="J12" s="380">
        <v>13.666666666666666</v>
      </c>
      <c r="K12" s="382">
        <v>2052559.36</v>
      </c>
      <c r="L12" s="382">
        <v>342093.22666666668</v>
      </c>
      <c r="M12" s="382">
        <v>256569.92</v>
      </c>
      <c r="N12" s="383">
        <v>20864</v>
      </c>
      <c r="O12" s="378">
        <v>3477.3333333333335</v>
      </c>
      <c r="P12" s="383">
        <v>139</v>
      </c>
      <c r="Q12" s="378">
        <v>23.166666666666668</v>
      </c>
      <c r="R12" s="383">
        <v>3994</v>
      </c>
      <c r="S12" s="378">
        <v>665.66666666666663</v>
      </c>
      <c r="T12" s="383">
        <v>137</v>
      </c>
      <c r="U12" s="378">
        <v>22.833333333333332</v>
      </c>
      <c r="V12" s="383">
        <v>63</v>
      </c>
      <c r="W12" s="378">
        <v>10.5</v>
      </c>
      <c r="X12" s="383">
        <v>81</v>
      </c>
      <c r="Y12" s="378">
        <v>13.5</v>
      </c>
      <c r="Z12" s="383">
        <v>129</v>
      </c>
      <c r="AA12" s="378">
        <v>21.5</v>
      </c>
      <c r="AB12" s="383">
        <v>82</v>
      </c>
      <c r="AC12" s="378">
        <v>13.666666666666666</v>
      </c>
      <c r="AD12" s="384">
        <v>172</v>
      </c>
      <c r="AE12" s="378">
        <v>28.666666666666668</v>
      </c>
      <c r="AF12" s="383">
        <v>49</v>
      </c>
      <c r="AG12" s="378">
        <v>8.1666666666666661</v>
      </c>
      <c r="AH12" s="383">
        <v>95</v>
      </c>
      <c r="AI12" s="378">
        <v>15.833333333333334</v>
      </c>
      <c r="AJ12" s="383">
        <v>19</v>
      </c>
      <c r="AK12" s="378">
        <v>3.1666666666666665</v>
      </c>
      <c r="AL12" s="383">
        <v>830</v>
      </c>
      <c r="AM12" s="378">
        <v>138.33333333333334</v>
      </c>
      <c r="AN12" s="383">
        <v>732</v>
      </c>
      <c r="AO12" s="378">
        <v>122</v>
      </c>
      <c r="AP12" s="383">
        <v>3074</v>
      </c>
      <c r="AQ12" s="378">
        <v>512.33333333333337</v>
      </c>
      <c r="AR12" s="383">
        <v>153</v>
      </c>
      <c r="AS12" s="378">
        <v>25.5</v>
      </c>
    </row>
    <row r="13" spans="1:45" ht="13.5" customHeight="1">
      <c r="A13" s="376" t="s">
        <v>166</v>
      </c>
      <c r="B13" s="377" t="str">
        <f>'Incentive Goal'!B12</f>
        <v>BRUNSWICK</v>
      </c>
      <c r="C13" s="378">
        <v>10.75</v>
      </c>
      <c r="D13" s="378">
        <v>13</v>
      </c>
      <c r="E13" s="379">
        <v>3527</v>
      </c>
      <c r="F13" s="380">
        <v>328.09302325581393</v>
      </c>
      <c r="G13" s="381">
        <v>139</v>
      </c>
      <c r="H13" s="380">
        <v>12.930232558139535</v>
      </c>
      <c r="I13" s="381">
        <v>192</v>
      </c>
      <c r="J13" s="380">
        <v>17.86046511627907</v>
      </c>
      <c r="K13" s="382">
        <v>3311582.52</v>
      </c>
      <c r="L13" s="382">
        <v>308054.18790697673</v>
      </c>
      <c r="M13" s="382">
        <v>254737.11692307692</v>
      </c>
      <c r="N13" s="383">
        <v>35699</v>
      </c>
      <c r="O13" s="378">
        <v>3320.8372093023254</v>
      </c>
      <c r="P13" s="383">
        <v>287</v>
      </c>
      <c r="Q13" s="378">
        <v>26.697674418604652</v>
      </c>
      <c r="R13" s="383">
        <v>1820</v>
      </c>
      <c r="S13" s="378">
        <v>169.30232558139534</v>
      </c>
      <c r="T13" s="383">
        <v>211</v>
      </c>
      <c r="U13" s="378">
        <v>19.627906976744185</v>
      </c>
      <c r="V13" s="383">
        <v>48</v>
      </c>
      <c r="W13" s="378">
        <v>4.4651162790697674</v>
      </c>
      <c r="X13" s="383">
        <v>145</v>
      </c>
      <c r="Y13" s="378">
        <v>13.488372093023257</v>
      </c>
      <c r="Z13" s="383">
        <v>195</v>
      </c>
      <c r="AA13" s="378">
        <v>18.13953488372093</v>
      </c>
      <c r="AB13" s="383">
        <v>185</v>
      </c>
      <c r="AC13" s="378">
        <v>17.209302325581394</v>
      </c>
      <c r="AD13" s="384">
        <v>678</v>
      </c>
      <c r="AE13" s="378">
        <v>63.069767441860463</v>
      </c>
      <c r="AF13" s="383">
        <v>86</v>
      </c>
      <c r="AG13" s="378">
        <v>8</v>
      </c>
      <c r="AH13" s="383">
        <v>153</v>
      </c>
      <c r="AI13" s="378">
        <v>14.232558139534884</v>
      </c>
      <c r="AJ13" s="383">
        <v>27</v>
      </c>
      <c r="AK13" s="378">
        <v>2.5116279069767442</v>
      </c>
      <c r="AL13" s="383">
        <v>724</v>
      </c>
      <c r="AM13" s="378">
        <v>67.348837209302332</v>
      </c>
      <c r="AN13" s="383">
        <v>868</v>
      </c>
      <c r="AO13" s="378">
        <v>80.744186046511629</v>
      </c>
      <c r="AP13" s="383">
        <v>2950</v>
      </c>
      <c r="AQ13" s="378">
        <v>274.41860465116281</v>
      </c>
      <c r="AR13" s="383">
        <v>242</v>
      </c>
      <c r="AS13" s="378">
        <v>22.511627906976745</v>
      </c>
    </row>
    <row r="14" spans="1:45" ht="13.5" customHeight="1">
      <c r="A14" s="376" t="s">
        <v>167</v>
      </c>
      <c r="B14" s="377" t="str">
        <f>'Incentive Goal'!B13</f>
        <v>BUNCOMBE</v>
      </c>
      <c r="C14" s="378">
        <v>10.75</v>
      </c>
      <c r="D14" s="378">
        <v>18.350000000000001</v>
      </c>
      <c r="E14" s="379">
        <v>6421</v>
      </c>
      <c r="F14" s="380">
        <v>597.30232558139539</v>
      </c>
      <c r="G14" s="381">
        <v>174</v>
      </c>
      <c r="H14" s="380">
        <v>16.186046511627907</v>
      </c>
      <c r="I14" s="381">
        <v>289</v>
      </c>
      <c r="J14" s="380">
        <v>26.88372093023256</v>
      </c>
      <c r="K14" s="382">
        <v>6601618.0099999998</v>
      </c>
      <c r="L14" s="382">
        <v>614104.00093023258</v>
      </c>
      <c r="M14" s="382">
        <v>359761.19945504086</v>
      </c>
      <c r="N14" s="383">
        <v>62552</v>
      </c>
      <c r="O14" s="378">
        <v>5818.7906976744189</v>
      </c>
      <c r="P14" s="383">
        <v>544</v>
      </c>
      <c r="Q14" s="378">
        <v>50.604651162790695</v>
      </c>
      <c r="R14" s="383">
        <v>8939</v>
      </c>
      <c r="S14" s="378">
        <v>831.53488372093022</v>
      </c>
      <c r="T14" s="383">
        <v>588</v>
      </c>
      <c r="U14" s="378">
        <v>54.697674418604649</v>
      </c>
      <c r="V14" s="383">
        <v>106</v>
      </c>
      <c r="W14" s="378">
        <v>9.8604651162790695</v>
      </c>
      <c r="X14" s="383">
        <v>172</v>
      </c>
      <c r="Y14" s="378">
        <v>16</v>
      </c>
      <c r="Z14" s="383">
        <v>409</v>
      </c>
      <c r="AA14" s="378">
        <v>38.046511627906973</v>
      </c>
      <c r="AB14" s="383">
        <v>267</v>
      </c>
      <c r="AC14" s="378">
        <v>24.837209302325583</v>
      </c>
      <c r="AD14" s="384">
        <v>9</v>
      </c>
      <c r="AE14" s="378">
        <v>0.83720930232558144</v>
      </c>
      <c r="AF14" s="383">
        <v>37</v>
      </c>
      <c r="AG14" s="378">
        <v>3.441860465116279</v>
      </c>
      <c r="AH14" s="383">
        <v>774</v>
      </c>
      <c r="AI14" s="378">
        <v>72</v>
      </c>
      <c r="AJ14" s="383">
        <v>91</v>
      </c>
      <c r="AK14" s="378">
        <v>8.4651162790697683</v>
      </c>
      <c r="AL14" s="383">
        <v>1695</v>
      </c>
      <c r="AM14" s="378">
        <v>157.67441860465115</v>
      </c>
      <c r="AN14" s="383">
        <v>3732</v>
      </c>
      <c r="AO14" s="378">
        <v>347.16279069767444</v>
      </c>
      <c r="AP14" s="383">
        <v>2341</v>
      </c>
      <c r="AQ14" s="378">
        <v>217.76744186046511</v>
      </c>
      <c r="AR14" s="383">
        <v>3082</v>
      </c>
      <c r="AS14" s="378">
        <v>286.69767441860466</v>
      </c>
    </row>
    <row r="15" spans="1:45" ht="13.5" customHeight="1">
      <c r="A15" s="376" t="s">
        <v>163</v>
      </c>
      <c r="B15" s="377" t="str">
        <f>'Incentive Goal'!B14</f>
        <v>BURKE</v>
      </c>
      <c r="C15" s="378">
        <v>6</v>
      </c>
      <c r="D15" s="378">
        <v>10</v>
      </c>
      <c r="E15" s="379">
        <v>2990</v>
      </c>
      <c r="F15" s="380">
        <v>498.33333333333331</v>
      </c>
      <c r="G15" s="381">
        <v>87</v>
      </c>
      <c r="H15" s="380">
        <v>14.5</v>
      </c>
      <c r="I15" s="381">
        <v>94</v>
      </c>
      <c r="J15" s="380">
        <v>15.666666666666666</v>
      </c>
      <c r="K15" s="382">
        <v>2205863.5299999998</v>
      </c>
      <c r="L15" s="382">
        <v>367643.92166666663</v>
      </c>
      <c r="M15" s="382">
        <v>220586.35299999997</v>
      </c>
      <c r="N15" s="383">
        <v>44760</v>
      </c>
      <c r="O15" s="378">
        <v>7460</v>
      </c>
      <c r="P15" s="383">
        <v>295</v>
      </c>
      <c r="Q15" s="378">
        <v>49.166666666666664</v>
      </c>
      <c r="R15" s="383">
        <v>1548</v>
      </c>
      <c r="S15" s="378">
        <v>258</v>
      </c>
      <c r="T15" s="383">
        <v>141</v>
      </c>
      <c r="U15" s="378">
        <v>23.5</v>
      </c>
      <c r="V15" s="383">
        <v>6</v>
      </c>
      <c r="W15" s="378">
        <v>1</v>
      </c>
      <c r="X15" s="383">
        <v>83</v>
      </c>
      <c r="Y15" s="378">
        <v>13.833333333333334</v>
      </c>
      <c r="Z15" s="383">
        <v>108</v>
      </c>
      <c r="AA15" s="378">
        <v>18</v>
      </c>
      <c r="AB15" s="383">
        <v>96</v>
      </c>
      <c r="AC15" s="378">
        <v>16</v>
      </c>
      <c r="AD15" s="384">
        <v>5</v>
      </c>
      <c r="AE15" s="378">
        <v>0.83333333333333337</v>
      </c>
      <c r="AF15" s="383">
        <v>61</v>
      </c>
      <c r="AG15" s="378">
        <v>10.166666666666666</v>
      </c>
      <c r="AH15" s="383">
        <v>142</v>
      </c>
      <c r="AI15" s="378">
        <v>23.666666666666668</v>
      </c>
      <c r="AJ15" s="383">
        <v>21</v>
      </c>
      <c r="AK15" s="378">
        <v>3.5</v>
      </c>
      <c r="AL15" s="383">
        <v>773</v>
      </c>
      <c r="AM15" s="378">
        <v>128.83333333333334</v>
      </c>
      <c r="AN15" s="383">
        <v>565</v>
      </c>
      <c r="AO15" s="378">
        <v>94.166666666666671</v>
      </c>
      <c r="AP15" s="383">
        <v>492</v>
      </c>
      <c r="AQ15" s="378">
        <v>82</v>
      </c>
      <c r="AR15" s="383">
        <v>158</v>
      </c>
      <c r="AS15" s="378">
        <v>26.333333333333332</v>
      </c>
    </row>
    <row r="16" spans="1:45" ht="13.5" customHeight="1">
      <c r="A16" s="376" t="s">
        <v>162</v>
      </c>
      <c r="B16" s="377" t="str">
        <f>'Incentive Goal'!B15</f>
        <v>CABARRUS</v>
      </c>
      <c r="C16" s="378">
        <v>16.75</v>
      </c>
      <c r="D16" s="378">
        <v>23</v>
      </c>
      <c r="E16" s="379">
        <v>5069</v>
      </c>
      <c r="F16" s="380">
        <v>302.62686567164178</v>
      </c>
      <c r="G16" s="381">
        <v>129</v>
      </c>
      <c r="H16" s="380">
        <v>7.7014925373134329</v>
      </c>
      <c r="I16" s="381">
        <v>236</v>
      </c>
      <c r="J16" s="380">
        <v>14.08955223880597</v>
      </c>
      <c r="K16" s="382">
        <v>6460842.2699999996</v>
      </c>
      <c r="L16" s="382">
        <v>385721.92656716413</v>
      </c>
      <c r="M16" s="382">
        <v>280906.18565217388</v>
      </c>
      <c r="N16" s="383">
        <v>45652</v>
      </c>
      <c r="O16" s="378">
        <v>2725.4925373134329</v>
      </c>
      <c r="P16" s="383">
        <v>352</v>
      </c>
      <c r="Q16" s="378">
        <v>21.014925373134329</v>
      </c>
      <c r="R16" s="383">
        <v>3983</v>
      </c>
      <c r="S16" s="378">
        <v>237.79104477611941</v>
      </c>
      <c r="T16" s="383">
        <v>156</v>
      </c>
      <c r="U16" s="378">
        <v>9.3134328358208958</v>
      </c>
      <c r="V16" s="383">
        <v>67</v>
      </c>
      <c r="W16" s="378">
        <v>4</v>
      </c>
      <c r="X16" s="383">
        <v>122</v>
      </c>
      <c r="Y16" s="378">
        <v>7.2835820895522385</v>
      </c>
      <c r="Z16" s="383">
        <v>246</v>
      </c>
      <c r="AA16" s="378">
        <v>14.686567164179104</v>
      </c>
      <c r="AB16" s="383">
        <v>210</v>
      </c>
      <c r="AC16" s="378">
        <v>12.537313432835822</v>
      </c>
      <c r="AD16" s="384">
        <v>36</v>
      </c>
      <c r="AE16" s="378">
        <v>2.1492537313432836</v>
      </c>
      <c r="AF16" s="383">
        <v>149</v>
      </c>
      <c r="AG16" s="378">
        <v>8.8955223880597014</v>
      </c>
      <c r="AH16" s="383">
        <v>307</v>
      </c>
      <c r="AI16" s="378">
        <v>18.328358208955223</v>
      </c>
      <c r="AJ16" s="383">
        <v>50</v>
      </c>
      <c r="AK16" s="378">
        <v>2.9850746268656718</v>
      </c>
      <c r="AL16" s="383">
        <v>1821</v>
      </c>
      <c r="AM16" s="378">
        <v>108.71641791044776</v>
      </c>
      <c r="AN16" s="383">
        <v>3030</v>
      </c>
      <c r="AO16" s="378">
        <v>180.8955223880597</v>
      </c>
      <c r="AP16" s="383">
        <v>7684</v>
      </c>
      <c r="AQ16" s="378">
        <v>458.74626865671644</v>
      </c>
      <c r="AR16" s="383">
        <v>1186</v>
      </c>
      <c r="AS16" s="378">
        <v>70.805970149253724</v>
      </c>
    </row>
    <row r="17" spans="1:45" ht="13.5" customHeight="1">
      <c r="A17" s="376" t="s">
        <v>163</v>
      </c>
      <c r="B17" s="377" t="str">
        <f>'Incentive Goal'!B16</f>
        <v>CALDWELL</v>
      </c>
      <c r="C17" s="378">
        <v>7.75</v>
      </c>
      <c r="D17" s="378">
        <v>10</v>
      </c>
      <c r="E17" s="379">
        <v>3136</v>
      </c>
      <c r="F17" s="380">
        <v>404.64516129032256</v>
      </c>
      <c r="G17" s="381">
        <v>50</v>
      </c>
      <c r="H17" s="380">
        <v>6.4516129032258061</v>
      </c>
      <c r="I17" s="381">
        <v>96</v>
      </c>
      <c r="J17" s="380">
        <v>12.387096774193548</v>
      </c>
      <c r="K17" s="382">
        <v>2835426.61</v>
      </c>
      <c r="L17" s="382">
        <v>365861.49806451611</v>
      </c>
      <c r="M17" s="382">
        <v>283542.66099999996</v>
      </c>
      <c r="N17" s="383">
        <v>40335</v>
      </c>
      <c r="O17" s="378">
        <v>5204.5161290322585</v>
      </c>
      <c r="P17" s="383">
        <v>452</v>
      </c>
      <c r="Q17" s="378">
        <v>58.322580645161288</v>
      </c>
      <c r="R17" s="383">
        <v>1010</v>
      </c>
      <c r="S17" s="378">
        <v>130.32258064516128</v>
      </c>
      <c r="T17" s="383">
        <v>159</v>
      </c>
      <c r="U17" s="378">
        <v>20.516129032258064</v>
      </c>
      <c r="V17" s="383">
        <v>5</v>
      </c>
      <c r="W17" s="378">
        <v>0.64516129032258063</v>
      </c>
      <c r="X17" s="383">
        <v>51</v>
      </c>
      <c r="Y17" s="378">
        <v>6.580645161290323</v>
      </c>
      <c r="Z17" s="383">
        <v>66</v>
      </c>
      <c r="AA17" s="378">
        <v>8.5161290322580641</v>
      </c>
      <c r="AB17" s="383">
        <v>87</v>
      </c>
      <c r="AC17" s="378">
        <v>11.225806451612904</v>
      </c>
      <c r="AD17" s="384">
        <v>5</v>
      </c>
      <c r="AE17" s="378">
        <v>0.64516129032258063</v>
      </c>
      <c r="AF17" s="383">
        <v>29</v>
      </c>
      <c r="AG17" s="378">
        <v>3.7419354838709675</v>
      </c>
      <c r="AH17" s="383">
        <v>114</v>
      </c>
      <c r="AI17" s="378">
        <v>14.709677419354838</v>
      </c>
      <c r="AJ17" s="383">
        <v>13</v>
      </c>
      <c r="AK17" s="378">
        <v>1.6774193548387097</v>
      </c>
      <c r="AL17" s="383">
        <v>1019</v>
      </c>
      <c r="AM17" s="378">
        <v>131.48387096774192</v>
      </c>
      <c r="AN17" s="383">
        <v>1234</v>
      </c>
      <c r="AO17" s="378">
        <v>159.2258064516129</v>
      </c>
      <c r="AP17" s="383">
        <v>905</v>
      </c>
      <c r="AQ17" s="378">
        <v>116.7741935483871</v>
      </c>
      <c r="AR17" s="383">
        <v>846</v>
      </c>
      <c r="AS17" s="378">
        <v>109.16129032258064</v>
      </c>
    </row>
    <row r="18" spans="1:45" ht="13.5" customHeight="1">
      <c r="A18" s="376" t="s">
        <v>167</v>
      </c>
      <c r="B18" s="377" t="str">
        <f>'Incentive Goal'!B17</f>
        <v>CAMDEN</v>
      </c>
      <c r="C18" s="378">
        <v>1</v>
      </c>
      <c r="D18" s="378">
        <v>1.75</v>
      </c>
      <c r="E18" s="379">
        <v>292</v>
      </c>
      <c r="F18" s="380">
        <v>292</v>
      </c>
      <c r="G18" s="381">
        <v>2</v>
      </c>
      <c r="H18" s="380">
        <v>2</v>
      </c>
      <c r="I18" s="381">
        <v>5</v>
      </c>
      <c r="J18" s="380">
        <v>5</v>
      </c>
      <c r="K18" s="382">
        <v>468633.74</v>
      </c>
      <c r="L18" s="382">
        <v>468633.74</v>
      </c>
      <c r="M18" s="382">
        <v>267790.70857142855</v>
      </c>
      <c r="N18" s="383">
        <v>13</v>
      </c>
      <c r="O18" s="378">
        <v>13</v>
      </c>
      <c r="P18" s="383">
        <v>0</v>
      </c>
      <c r="Q18" s="378">
        <v>0</v>
      </c>
      <c r="R18" s="383">
        <v>2</v>
      </c>
      <c r="S18" s="378">
        <v>2</v>
      </c>
      <c r="T18" s="383">
        <v>0</v>
      </c>
      <c r="U18" s="378">
        <v>0</v>
      </c>
      <c r="V18" s="383">
        <v>0</v>
      </c>
      <c r="W18" s="378">
        <v>0</v>
      </c>
      <c r="X18" s="383">
        <v>0</v>
      </c>
      <c r="Y18" s="378">
        <v>0</v>
      </c>
      <c r="Z18" s="383">
        <v>0</v>
      </c>
      <c r="AA18" s="378">
        <v>0</v>
      </c>
      <c r="AB18" s="383">
        <v>0</v>
      </c>
      <c r="AC18" s="378">
        <v>0</v>
      </c>
      <c r="AD18" s="384">
        <v>0</v>
      </c>
      <c r="AE18" s="378">
        <v>0</v>
      </c>
      <c r="AF18" s="383">
        <v>0</v>
      </c>
      <c r="AG18" s="378">
        <v>0</v>
      </c>
      <c r="AH18" s="383">
        <v>0</v>
      </c>
      <c r="AI18" s="378">
        <v>0</v>
      </c>
      <c r="AJ18" s="383">
        <v>2</v>
      </c>
      <c r="AK18" s="378">
        <v>2</v>
      </c>
      <c r="AL18" s="383">
        <v>62</v>
      </c>
      <c r="AM18" s="378">
        <v>62</v>
      </c>
      <c r="AN18" s="383">
        <v>0</v>
      </c>
      <c r="AO18" s="378">
        <v>0</v>
      </c>
      <c r="AP18" s="383">
        <v>0</v>
      </c>
      <c r="AQ18" s="378">
        <v>0</v>
      </c>
      <c r="AR18" s="383">
        <v>29</v>
      </c>
      <c r="AS18" s="378">
        <v>29</v>
      </c>
    </row>
    <row r="19" spans="1:45" ht="13.5" customHeight="1">
      <c r="A19" s="376" t="s">
        <v>166</v>
      </c>
      <c r="B19" s="377" t="str">
        <f>'Incentive Goal'!B18</f>
        <v>CARTERET</v>
      </c>
      <c r="C19" s="378">
        <v>4</v>
      </c>
      <c r="D19" s="378">
        <v>5.25</v>
      </c>
      <c r="E19" s="379">
        <v>2131</v>
      </c>
      <c r="F19" s="380">
        <v>532.75</v>
      </c>
      <c r="G19" s="381">
        <v>38</v>
      </c>
      <c r="H19" s="380">
        <v>9.5</v>
      </c>
      <c r="I19" s="381">
        <v>75</v>
      </c>
      <c r="J19" s="380">
        <v>18.75</v>
      </c>
      <c r="K19" s="382">
        <v>2481671.59</v>
      </c>
      <c r="L19" s="382">
        <v>620417.89749999996</v>
      </c>
      <c r="M19" s="382">
        <v>472699.35047619045</v>
      </c>
      <c r="N19" s="383">
        <v>18631</v>
      </c>
      <c r="O19" s="378">
        <v>4657.75</v>
      </c>
      <c r="P19" s="383">
        <v>168</v>
      </c>
      <c r="Q19" s="378">
        <v>42</v>
      </c>
      <c r="R19" s="383">
        <v>4355</v>
      </c>
      <c r="S19" s="378">
        <v>1088.75</v>
      </c>
      <c r="T19" s="383">
        <v>247</v>
      </c>
      <c r="U19" s="378">
        <v>61.75</v>
      </c>
      <c r="V19" s="383">
        <v>6</v>
      </c>
      <c r="W19" s="378">
        <v>1.5</v>
      </c>
      <c r="X19" s="383">
        <v>42</v>
      </c>
      <c r="Y19" s="378">
        <v>10.5</v>
      </c>
      <c r="Z19" s="383">
        <v>10</v>
      </c>
      <c r="AA19" s="378">
        <v>2.5</v>
      </c>
      <c r="AB19" s="383">
        <v>73</v>
      </c>
      <c r="AC19" s="378">
        <v>18.25</v>
      </c>
      <c r="AD19" s="384">
        <v>45</v>
      </c>
      <c r="AE19" s="378">
        <v>11.25</v>
      </c>
      <c r="AF19" s="383">
        <v>10</v>
      </c>
      <c r="AG19" s="378">
        <v>2.5</v>
      </c>
      <c r="AH19" s="383">
        <v>66</v>
      </c>
      <c r="AI19" s="378">
        <v>16.5</v>
      </c>
      <c r="AJ19" s="383">
        <v>10</v>
      </c>
      <c r="AK19" s="378">
        <v>2.5</v>
      </c>
      <c r="AL19" s="383">
        <v>362</v>
      </c>
      <c r="AM19" s="378">
        <v>90.5</v>
      </c>
      <c r="AN19" s="383">
        <v>135</v>
      </c>
      <c r="AO19" s="378">
        <v>33.75</v>
      </c>
      <c r="AP19" s="383">
        <v>1689</v>
      </c>
      <c r="AQ19" s="378">
        <v>422.25</v>
      </c>
      <c r="AR19" s="383">
        <v>70</v>
      </c>
      <c r="AS19" s="378">
        <v>17.5</v>
      </c>
    </row>
    <row r="20" spans="1:45" ht="13.5" customHeight="1">
      <c r="A20" s="376" t="s">
        <v>164</v>
      </c>
      <c r="B20" s="377" t="str">
        <f>'Incentive Goal'!B19</f>
        <v>CASWELL</v>
      </c>
      <c r="C20" s="378">
        <v>3</v>
      </c>
      <c r="D20" s="378">
        <v>4.33</v>
      </c>
      <c r="E20" s="379">
        <v>1026</v>
      </c>
      <c r="F20" s="380">
        <v>342</v>
      </c>
      <c r="G20" s="381">
        <v>15</v>
      </c>
      <c r="H20" s="380">
        <v>5</v>
      </c>
      <c r="I20" s="381">
        <v>26</v>
      </c>
      <c r="J20" s="380">
        <v>8.6666666666666661</v>
      </c>
      <c r="K20" s="382">
        <v>811073.47</v>
      </c>
      <c r="L20" s="382">
        <v>270357.8233333333</v>
      </c>
      <c r="M20" s="382">
        <v>187314.88914549653</v>
      </c>
      <c r="N20" s="383">
        <v>10367</v>
      </c>
      <c r="O20" s="378">
        <v>3455.6666666666665</v>
      </c>
      <c r="P20" s="383">
        <v>72</v>
      </c>
      <c r="Q20" s="378">
        <v>24</v>
      </c>
      <c r="R20" s="383">
        <v>727</v>
      </c>
      <c r="S20" s="378">
        <v>242.33333333333334</v>
      </c>
      <c r="T20" s="383">
        <v>58</v>
      </c>
      <c r="U20" s="378">
        <v>19.333333333333332</v>
      </c>
      <c r="V20" s="383">
        <v>3</v>
      </c>
      <c r="W20" s="378">
        <v>1</v>
      </c>
      <c r="X20" s="383">
        <v>17</v>
      </c>
      <c r="Y20" s="378">
        <v>5.666666666666667</v>
      </c>
      <c r="Z20" s="383">
        <v>25</v>
      </c>
      <c r="AA20" s="378">
        <v>8.3333333333333339</v>
      </c>
      <c r="AB20" s="383">
        <v>26</v>
      </c>
      <c r="AC20" s="378">
        <v>8.6666666666666661</v>
      </c>
      <c r="AD20" s="384">
        <v>1</v>
      </c>
      <c r="AE20" s="378">
        <v>0.33333333333333331</v>
      </c>
      <c r="AF20" s="383">
        <v>30</v>
      </c>
      <c r="AG20" s="378">
        <v>10</v>
      </c>
      <c r="AH20" s="383">
        <v>27</v>
      </c>
      <c r="AI20" s="378">
        <v>9</v>
      </c>
      <c r="AJ20" s="383">
        <v>4</v>
      </c>
      <c r="AK20" s="378">
        <v>1.3333333333333333</v>
      </c>
      <c r="AL20" s="383">
        <v>196</v>
      </c>
      <c r="AM20" s="378">
        <v>65.333333333333329</v>
      </c>
      <c r="AN20" s="383">
        <v>216</v>
      </c>
      <c r="AO20" s="378">
        <v>72</v>
      </c>
      <c r="AP20" s="383">
        <v>219</v>
      </c>
      <c r="AQ20" s="378">
        <v>73</v>
      </c>
      <c r="AR20" s="383">
        <v>96</v>
      </c>
      <c r="AS20" s="378">
        <v>32</v>
      </c>
    </row>
    <row r="21" spans="1:45" ht="13.5" customHeight="1">
      <c r="A21" s="376" t="s">
        <v>163</v>
      </c>
      <c r="B21" s="377" t="str">
        <f>'Incentive Goal'!B20</f>
        <v>CATAWBA</v>
      </c>
      <c r="C21" s="378">
        <v>16.5</v>
      </c>
      <c r="D21" s="378">
        <v>21</v>
      </c>
      <c r="E21" s="379">
        <v>5998</v>
      </c>
      <c r="F21" s="380">
        <v>363.5151515151515</v>
      </c>
      <c r="G21" s="381">
        <v>142</v>
      </c>
      <c r="H21" s="380">
        <v>8.6060606060606055</v>
      </c>
      <c r="I21" s="381">
        <v>247</v>
      </c>
      <c r="J21" s="380">
        <v>14.969696969696969</v>
      </c>
      <c r="K21" s="382">
        <v>5928427.8099999996</v>
      </c>
      <c r="L21" s="382">
        <v>359298.65515151515</v>
      </c>
      <c r="M21" s="382">
        <v>282306.0861904762</v>
      </c>
      <c r="N21" s="383">
        <v>56396</v>
      </c>
      <c r="O21" s="378">
        <v>3417.939393939394</v>
      </c>
      <c r="P21" s="383">
        <v>405</v>
      </c>
      <c r="Q21" s="378">
        <v>24.545454545454547</v>
      </c>
      <c r="R21" s="383">
        <v>3061</v>
      </c>
      <c r="S21" s="378">
        <v>185.5151515151515</v>
      </c>
      <c r="T21" s="383">
        <v>182</v>
      </c>
      <c r="U21" s="378">
        <v>11.030303030303031</v>
      </c>
      <c r="V21" s="383">
        <v>65</v>
      </c>
      <c r="W21" s="378">
        <v>3.9393939393939394</v>
      </c>
      <c r="X21" s="383">
        <v>137</v>
      </c>
      <c r="Y21" s="378">
        <v>8.3030303030303028</v>
      </c>
      <c r="Z21" s="383">
        <v>269</v>
      </c>
      <c r="AA21" s="378">
        <v>16.303030303030305</v>
      </c>
      <c r="AB21" s="383">
        <v>229</v>
      </c>
      <c r="AC21" s="378">
        <v>13.878787878787879</v>
      </c>
      <c r="AD21" s="384">
        <v>13</v>
      </c>
      <c r="AE21" s="378">
        <v>0.78787878787878785</v>
      </c>
      <c r="AF21" s="383">
        <v>79</v>
      </c>
      <c r="AG21" s="378">
        <v>4.7878787878787881</v>
      </c>
      <c r="AH21" s="383">
        <v>196</v>
      </c>
      <c r="AI21" s="378">
        <v>11.878787878787879</v>
      </c>
      <c r="AJ21" s="383">
        <v>43</v>
      </c>
      <c r="AK21" s="378">
        <v>2.606060606060606</v>
      </c>
      <c r="AL21" s="383">
        <v>1716</v>
      </c>
      <c r="AM21" s="378">
        <v>104</v>
      </c>
      <c r="AN21" s="383">
        <v>2754</v>
      </c>
      <c r="AO21" s="378">
        <v>166.90909090909091</v>
      </c>
      <c r="AP21" s="383">
        <v>3444</v>
      </c>
      <c r="AQ21" s="378">
        <v>208.72727272727272</v>
      </c>
      <c r="AR21" s="383">
        <v>1378</v>
      </c>
      <c r="AS21" s="378">
        <v>83.515151515151516</v>
      </c>
    </row>
    <row r="22" spans="1:45" ht="13.5" customHeight="1">
      <c r="A22" s="376" t="s">
        <v>160</v>
      </c>
      <c r="B22" s="377" t="str">
        <f>'Incentive Goal'!B21</f>
        <v>CHATHAM</v>
      </c>
      <c r="C22" s="378">
        <v>4</v>
      </c>
      <c r="D22" s="378">
        <v>5</v>
      </c>
      <c r="E22" s="379">
        <v>1529</v>
      </c>
      <c r="F22" s="380">
        <v>382.25</v>
      </c>
      <c r="G22" s="381">
        <v>17</v>
      </c>
      <c r="H22" s="380">
        <v>4.25</v>
      </c>
      <c r="I22" s="381">
        <v>40</v>
      </c>
      <c r="J22" s="380">
        <v>10</v>
      </c>
      <c r="K22" s="382">
        <v>1375448.42</v>
      </c>
      <c r="L22" s="382">
        <v>343862.10499999998</v>
      </c>
      <c r="M22" s="382">
        <v>275089.68400000001</v>
      </c>
      <c r="N22" s="383">
        <v>15619</v>
      </c>
      <c r="O22" s="378">
        <v>3904.75</v>
      </c>
      <c r="P22" s="383">
        <v>137</v>
      </c>
      <c r="Q22" s="378">
        <v>34.25</v>
      </c>
      <c r="R22" s="383">
        <v>1259</v>
      </c>
      <c r="S22" s="378">
        <v>314.75</v>
      </c>
      <c r="T22" s="383">
        <v>34</v>
      </c>
      <c r="U22" s="378">
        <v>8.5</v>
      </c>
      <c r="V22" s="383">
        <v>7</v>
      </c>
      <c r="W22" s="378">
        <v>1.75</v>
      </c>
      <c r="X22" s="383">
        <v>21</v>
      </c>
      <c r="Y22" s="378">
        <v>5.25</v>
      </c>
      <c r="Z22" s="383">
        <v>23</v>
      </c>
      <c r="AA22" s="378">
        <v>5.75</v>
      </c>
      <c r="AB22" s="383">
        <v>39</v>
      </c>
      <c r="AC22" s="378">
        <v>9.75</v>
      </c>
      <c r="AD22" s="384">
        <v>0</v>
      </c>
      <c r="AE22" s="378">
        <v>0</v>
      </c>
      <c r="AF22" s="383">
        <v>17</v>
      </c>
      <c r="AG22" s="378">
        <v>4.25</v>
      </c>
      <c r="AH22" s="383">
        <v>27</v>
      </c>
      <c r="AI22" s="378">
        <v>6.75</v>
      </c>
      <c r="AJ22" s="383">
        <v>21</v>
      </c>
      <c r="AK22" s="378">
        <v>5.25</v>
      </c>
      <c r="AL22" s="383">
        <v>277</v>
      </c>
      <c r="AM22" s="378">
        <v>69.25</v>
      </c>
      <c r="AN22" s="383">
        <v>315</v>
      </c>
      <c r="AO22" s="378">
        <v>78.75</v>
      </c>
      <c r="AP22" s="383">
        <v>959</v>
      </c>
      <c r="AQ22" s="378">
        <v>239.75</v>
      </c>
      <c r="AR22" s="383">
        <v>255</v>
      </c>
      <c r="AS22" s="378">
        <v>63.75</v>
      </c>
    </row>
    <row r="23" spans="1:45" ht="13.5" customHeight="1">
      <c r="A23" s="376" t="s">
        <v>167</v>
      </c>
      <c r="B23" s="377" t="str">
        <f>'Incentive Goal'!B22</f>
        <v>CHEROKEE</v>
      </c>
      <c r="C23" s="378">
        <v>2</v>
      </c>
      <c r="D23" s="378">
        <v>4</v>
      </c>
      <c r="E23" s="379">
        <v>711</v>
      </c>
      <c r="F23" s="380">
        <v>355.5</v>
      </c>
      <c r="G23" s="381">
        <v>14</v>
      </c>
      <c r="H23" s="380">
        <v>7</v>
      </c>
      <c r="I23" s="381">
        <v>40</v>
      </c>
      <c r="J23" s="380">
        <v>20</v>
      </c>
      <c r="K23" s="382">
        <v>636290.97</v>
      </c>
      <c r="L23" s="382">
        <v>318145.48499999999</v>
      </c>
      <c r="M23" s="382">
        <v>159072.74249999999</v>
      </c>
      <c r="N23" s="383">
        <v>7032</v>
      </c>
      <c r="O23" s="378">
        <v>3516</v>
      </c>
      <c r="P23" s="383">
        <v>48</v>
      </c>
      <c r="Q23" s="378">
        <v>24</v>
      </c>
      <c r="R23" s="383">
        <v>305</v>
      </c>
      <c r="S23" s="378">
        <v>152.5</v>
      </c>
      <c r="T23" s="383">
        <v>17</v>
      </c>
      <c r="U23" s="378">
        <v>8.5</v>
      </c>
      <c r="V23" s="383">
        <v>6</v>
      </c>
      <c r="W23" s="378">
        <v>3</v>
      </c>
      <c r="X23" s="383">
        <v>12</v>
      </c>
      <c r="Y23" s="378">
        <v>6</v>
      </c>
      <c r="Z23" s="383">
        <v>22</v>
      </c>
      <c r="AA23" s="378">
        <v>11</v>
      </c>
      <c r="AB23" s="383">
        <v>42</v>
      </c>
      <c r="AC23" s="378">
        <v>21</v>
      </c>
      <c r="AD23" s="384">
        <v>10</v>
      </c>
      <c r="AE23" s="378">
        <v>5</v>
      </c>
      <c r="AF23" s="383">
        <v>4</v>
      </c>
      <c r="AG23" s="378">
        <v>2</v>
      </c>
      <c r="AH23" s="383">
        <v>31</v>
      </c>
      <c r="AI23" s="378">
        <v>15.5</v>
      </c>
      <c r="AJ23" s="383">
        <v>7</v>
      </c>
      <c r="AK23" s="378">
        <v>3.5</v>
      </c>
      <c r="AL23" s="383">
        <v>137</v>
      </c>
      <c r="AM23" s="378">
        <v>68.5</v>
      </c>
      <c r="AN23" s="383">
        <v>216</v>
      </c>
      <c r="AO23" s="378">
        <v>108</v>
      </c>
      <c r="AP23" s="383">
        <v>319</v>
      </c>
      <c r="AQ23" s="378">
        <v>159.5</v>
      </c>
      <c r="AR23" s="383">
        <v>172</v>
      </c>
      <c r="AS23" s="378">
        <v>86</v>
      </c>
    </row>
    <row r="24" spans="1:45" ht="13.5" customHeight="1">
      <c r="A24" s="376" t="s">
        <v>162</v>
      </c>
      <c r="B24" s="377" t="str">
        <f>'Incentive Goal'!B23</f>
        <v>CHOWAN</v>
      </c>
      <c r="C24" s="378">
        <v>2</v>
      </c>
      <c r="D24" s="378">
        <v>4</v>
      </c>
      <c r="E24" s="379">
        <v>1005</v>
      </c>
      <c r="F24" s="380">
        <v>502.5</v>
      </c>
      <c r="G24" s="381">
        <v>9</v>
      </c>
      <c r="H24" s="380">
        <v>4.5</v>
      </c>
      <c r="I24" s="381">
        <v>16</v>
      </c>
      <c r="J24" s="380">
        <v>8</v>
      </c>
      <c r="K24" s="382">
        <v>821216.22</v>
      </c>
      <c r="L24" s="382">
        <v>410608.11</v>
      </c>
      <c r="M24" s="382">
        <v>205304.05499999999</v>
      </c>
      <c r="N24" s="383">
        <v>10149</v>
      </c>
      <c r="O24" s="378">
        <v>5074.5</v>
      </c>
      <c r="P24" s="383">
        <v>32</v>
      </c>
      <c r="Q24" s="378">
        <v>16</v>
      </c>
      <c r="R24" s="383">
        <v>77</v>
      </c>
      <c r="S24" s="378">
        <v>38.5</v>
      </c>
      <c r="T24" s="383">
        <v>0</v>
      </c>
      <c r="U24" s="378">
        <v>0</v>
      </c>
      <c r="V24" s="383">
        <v>3</v>
      </c>
      <c r="W24" s="378">
        <v>1.5</v>
      </c>
      <c r="X24" s="383">
        <v>8</v>
      </c>
      <c r="Y24" s="378">
        <v>4</v>
      </c>
      <c r="Z24" s="383">
        <v>24</v>
      </c>
      <c r="AA24" s="378">
        <v>12</v>
      </c>
      <c r="AB24" s="383">
        <v>15</v>
      </c>
      <c r="AC24" s="378">
        <v>7.5</v>
      </c>
      <c r="AD24" s="384">
        <v>2</v>
      </c>
      <c r="AE24" s="378">
        <v>1</v>
      </c>
      <c r="AF24" s="383">
        <v>14</v>
      </c>
      <c r="AG24" s="378">
        <v>7</v>
      </c>
      <c r="AH24" s="383">
        <v>24</v>
      </c>
      <c r="AI24" s="378">
        <v>12</v>
      </c>
      <c r="AJ24" s="383">
        <v>10</v>
      </c>
      <c r="AK24" s="378">
        <v>5</v>
      </c>
      <c r="AL24" s="383">
        <v>51</v>
      </c>
      <c r="AM24" s="378">
        <v>25.5</v>
      </c>
      <c r="AN24" s="383">
        <v>257</v>
      </c>
      <c r="AO24" s="378">
        <v>128.5</v>
      </c>
      <c r="AP24" s="383">
        <v>211</v>
      </c>
      <c r="AQ24" s="378">
        <v>105.5</v>
      </c>
      <c r="AR24" s="383">
        <v>104</v>
      </c>
      <c r="AS24" s="378">
        <v>52</v>
      </c>
    </row>
    <row r="25" spans="1:45" ht="13.5" customHeight="1">
      <c r="A25" s="376" t="s">
        <v>167</v>
      </c>
      <c r="B25" s="377" t="str">
        <f>'Incentive Goal'!B24</f>
        <v>CLAY</v>
      </c>
      <c r="C25" s="378">
        <v>2</v>
      </c>
      <c r="D25" s="378">
        <v>2.1</v>
      </c>
      <c r="E25" s="379">
        <v>278</v>
      </c>
      <c r="F25" s="380">
        <v>139</v>
      </c>
      <c r="G25" s="385">
        <v>6</v>
      </c>
      <c r="H25" s="380">
        <v>3</v>
      </c>
      <c r="I25" s="381">
        <v>13</v>
      </c>
      <c r="J25" s="380">
        <v>6.5</v>
      </c>
      <c r="K25" s="382">
        <v>295546.55</v>
      </c>
      <c r="L25" s="382">
        <v>147773.27499999999</v>
      </c>
      <c r="M25" s="382">
        <v>140736.45238095237</v>
      </c>
      <c r="N25" s="383">
        <v>2542</v>
      </c>
      <c r="O25" s="378">
        <v>1271</v>
      </c>
      <c r="P25" s="383">
        <v>18</v>
      </c>
      <c r="Q25" s="378">
        <v>9</v>
      </c>
      <c r="R25" s="383">
        <v>287</v>
      </c>
      <c r="S25" s="378">
        <v>143.5</v>
      </c>
      <c r="T25" s="383">
        <v>29</v>
      </c>
      <c r="U25" s="378">
        <v>14.5</v>
      </c>
      <c r="V25" s="383">
        <v>2</v>
      </c>
      <c r="W25" s="378">
        <v>1</v>
      </c>
      <c r="X25" s="383">
        <v>3</v>
      </c>
      <c r="Y25" s="378">
        <v>1.5</v>
      </c>
      <c r="Z25" s="383">
        <v>3</v>
      </c>
      <c r="AA25" s="378">
        <v>1.5</v>
      </c>
      <c r="AB25" s="383">
        <v>13</v>
      </c>
      <c r="AC25" s="378">
        <v>6.5</v>
      </c>
      <c r="AD25" s="384">
        <v>1</v>
      </c>
      <c r="AE25" s="378">
        <v>0.5</v>
      </c>
      <c r="AF25" s="383">
        <v>7</v>
      </c>
      <c r="AG25" s="378">
        <v>3.5</v>
      </c>
      <c r="AH25" s="383">
        <v>9</v>
      </c>
      <c r="AI25" s="378">
        <v>4.5</v>
      </c>
      <c r="AJ25" s="383">
        <v>2</v>
      </c>
      <c r="AK25" s="378">
        <v>1</v>
      </c>
      <c r="AL25" s="383">
        <v>55</v>
      </c>
      <c r="AM25" s="378">
        <v>27.5</v>
      </c>
      <c r="AN25" s="383">
        <v>94</v>
      </c>
      <c r="AO25" s="378">
        <v>47</v>
      </c>
      <c r="AP25" s="383">
        <v>89</v>
      </c>
      <c r="AQ25" s="378">
        <v>44.5</v>
      </c>
      <c r="AR25" s="383">
        <v>123</v>
      </c>
      <c r="AS25" s="378">
        <v>61.5</v>
      </c>
    </row>
    <row r="26" spans="1:45" ht="13.5" customHeight="1">
      <c r="A26" s="376" t="s">
        <v>163</v>
      </c>
      <c r="B26" s="377" t="str">
        <f>'Incentive Goal'!B25</f>
        <v>CLEVELAND</v>
      </c>
      <c r="C26" s="378">
        <v>17</v>
      </c>
      <c r="D26" s="378">
        <v>24</v>
      </c>
      <c r="E26" s="379">
        <v>7597</v>
      </c>
      <c r="F26" s="380">
        <v>446.88235294117646</v>
      </c>
      <c r="G26" s="381">
        <v>237</v>
      </c>
      <c r="H26" s="380">
        <v>13.941176470588236</v>
      </c>
      <c r="I26" s="381">
        <v>251</v>
      </c>
      <c r="J26" s="380">
        <v>14.764705882352942</v>
      </c>
      <c r="K26" s="382">
        <v>4987417.05</v>
      </c>
      <c r="L26" s="382">
        <v>293377.47352941177</v>
      </c>
      <c r="M26" s="382">
        <v>207809.04374999998</v>
      </c>
      <c r="N26" s="383">
        <v>87057</v>
      </c>
      <c r="O26" s="378">
        <v>5121</v>
      </c>
      <c r="P26" s="383">
        <v>457</v>
      </c>
      <c r="Q26" s="378">
        <v>26.882352941176471</v>
      </c>
      <c r="R26" s="383">
        <v>4466</v>
      </c>
      <c r="S26" s="378">
        <v>262.70588235294116</v>
      </c>
      <c r="T26" s="383">
        <v>99</v>
      </c>
      <c r="U26" s="378">
        <v>5.8235294117647056</v>
      </c>
      <c r="V26" s="383">
        <v>117</v>
      </c>
      <c r="W26" s="378">
        <v>6.882352941176471</v>
      </c>
      <c r="X26" s="383">
        <v>246</v>
      </c>
      <c r="Y26" s="378">
        <v>14.470588235294118</v>
      </c>
      <c r="Z26" s="383">
        <v>362</v>
      </c>
      <c r="AA26" s="378">
        <v>21.294117647058822</v>
      </c>
      <c r="AB26" s="383">
        <v>201</v>
      </c>
      <c r="AC26" s="378">
        <v>11.823529411764707</v>
      </c>
      <c r="AD26" s="384">
        <v>113</v>
      </c>
      <c r="AE26" s="378">
        <v>6.6470588235294121</v>
      </c>
      <c r="AF26" s="383">
        <v>97</v>
      </c>
      <c r="AG26" s="378">
        <v>5.7058823529411766</v>
      </c>
      <c r="AH26" s="383">
        <v>883</v>
      </c>
      <c r="AI26" s="378">
        <v>51.941176470588232</v>
      </c>
      <c r="AJ26" s="383">
        <v>27</v>
      </c>
      <c r="AK26" s="378">
        <v>1.588235294117647</v>
      </c>
      <c r="AL26" s="383">
        <v>2148</v>
      </c>
      <c r="AM26" s="378">
        <v>126.35294117647059</v>
      </c>
      <c r="AN26" s="383">
        <v>1955</v>
      </c>
      <c r="AO26" s="378">
        <v>115</v>
      </c>
      <c r="AP26" s="383">
        <v>3526</v>
      </c>
      <c r="AQ26" s="378">
        <v>207.41176470588235</v>
      </c>
      <c r="AR26" s="383">
        <v>1141</v>
      </c>
      <c r="AS26" s="378">
        <v>67.117647058823536</v>
      </c>
    </row>
    <row r="27" spans="1:45" ht="13.5" customHeight="1">
      <c r="A27" s="376" t="s">
        <v>166</v>
      </c>
      <c r="B27" s="377" t="str">
        <f>'Incentive Goal'!B26</f>
        <v>COLUMBUS</v>
      </c>
      <c r="C27" s="378">
        <v>11</v>
      </c>
      <c r="D27" s="378">
        <v>16</v>
      </c>
      <c r="E27" s="379">
        <v>3690</v>
      </c>
      <c r="F27" s="380">
        <v>335.45454545454544</v>
      </c>
      <c r="G27" s="381">
        <v>87</v>
      </c>
      <c r="H27" s="380">
        <v>7.9090909090909092</v>
      </c>
      <c r="I27" s="381">
        <v>111</v>
      </c>
      <c r="J27" s="380">
        <v>10.090909090909092</v>
      </c>
      <c r="K27" s="382">
        <v>2836370.85</v>
      </c>
      <c r="L27" s="382">
        <v>257851.89545454548</v>
      </c>
      <c r="M27" s="382">
        <v>177273.17812500001</v>
      </c>
      <c r="N27" s="383">
        <v>36836</v>
      </c>
      <c r="O27" s="378">
        <v>3348.7272727272725</v>
      </c>
      <c r="P27" s="383">
        <v>146</v>
      </c>
      <c r="Q27" s="378">
        <v>13.272727272727273</v>
      </c>
      <c r="R27" s="383">
        <v>1806</v>
      </c>
      <c r="S27" s="378">
        <v>164.18181818181819</v>
      </c>
      <c r="T27" s="383">
        <v>137</v>
      </c>
      <c r="U27" s="378">
        <v>12.454545454545455</v>
      </c>
      <c r="V27" s="383">
        <v>43</v>
      </c>
      <c r="W27" s="378">
        <v>3.9090909090909092</v>
      </c>
      <c r="X27" s="383">
        <v>95</v>
      </c>
      <c r="Y27" s="378">
        <v>8.6363636363636367</v>
      </c>
      <c r="Z27" s="383">
        <v>106</v>
      </c>
      <c r="AA27" s="378">
        <v>9.6363636363636367</v>
      </c>
      <c r="AB27" s="383">
        <v>91</v>
      </c>
      <c r="AC27" s="378">
        <v>8.2727272727272734</v>
      </c>
      <c r="AD27" s="384">
        <v>14</v>
      </c>
      <c r="AE27" s="378">
        <v>1.2727272727272727</v>
      </c>
      <c r="AF27" s="383">
        <v>20</v>
      </c>
      <c r="AG27" s="378">
        <v>1.8181818181818181</v>
      </c>
      <c r="AH27" s="383">
        <v>176</v>
      </c>
      <c r="AI27" s="378">
        <v>16</v>
      </c>
      <c r="AJ27" s="383">
        <v>25</v>
      </c>
      <c r="AK27" s="378">
        <v>2.2727272727272729</v>
      </c>
      <c r="AL27" s="383">
        <v>913</v>
      </c>
      <c r="AM27" s="378">
        <v>83</v>
      </c>
      <c r="AN27" s="383">
        <v>1672</v>
      </c>
      <c r="AO27" s="378">
        <v>152</v>
      </c>
      <c r="AP27" s="383">
        <v>4907</v>
      </c>
      <c r="AQ27" s="378">
        <v>446.09090909090907</v>
      </c>
      <c r="AR27" s="383">
        <v>636</v>
      </c>
      <c r="AS27" s="378">
        <v>57.81818181818182</v>
      </c>
    </row>
    <row r="28" spans="1:45" ht="13.5" customHeight="1">
      <c r="A28" s="376" t="s">
        <v>160</v>
      </c>
      <c r="B28" s="377" t="str">
        <f>'Incentive Goal'!B27</f>
        <v>CRAVEN</v>
      </c>
      <c r="C28" s="378">
        <v>7</v>
      </c>
      <c r="D28" s="378">
        <v>10</v>
      </c>
      <c r="E28" s="379">
        <v>4468</v>
      </c>
      <c r="F28" s="380">
        <v>638.28571428571433</v>
      </c>
      <c r="G28" s="381">
        <v>132</v>
      </c>
      <c r="H28" s="380">
        <v>18.857142857142858</v>
      </c>
      <c r="I28" s="381">
        <v>193</v>
      </c>
      <c r="J28" s="380">
        <v>27.571428571428573</v>
      </c>
      <c r="K28" s="382">
        <v>4841043.41</v>
      </c>
      <c r="L28" s="382">
        <v>691577.63</v>
      </c>
      <c r="M28" s="382">
        <v>484104.34100000001</v>
      </c>
      <c r="N28" s="383">
        <v>41367</v>
      </c>
      <c r="O28" s="378">
        <v>5909.5714285714284</v>
      </c>
      <c r="P28" s="383">
        <v>331</v>
      </c>
      <c r="Q28" s="378">
        <v>47.285714285714285</v>
      </c>
      <c r="R28" s="383">
        <v>2429</v>
      </c>
      <c r="S28" s="378">
        <v>347</v>
      </c>
      <c r="T28" s="383">
        <v>118</v>
      </c>
      <c r="U28" s="378">
        <v>16.857142857142858</v>
      </c>
      <c r="V28" s="383">
        <v>92</v>
      </c>
      <c r="W28" s="378">
        <v>13.142857142857142</v>
      </c>
      <c r="X28" s="383">
        <v>131</v>
      </c>
      <c r="Y28" s="378">
        <v>18.714285714285715</v>
      </c>
      <c r="Z28" s="383">
        <v>212</v>
      </c>
      <c r="AA28" s="378">
        <v>30.285714285714285</v>
      </c>
      <c r="AB28" s="383">
        <v>183</v>
      </c>
      <c r="AC28" s="378">
        <v>26.142857142857142</v>
      </c>
      <c r="AD28" s="384">
        <v>72</v>
      </c>
      <c r="AE28" s="378">
        <v>10.285714285714286</v>
      </c>
      <c r="AF28" s="383">
        <v>36</v>
      </c>
      <c r="AG28" s="378">
        <v>5.1428571428571432</v>
      </c>
      <c r="AH28" s="383">
        <v>155</v>
      </c>
      <c r="AI28" s="378">
        <v>22.142857142857142</v>
      </c>
      <c r="AJ28" s="383">
        <v>16</v>
      </c>
      <c r="AK28" s="378">
        <v>2.2857142857142856</v>
      </c>
      <c r="AL28" s="383">
        <v>1007</v>
      </c>
      <c r="AM28" s="378">
        <v>143.85714285714286</v>
      </c>
      <c r="AN28" s="383">
        <v>1041</v>
      </c>
      <c r="AO28" s="378">
        <v>148.71428571428572</v>
      </c>
      <c r="AP28" s="383">
        <v>1848</v>
      </c>
      <c r="AQ28" s="378">
        <v>264</v>
      </c>
      <c r="AR28" s="383">
        <v>446</v>
      </c>
      <c r="AS28" s="378">
        <v>63.714285714285715</v>
      </c>
    </row>
    <row r="29" spans="1:45" ht="13.5" customHeight="1">
      <c r="A29" s="376" t="s">
        <v>165</v>
      </c>
      <c r="B29" s="377" t="str">
        <f>'Incentive Goal'!B28</f>
        <v>CUMBERLAND</v>
      </c>
      <c r="C29" s="378">
        <v>46</v>
      </c>
      <c r="D29" s="378">
        <v>70</v>
      </c>
      <c r="E29" s="379">
        <v>19565</v>
      </c>
      <c r="F29" s="380">
        <v>425.32608695652175</v>
      </c>
      <c r="G29" s="381">
        <v>624</v>
      </c>
      <c r="H29" s="380">
        <v>13.565217391304348</v>
      </c>
      <c r="I29" s="381">
        <v>655</v>
      </c>
      <c r="J29" s="380">
        <v>14.239130434782609</v>
      </c>
      <c r="K29" s="382">
        <v>20626781.739999998</v>
      </c>
      <c r="L29" s="382">
        <v>448408.29869565216</v>
      </c>
      <c r="M29" s="382">
        <v>294668.31057142856</v>
      </c>
      <c r="N29" s="383">
        <v>186341</v>
      </c>
      <c r="O29" s="378">
        <v>4050.891304347826</v>
      </c>
      <c r="P29" s="383">
        <v>1593</v>
      </c>
      <c r="Q29" s="378">
        <v>34.630434782608695</v>
      </c>
      <c r="R29" s="383">
        <v>14662</v>
      </c>
      <c r="S29" s="378">
        <v>318.73913043478262</v>
      </c>
      <c r="T29" s="383">
        <v>1387</v>
      </c>
      <c r="U29" s="378">
        <v>30.152173913043477</v>
      </c>
      <c r="V29" s="383">
        <v>297</v>
      </c>
      <c r="W29" s="378">
        <v>6.4565217391304346</v>
      </c>
      <c r="X29" s="383">
        <v>654</v>
      </c>
      <c r="Y29" s="378">
        <v>14.217391304347826</v>
      </c>
      <c r="Z29" s="383">
        <v>926</v>
      </c>
      <c r="AA29" s="378">
        <v>20.130434782608695</v>
      </c>
      <c r="AB29" s="383">
        <v>604</v>
      </c>
      <c r="AC29" s="378">
        <v>13.130434782608695</v>
      </c>
      <c r="AD29" s="384">
        <v>714</v>
      </c>
      <c r="AE29" s="378">
        <v>15.521739130434783</v>
      </c>
      <c r="AF29" s="383">
        <v>555</v>
      </c>
      <c r="AG29" s="378">
        <v>12.065217391304348</v>
      </c>
      <c r="AH29" s="383">
        <v>689</v>
      </c>
      <c r="AI29" s="378">
        <v>14.978260869565217</v>
      </c>
      <c r="AJ29" s="383">
        <v>182</v>
      </c>
      <c r="AK29" s="378">
        <v>3.9565217391304346</v>
      </c>
      <c r="AL29" s="383">
        <v>4502</v>
      </c>
      <c r="AM29" s="378">
        <v>97.869565217391298</v>
      </c>
      <c r="AN29" s="383">
        <v>2598</v>
      </c>
      <c r="AO29" s="378">
        <v>56.478260869565219</v>
      </c>
      <c r="AP29" s="383">
        <v>13590</v>
      </c>
      <c r="AQ29" s="378">
        <v>295.43478260869563</v>
      </c>
      <c r="AR29" s="383">
        <v>242</v>
      </c>
      <c r="AS29" s="378">
        <v>5.2608695652173916</v>
      </c>
    </row>
    <row r="30" spans="1:45" ht="13.5" customHeight="1">
      <c r="A30" s="376" t="s">
        <v>163</v>
      </c>
      <c r="B30" s="377" t="str">
        <f>'Incentive Goal'!B29</f>
        <v>CURRITUCK</v>
      </c>
      <c r="C30" s="378">
        <v>2</v>
      </c>
      <c r="D30" s="378">
        <v>2.5</v>
      </c>
      <c r="E30" s="379">
        <v>813</v>
      </c>
      <c r="F30" s="380">
        <v>406.5</v>
      </c>
      <c r="G30" s="381">
        <v>19</v>
      </c>
      <c r="H30" s="380">
        <v>9.5</v>
      </c>
      <c r="I30" s="381">
        <v>27</v>
      </c>
      <c r="J30" s="380">
        <v>13.5</v>
      </c>
      <c r="K30" s="382">
        <v>1212059.6399999999</v>
      </c>
      <c r="L30" s="382">
        <v>606029.81999999995</v>
      </c>
      <c r="M30" s="382">
        <v>484823.85599999997</v>
      </c>
      <c r="N30" s="383">
        <v>4648</v>
      </c>
      <c r="O30" s="378">
        <v>2324</v>
      </c>
      <c r="P30" s="383">
        <v>12</v>
      </c>
      <c r="Q30" s="378">
        <v>6</v>
      </c>
      <c r="R30" s="383">
        <v>55</v>
      </c>
      <c r="S30" s="378">
        <v>27.5</v>
      </c>
      <c r="T30" s="383">
        <v>3</v>
      </c>
      <c r="U30" s="378">
        <v>1.5</v>
      </c>
      <c r="V30" s="383">
        <v>0</v>
      </c>
      <c r="W30" s="378">
        <v>0</v>
      </c>
      <c r="X30" s="383">
        <v>1</v>
      </c>
      <c r="Y30" s="378">
        <v>0.5</v>
      </c>
      <c r="Z30" s="383">
        <v>0</v>
      </c>
      <c r="AA30" s="378">
        <v>0</v>
      </c>
      <c r="AB30" s="383">
        <v>11</v>
      </c>
      <c r="AC30" s="378">
        <v>5.5</v>
      </c>
      <c r="AD30" s="384">
        <v>0</v>
      </c>
      <c r="AE30" s="378">
        <v>0</v>
      </c>
      <c r="AF30" s="383">
        <v>41</v>
      </c>
      <c r="AG30" s="378">
        <v>20.5</v>
      </c>
      <c r="AH30" s="383">
        <v>62</v>
      </c>
      <c r="AI30" s="378">
        <v>31</v>
      </c>
      <c r="AJ30" s="383">
        <v>2</v>
      </c>
      <c r="AK30" s="378">
        <v>1</v>
      </c>
      <c r="AL30" s="383">
        <v>137</v>
      </c>
      <c r="AM30" s="378">
        <v>68.5</v>
      </c>
      <c r="AN30" s="383">
        <v>921</v>
      </c>
      <c r="AO30" s="378">
        <v>460.5</v>
      </c>
      <c r="AP30" s="383">
        <v>267</v>
      </c>
      <c r="AQ30" s="378">
        <v>133.5</v>
      </c>
      <c r="AR30" s="383">
        <v>133</v>
      </c>
      <c r="AS30" s="378">
        <v>66.5</v>
      </c>
    </row>
    <row r="31" spans="1:45" ht="13.5" customHeight="1">
      <c r="A31" s="376" t="s">
        <v>163</v>
      </c>
      <c r="B31" s="377" t="str">
        <f>'Incentive Goal'!B30</f>
        <v>DARE</v>
      </c>
      <c r="C31" s="378">
        <v>2</v>
      </c>
      <c r="D31" s="378">
        <v>2.5</v>
      </c>
      <c r="E31" s="379">
        <v>920</v>
      </c>
      <c r="F31" s="380">
        <v>460</v>
      </c>
      <c r="G31" s="381">
        <v>25</v>
      </c>
      <c r="H31" s="380">
        <v>12.5</v>
      </c>
      <c r="I31" s="381">
        <v>30</v>
      </c>
      <c r="J31" s="380">
        <v>15</v>
      </c>
      <c r="K31" s="382">
        <v>1384305.31</v>
      </c>
      <c r="L31" s="382">
        <v>692152.65500000003</v>
      </c>
      <c r="M31" s="382">
        <v>553722.12400000007</v>
      </c>
      <c r="N31" s="383">
        <v>7823</v>
      </c>
      <c r="O31" s="378">
        <v>3911.5</v>
      </c>
      <c r="P31" s="383">
        <v>102</v>
      </c>
      <c r="Q31" s="378">
        <v>51</v>
      </c>
      <c r="R31" s="383">
        <v>69</v>
      </c>
      <c r="S31" s="378">
        <v>34.5</v>
      </c>
      <c r="T31" s="383">
        <v>2</v>
      </c>
      <c r="U31" s="378">
        <v>1</v>
      </c>
      <c r="V31" s="383">
        <v>6</v>
      </c>
      <c r="W31" s="378">
        <v>3</v>
      </c>
      <c r="X31" s="383">
        <v>42</v>
      </c>
      <c r="Y31" s="378">
        <v>21</v>
      </c>
      <c r="Z31" s="383">
        <v>47</v>
      </c>
      <c r="AA31" s="378">
        <v>23.5</v>
      </c>
      <c r="AB31" s="383">
        <v>44</v>
      </c>
      <c r="AC31" s="378">
        <v>22</v>
      </c>
      <c r="AD31" s="384">
        <v>1</v>
      </c>
      <c r="AE31" s="378">
        <v>0.5</v>
      </c>
      <c r="AF31" s="383">
        <v>27</v>
      </c>
      <c r="AG31" s="378">
        <v>13.5</v>
      </c>
      <c r="AH31" s="383">
        <v>50</v>
      </c>
      <c r="AI31" s="378">
        <v>25</v>
      </c>
      <c r="AJ31" s="383">
        <v>13</v>
      </c>
      <c r="AK31" s="378">
        <v>6.5</v>
      </c>
      <c r="AL31" s="383">
        <v>120</v>
      </c>
      <c r="AM31" s="378">
        <v>60</v>
      </c>
      <c r="AN31" s="383">
        <v>152</v>
      </c>
      <c r="AO31" s="378">
        <v>76</v>
      </c>
      <c r="AP31" s="383">
        <v>284</v>
      </c>
      <c r="AQ31" s="378">
        <v>142</v>
      </c>
      <c r="AR31" s="383">
        <v>121</v>
      </c>
      <c r="AS31" s="378">
        <v>60.5</v>
      </c>
    </row>
    <row r="32" spans="1:45" ht="13.5" customHeight="1">
      <c r="A32" s="376" t="s">
        <v>162</v>
      </c>
      <c r="B32" s="377" t="str">
        <f>'Incentive Goal'!B31</f>
        <v>DAVIDSON</v>
      </c>
      <c r="C32" s="378">
        <v>15</v>
      </c>
      <c r="D32" s="378">
        <v>19</v>
      </c>
      <c r="E32" s="379">
        <v>5427</v>
      </c>
      <c r="F32" s="380">
        <v>361.8</v>
      </c>
      <c r="G32" s="381">
        <v>145</v>
      </c>
      <c r="H32" s="380">
        <v>9.6666666666666661</v>
      </c>
      <c r="I32" s="381">
        <v>243</v>
      </c>
      <c r="J32" s="380">
        <v>16.2</v>
      </c>
      <c r="K32" s="382">
        <v>6789221.6299999999</v>
      </c>
      <c r="L32" s="382">
        <v>452614.77533333335</v>
      </c>
      <c r="M32" s="382">
        <v>357327.45421052631</v>
      </c>
      <c r="N32" s="383">
        <v>52046</v>
      </c>
      <c r="O32" s="378">
        <v>3469.7333333333331</v>
      </c>
      <c r="P32" s="383">
        <v>307</v>
      </c>
      <c r="Q32" s="378">
        <v>20.466666666666665</v>
      </c>
      <c r="R32" s="383">
        <v>6487</v>
      </c>
      <c r="S32" s="378">
        <v>432.46666666666664</v>
      </c>
      <c r="T32" s="383">
        <v>607</v>
      </c>
      <c r="U32" s="378">
        <v>40.466666666666669</v>
      </c>
      <c r="V32" s="383">
        <v>56</v>
      </c>
      <c r="W32" s="378">
        <v>3.7333333333333334</v>
      </c>
      <c r="X32" s="383">
        <v>146</v>
      </c>
      <c r="Y32" s="378">
        <v>9.7333333333333325</v>
      </c>
      <c r="Z32" s="383">
        <v>321</v>
      </c>
      <c r="AA32" s="378">
        <v>21.4</v>
      </c>
      <c r="AB32" s="383">
        <v>239</v>
      </c>
      <c r="AC32" s="378">
        <v>15.933333333333334</v>
      </c>
      <c r="AD32" s="384">
        <v>23</v>
      </c>
      <c r="AE32" s="378">
        <v>1.5333333333333334</v>
      </c>
      <c r="AF32" s="383">
        <v>98</v>
      </c>
      <c r="AG32" s="378">
        <v>6.5333333333333332</v>
      </c>
      <c r="AH32" s="383">
        <v>232</v>
      </c>
      <c r="AI32" s="378">
        <v>15.466666666666667</v>
      </c>
      <c r="AJ32" s="383">
        <v>54</v>
      </c>
      <c r="AK32" s="378">
        <v>3.6</v>
      </c>
      <c r="AL32" s="383">
        <v>1280</v>
      </c>
      <c r="AM32" s="378">
        <v>85.333333333333329</v>
      </c>
      <c r="AN32" s="383">
        <v>1257</v>
      </c>
      <c r="AO32" s="378">
        <v>83.8</v>
      </c>
      <c r="AP32" s="383">
        <v>4939</v>
      </c>
      <c r="AQ32" s="378">
        <v>329.26666666666665</v>
      </c>
      <c r="AR32" s="383">
        <v>835</v>
      </c>
      <c r="AS32" s="378">
        <v>55.666666666666664</v>
      </c>
    </row>
    <row r="33" spans="1:45" ht="13.5" customHeight="1">
      <c r="A33" s="376" t="s">
        <v>161</v>
      </c>
      <c r="B33" s="377" t="str">
        <f>'Incentive Goal'!B32</f>
        <v>DAVIE</v>
      </c>
      <c r="C33" s="378">
        <v>3.75</v>
      </c>
      <c r="D33" s="378">
        <v>5</v>
      </c>
      <c r="E33" s="379">
        <v>1269</v>
      </c>
      <c r="F33" s="380">
        <v>338.4</v>
      </c>
      <c r="G33" s="381">
        <v>12</v>
      </c>
      <c r="H33" s="380">
        <v>3.2</v>
      </c>
      <c r="I33" s="381">
        <v>24</v>
      </c>
      <c r="J33" s="380">
        <v>6.4</v>
      </c>
      <c r="K33" s="382">
        <v>1162030.32</v>
      </c>
      <c r="L33" s="382">
        <v>309874.75200000004</v>
      </c>
      <c r="M33" s="382">
        <v>232406.06400000001</v>
      </c>
      <c r="N33" s="383">
        <v>10348</v>
      </c>
      <c r="O33" s="378">
        <v>2759.4666666666667</v>
      </c>
      <c r="P33" s="383">
        <v>57</v>
      </c>
      <c r="Q33" s="378">
        <v>15.2</v>
      </c>
      <c r="R33" s="383">
        <v>660</v>
      </c>
      <c r="S33" s="378">
        <v>176</v>
      </c>
      <c r="T33" s="383">
        <v>12</v>
      </c>
      <c r="U33" s="378">
        <v>3.2</v>
      </c>
      <c r="V33" s="383">
        <v>16</v>
      </c>
      <c r="W33" s="378">
        <v>4.2666666666666666</v>
      </c>
      <c r="X33" s="383">
        <v>5</v>
      </c>
      <c r="Y33" s="378">
        <v>1.3333333333333333</v>
      </c>
      <c r="Z33" s="383">
        <v>51</v>
      </c>
      <c r="AA33" s="378">
        <v>13.6</v>
      </c>
      <c r="AB33" s="383">
        <v>25</v>
      </c>
      <c r="AC33" s="378">
        <v>6.666666666666667</v>
      </c>
      <c r="AD33" s="384">
        <v>0</v>
      </c>
      <c r="AE33" s="378">
        <v>0</v>
      </c>
      <c r="AF33" s="383">
        <v>12</v>
      </c>
      <c r="AG33" s="378">
        <v>3.2</v>
      </c>
      <c r="AH33" s="383">
        <v>37</v>
      </c>
      <c r="AI33" s="378">
        <v>9.8666666666666671</v>
      </c>
      <c r="AJ33" s="383">
        <v>1</v>
      </c>
      <c r="AK33" s="378">
        <v>0.26666666666666666</v>
      </c>
      <c r="AL33" s="383">
        <v>229</v>
      </c>
      <c r="AM33" s="378">
        <v>61.06666666666667</v>
      </c>
      <c r="AN33" s="383">
        <v>314</v>
      </c>
      <c r="AO33" s="378">
        <v>83.733333333333334</v>
      </c>
      <c r="AP33" s="383">
        <v>602</v>
      </c>
      <c r="AQ33" s="378">
        <v>160.53333333333333</v>
      </c>
      <c r="AR33" s="383">
        <v>115</v>
      </c>
      <c r="AS33" s="378">
        <v>30.666666666666668</v>
      </c>
    </row>
    <row r="34" spans="1:45" ht="13.5" customHeight="1">
      <c r="A34" s="376" t="s">
        <v>166</v>
      </c>
      <c r="B34" s="377" t="str">
        <f>'Incentive Goal'!B33</f>
        <v>DUPLIN</v>
      </c>
      <c r="C34" s="378">
        <v>9</v>
      </c>
      <c r="D34" s="378">
        <v>11</v>
      </c>
      <c r="E34" s="379">
        <v>2650</v>
      </c>
      <c r="F34" s="380">
        <v>294.44444444444446</v>
      </c>
      <c r="G34" s="381">
        <v>74</v>
      </c>
      <c r="H34" s="380">
        <v>8.2222222222222214</v>
      </c>
      <c r="I34" s="381">
        <v>99</v>
      </c>
      <c r="J34" s="380">
        <v>11</v>
      </c>
      <c r="K34" s="382">
        <v>2989301.8</v>
      </c>
      <c r="L34" s="382">
        <v>332144.64444444445</v>
      </c>
      <c r="M34" s="382">
        <v>271754.70909090905</v>
      </c>
      <c r="N34" s="383">
        <v>22623</v>
      </c>
      <c r="O34" s="378">
        <v>2513.6666666666665</v>
      </c>
      <c r="P34" s="383">
        <v>88</v>
      </c>
      <c r="Q34" s="378">
        <v>9.7777777777777786</v>
      </c>
      <c r="R34" s="383">
        <v>601</v>
      </c>
      <c r="S34" s="378">
        <v>66.777777777777771</v>
      </c>
      <c r="T34" s="383">
        <v>10</v>
      </c>
      <c r="U34" s="378">
        <v>1.1111111111111112</v>
      </c>
      <c r="V34" s="383">
        <v>38</v>
      </c>
      <c r="W34" s="378">
        <v>4.2222222222222223</v>
      </c>
      <c r="X34" s="383">
        <v>76</v>
      </c>
      <c r="Y34" s="378">
        <v>8.4444444444444446</v>
      </c>
      <c r="Z34" s="383">
        <v>97</v>
      </c>
      <c r="AA34" s="378">
        <v>10.777777777777779</v>
      </c>
      <c r="AB34" s="383">
        <v>91</v>
      </c>
      <c r="AC34" s="378">
        <v>10.111111111111111</v>
      </c>
      <c r="AD34" s="384">
        <v>6</v>
      </c>
      <c r="AE34" s="378">
        <v>0.66666666666666663</v>
      </c>
      <c r="AF34" s="383">
        <v>49</v>
      </c>
      <c r="AG34" s="378">
        <v>5.4444444444444446</v>
      </c>
      <c r="AH34" s="383">
        <v>92</v>
      </c>
      <c r="AI34" s="378">
        <v>10.222222222222221</v>
      </c>
      <c r="AJ34" s="383">
        <v>5</v>
      </c>
      <c r="AK34" s="378">
        <v>0.55555555555555558</v>
      </c>
      <c r="AL34" s="383">
        <v>692</v>
      </c>
      <c r="AM34" s="378">
        <v>76.888888888888886</v>
      </c>
      <c r="AN34" s="383">
        <v>1080</v>
      </c>
      <c r="AO34" s="378">
        <v>120</v>
      </c>
      <c r="AP34" s="383">
        <v>354</v>
      </c>
      <c r="AQ34" s="378">
        <v>39.333333333333336</v>
      </c>
      <c r="AR34" s="383">
        <v>390</v>
      </c>
      <c r="AS34" s="378">
        <v>43.333333333333336</v>
      </c>
    </row>
    <row r="35" spans="1:45" ht="13.5" customHeight="1">
      <c r="A35" s="376" t="s">
        <v>160</v>
      </c>
      <c r="B35" s="377" t="str">
        <f>'Incentive Goal'!B34</f>
        <v>DURHAM</v>
      </c>
      <c r="C35" s="378">
        <v>27</v>
      </c>
      <c r="D35" s="378">
        <v>34</v>
      </c>
      <c r="E35" s="379">
        <v>9058</v>
      </c>
      <c r="F35" s="380">
        <v>335.48148148148147</v>
      </c>
      <c r="G35" s="381">
        <v>221</v>
      </c>
      <c r="H35" s="380">
        <v>8.1851851851851851</v>
      </c>
      <c r="I35" s="381">
        <v>185</v>
      </c>
      <c r="J35" s="380">
        <v>6.8518518518518521</v>
      </c>
      <c r="K35" s="382">
        <v>8386294.1399999997</v>
      </c>
      <c r="L35" s="382">
        <v>310603.48666666663</v>
      </c>
      <c r="M35" s="382">
        <v>246655.71</v>
      </c>
      <c r="N35" s="383">
        <v>85564</v>
      </c>
      <c r="O35" s="378">
        <v>3169.037037037037</v>
      </c>
      <c r="P35" s="383">
        <v>688</v>
      </c>
      <c r="Q35" s="378">
        <v>25.481481481481481</v>
      </c>
      <c r="R35" s="383">
        <v>3557</v>
      </c>
      <c r="S35" s="378">
        <v>131.74074074074073</v>
      </c>
      <c r="T35" s="383">
        <v>100</v>
      </c>
      <c r="U35" s="378">
        <v>3.7037037037037037</v>
      </c>
      <c r="V35" s="383">
        <v>77</v>
      </c>
      <c r="W35" s="378">
        <v>2.8518518518518516</v>
      </c>
      <c r="X35" s="383">
        <v>222</v>
      </c>
      <c r="Y35" s="378">
        <v>8.2222222222222214</v>
      </c>
      <c r="Z35" s="383">
        <v>237</v>
      </c>
      <c r="AA35" s="378">
        <v>8.7777777777777786</v>
      </c>
      <c r="AB35" s="383">
        <v>161</v>
      </c>
      <c r="AC35" s="378">
        <v>5.9629629629629628</v>
      </c>
      <c r="AD35" s="384">
        <v>97</v>
      </c>
      <c r="AE35" s="378">
        <v>3.5925925925925926</v>
      </c>
      <c r="AF35" s="383">
        <v>131</v>
      </c>
      <c r="AG35" s="378">
        <v>4.8518518518518521</v>
      </c>
      <c r="AH35" s="383">
        <v>303</v>
      </c>
      <c r="AI35" s="378">
        <v>11.222222222222221</v>
      </c>
      <c r="AJ35" s="383">
        <v>65</v>
      </c>
      <c r="AK35" s="378">
        <v>2.4074074074074074</v>
      </c>
      <c r="AL35" s="383">
        <v>2913</v>
      </c>
      <c r="AM35" s="378">
        <v>107.88888888888889</v>
      </c>
      <c r="AN35" s="383">
        <v>206</v>
      </c>
      <c r="AO35" s="378">
        <v>7.6296296296296298</v>
      </c>
      <c r="AP35" s="383">
        <v>7292</v>
      </c>
      <c r="AQ35" s="378">
        <v>270.07407407407408</v>
      </c>
      <c r="AR35" s="383">
        <v>16</v>
      </c>
      <c r="AS35" s="378">
        <v>0.59259259259259256</v>
      </c>
    </row>
    <row r="36" spans="1:45" ht="13.5" customHeight="1">
      <c r="A36" s="376" t="s">
        <v>164</v>
      </c>
      <c r="B36" s="377" t="str">
        <f>'Incentive Goal'!B35</f>
        <v>EDGE-Rky Mt</v>
      </c>
      <c r="C36" s="378">
        <v>8.5</v>
      </c>
      <c r="D36" s="378">
        <v>11</v>
      </c>
      <c r="E36" s="379">
        <v>2301</v>
      </c>
      <c r="F36" s="380">
        <v>270.70588235294116</v>
      </c>
      <c r="G36" s="381">
        <v>15</v>
      </c>
      <c r="H36" s="380">
        <v>1.7647058823529411</v>
      </c>
      <c r="I36" s="381">
        <v>23</v>
      </c>
      <c r="J36" s="380">
        <v>2.7058823529411766</v>
      </c>
      <c r="K36" s="382">
        <v>1508745.29</v>
      </c>
      <c r="L36" s="382">
        <v>177499.44588235294</v>
      </c>
      <c r="M36" s="382">
        <v>137158.66272727272</v>
      </c>
      <c r="N36" s="383">
        <v>26899</v>
      </c>
      <c r="O36" s="378">
        <v>3164.5882352941176</v>
      </c>
      <c r="P36" s="383">
        <v>175</v>
      </c>
      <c r="Q36" s="378">
        <v>20.588235294117649</v>
      </c>
      <c r="R36" s="383">
        <v>1619</v>
      </c>
      <c r="S36" s="378">
        <v>190.47058823529412</v>
      </c>
      <c r="T36" s="383">
        <v>139</v>
      </c>
      <c r="U36" s="378">
        <v>16.352941176470587</v>
      </c>
      <c r="V36" s="383">
        <v>55</v>
      </c>
      <c r="W36" s="378">
        <v>6.4705882352941178</v>
      </c>
      <c r="X36" s="383">
        <v>25</v>
      </c>
      <c r="Y36" s="378">
        <v>2.9411764705882355</v>
      </c>
      <c r="Z36" s="383">
        <v>78</v>
      </c>
      <c r="AA36" s="378">
        <v>9.1764705882352935</v>
      </c>
      <c r="AB36" s="383">
        <v>17</v>
      </c>
      <c r="AC36" s="378">
        <v>2</v>
      </c>
      <c r="AD36" s="384">
        <v>7</v>
      </c>
      <c r="AE36" s="378">
        <v>0.82352941176470584</v>
      </c>
      <c r="AF36" s="383">
        <v>3</v>
      </c>
      <c r="AG36" s="378">
        <v>0.35294117647058826</v>
      </c>
      <c r="AH36" s="383">
        <v>69</v>
      </c>
      <c r="AI36" s="378">
        <v>8.117647058823529</v>
      </c>
      <c r="AJ36" s="383">
        <v>9</v>
      </c>
      <c r="AK36" s="378">
        <v>1.0588235294117647</v>
      </c>
      <c r="AL36" s="383">
        <v>486</v>
      </c>
      <c r="AM36" s="378">
        <v>57.176470588235297</v>
      </c>
      <c r="AN36" s="383">
        <v>1086</v>
      </c>
      <c r="AO36" s="378">
        <v>127.76470588235294</v>
      </c>
      <c r="AP36" s="383">
        <v>720</v>
      </c>
      <c r="AQ36" s="378">
        <v>84.705882352941174</v>
      </c>
      <c r="AR36" s="383">
        <v>106</v>
      </c>
      <c r="AS36" s="378">
        <v>12.470588235294118</v>
      </c>
    </row>
    <row r="37" spans="1:45" ht="13.5" customHeight="1">
      <c r="A37" s="376" t="s">
        <v>164</v>
      </c>
      <c r="B37" s="377" t="str">
        <f>'Incentive Goal'!B36</f>
        <v>EDGE-Tarboro</v>
      </c>
      <c r="C37" s="378">
        <v>6.5</v>
      </c>
      <c r="D37" s="378">
        <v>8</v>
      </c>
      <c r="E37" s="379">
        <v>2161</v>
      </c>
      <c r="F37" s="380">
        <v>332.46153846153845</v>
      </c>
      <c r="G37" s="381">
        <v>23</v>
      </c>
      <c r="H37" s="380">
        <v>3.5384615384615383</v>
      </c>
      <c r="I37" s="381">
        <v>20</v>
      </c>
      <c r="J37" s="380">
        <v>3.0769230769230771</v>
      </c>
      <c r="K37" s="382">
        <v>1785278.51</v>
      </c>
      <c r="L37" s="382">
        <v>274658.23230769229</v>
      </c>
      <c r="M37" s="382">
        <v>223159.81375</v>
      </c>
      <c r="N37" s="386">
        <v>15337</v>
      </c>
      <c r="O37" s="378">
        <v>2359.5384615384614</v>
      </c>
      <c r="P37" s="383">
        <v>88</v>
      </c>
      <c r="Q37" s="378">
        <v>13.538461538461538</v>
      </c>
      <c r="R37" s="383">
        <v>1592</v>
      </c>
      <c r="S37" s="378">
        <v>244.92307692307693</v>
      </c>
      <c r="T37" s="383">
        <v>193</v>
      </c>
      <c r="U37" s="378">
        <v>29.692307692307693</v>
      </c>
      <c r="V37" s="383">
        <v>20</v>
      </c>
      <c r="W37" s="378">
        <v>3.0769230769230771</v>
      </c>
      <c r="X37" s="383">
        <v>20</v>
      </c>
      <c r="Y37" s="378">
        <v>3.0769230769230771</v>
      </c>
      <c r="Z37" s="383">
        <v>61</v>
      </c>
      <c r="AA37" s="378">
        <v>9.384615384615385</v>
      </c>
      <c r="AB37" s="383">
        <v>22</v>
      </c>
      <c r="AC37" s="378">
        <v>3.3846153846153846</v>
      </c>
      <c r="AD37" s="384">
        <v>2</v>
      </c>
      <c r="AE37" s="378">
        <v>0.30769230769230771</v>
      </c>
      <c r="AF37" s="383">
        <v>205</v>
      </c>
      <c r="AG37" s="378">
        <v>31.53846153846154</v>
      </c>
      <c r="AH37" s="383">
        <v>80</v>
      </c>
      <c r="AI37" s="378">
        <v>12.307692307692308</v>
      </c>
      <c r="AJ37" s="383">
        <v>4</v>
      </c>
      <c r="AK37" s="378">
        <v>0.61538461538461542</v>
      </c>
      <c r="AL37" s="383">
        <v>461</v>
      </c>
      <c r="AM37" s="378">
        <v>70.92307692307692</v>
      </c>
      <c r="AN37" s="383">
        <v>1198</v>
      </c>
      <c r="AO37" s="378">
        <v>184.30769230769232</v>
      </c>
      <c r="AP37" s="383">
        <v>780</v>
      </c>
      <c r="AQ37" s="378">
        <v>120</v>
      </c>
      <c r="AR37" s="383">
        <v>224</v>
      </c>
      <c r="AS37" s="378">
        <v>34.46153846153846</v>
      </c>
    </row>
    <row r="38" spans="1:45" ht="13.5" customHeight="1">
      <c r="A38" s="376" t="s">
        <v>162</v>
      </c>
      <c r="B38" s="377" t="str">
        <f>'Incentive Goal'!B37</f>
        <v>FORSYTH</v>
      </c>
      <c r="C38" s="378">
        <v>29.5</v>
      </c>
      <c r="D38" s="378">
        <v>45.25</v>
      </c>
      <c r="E38" s="379">
        <v>13201</v>
      </c>
      <c r="F38" s="380">
        <v>447.49152542372883</v>
      </c>
      <c r="G38" s="381">
        <v>340</v>
      </c>
      <c r="H38" s="380">
        <v>11.525423728813559</v>
      </c>
      <c r="I38" s="381">
        <v>319</v>
      </c>
      <c r="J38" s="380">
        <v>10.813559322033898</v>
      </c>
      <c r="K38" s="382">
        <v>12196133.83</v>
      </c>
      <c r="L38" s="382">
        <v>413428.26542372879</v>
      </c>
      <c r="M38" s="382">
        <v>269527.81944751379</v>
      </c>
      <c r="N38" s="386">
        <v>121065</v>
      </c>
      <c r="O38" s="378">
        <v>4103.8983050847455</v>
      </c>
      <c r="P38" s="383">
        <v>989</v>
      </c>
      <c r="Q38" s="378">
        <v>33.525423728813557</v>
      </c>
      <c r="R38" s="383">
        <v>3890</v>
      </c>
      <c r="S38" s="378">
        <v>131.86440677966101</v>
      </c>
      <c r="T38" s="383">
        <v>719</v>
      </c>
      <c r="U38" s="378">
        <v>24.372881355932204</v>
      </c>
      <c r="V38" s="383">
        <v>191</v>
      </c>
      <c r="W38" s="378">
        <v>6.4745762711864403</v>
      </c>
      <c r="X38" s="383">
        <v>369</v>
      </c>
      <c r="Y38" s="378">
        <v>12.508474576271187</v>
      </c>
      <c r="Z38" s="383">
        <v>360</v>
      </c>
      <c r="AA38" s="378">
        <v>12.203389830508474</v>
      </c>
      <c r="AB38" s="383">
        <v>282</v>
      </c>
      <c r="AC38" s="378">
        <v>9.5593220338983045</v>
      </c>
      <c r="AD38" s="384">
        <v>1203</v>
      </c>
      <c r="AE38" s="378">
        <v>40.779661016949156</v>
      </c>
      <c r="AF38" s="383">
        <v>109</v>
      </c>
      <c r="AG38" s="378">
        <v>3.6949152542372881</v>
      </c>
      <c r="AH38" s="383">
        <v>565</v>
      </c>
      <c r="AI38" s="378">
        <v>19.152542372881356</v>
      </c>
      <c r="AJ38" s="383">
        <v>46</v>
      </c>
      <c r="AK38" s="378">
        <v>1.5593220338983051</v>
      </c>
      <c r="AL38" s="383">
        <v>4397</v>
      </c>
      <c r="AM38" s="378">
        <v>149.05084745762713</v>
      </c>
      <c r="AN38" s="383">
        <v>162</v>
      </c>
      <c r="AO38" s="378">
        <v>5.4915254237288131</v>
      </c>
      <c r="AP38" s="383">
        <v>18878</v>
      </c>
      <c r="AQ38" s="378">
        <v>639.93220338983053</v>
      </c>
      <c r="AR38" s="383">
        <v>46</v>
      </c>
      <c r="AS38" s="378">
        <v>1.5593220338983051</v>
      </c>
    </row>
    <row r="39" spans="1:45" ht="13.5" customHeight="1">
      <c r="A39" s="376" t="s">
        <v>160</v>
      </c>
      <c r="B39" s="377" t="str">
        <f>'Incentive Goal'!B38</f>
        <v>FRANKLIN</v>
      </c>
      <c r="C39" s="378">
        <v>8</v>
      </c>
      <c r="D39" s="378">
        <v>9</v>
      </c>
      <c r="E39" s="379">
        <v>2836</v>
      </c>
      <c r="F39" s="380">
        <v>354.5</v>
      </c>
      <c r="G39" s="381">
        <v>61</v>
      </c>
      <c r="H39" s="380">
        <v>7.625</v>
      </c>
      <c r="I39" s="381">
        <v>85</v>
      </c>
      <c r="J39" s="380">
        <v>10.625</v>
      </c>
      <c r="K39" s="382">
        <v>2824687.09</v>
      </c>
      <c r="L39" s="382">
        <v>353085.88624999998</v>
      </c>
      <c r="M39" s="382">
        <v>313854.12111111108</v>
      </c>
      <c r="N39" s="386">
        <v>21304</v>
      </c>
      <c r="O39" s="378">
        <v>2663</v>
      </c>
      <c r="P39" s="383">
        <v>243</v>
      </c>
      <c r="Q39" s="378">
        <v>30.375</v>
      </c>
      <c r="R39" s="383">
        <v>406</v>
      </c>
      <c r="S39" s="378">
        <v>50.75</v>
      </c>
      <c r="T39" s="383">
        <v>20</v>
      </c>
      <c r="U39" s="378">
        <v>2.5</v>
      </c>
      <c r="V39" s="383">
        <v>15</v>
      </c>
      <c r="W39" s="378">
        <v>1.875</v>
      </c>
      <c r="X39" s="383">
        <v>63</v>
      </c>
      <c r="Y39" s="378">
        <v>7.875</v>
      </c>
      <c r="Z39" s="383">
        <v>94</v>
      </c>
      <c r="AA39" s="378">
        <v>11.75</v>
      </c>
      <c r="AB39" s="383">
        <v>85</v>
      </c>
      <c r="AC39" s="378">
        <v>10.625</v>
      </c>
      <c r="AD39" s="384">
        <v>61</v>
      </c>
      <c r="AE39" s="378">
        <v>7.625</v>
      </c>
      <c r="AF39" s="383">
        <v>78</v>
      </c>
      <c r="AG39" s="378">
        <v>9.75</v>
      </c>
      <c r="AH39" s="383">
        <v>105</v>
      </c>
      <c r="AI39" s="378">
        <v>13.125</v>
      </c>
      <c r="AJ39" s="383">
        <v>11</v>
      </c>
      <c r="AK39" s="378">
        <v>1.375</v>
      </c>
      <c r="AL39" s="383">
        <v>744</v>
      </c>
      <c r="AM39" s="378">
        <v>93</v>
      </c>
      <c r="AN39" s="383">
        <v>688</v>
      </c>
      <c r="AO39" s="378">
        <v>86</v>
      </c>
      <c r="AP39" s="383">
        <v>1839</v>
      </c>
      <c r="AQ39" s="378">
        <v>229.875</v>
      </c>
      <c r="AR39" s="383">
        <v>215</v>
      </c>
      <c r="AS39" s="378">
        <v>26.875</v>
      </c>
    </row>
    <row r="40" spans="1:45" ht="13.5" customHeight="1">
      <c r="A40" s="376" t="s">
        <v>163</v>
      </c>
      <c r="B40" s="377" t="str">
        <f>'Incentive Goal'!B39</f>
        <v>GASTON</v>
      </c>
      <c r="C40" s="378">
        <v>23.75</v>
      </c>
      <c r="D40" s="378">
        <v>33</v>
      </c>
      <c r="E40" s="379">
        <v>8669</v>
      </c>
      <c r="F40" s="380">
        <v>365.01052631578949</v>
      </c>
      <c r="G40" s="381">
        <v>228</v>
      </c>
      <c r="H40" s="380">
        <v>9.6</v>
      </c>
      <c r="I40" s="381">
        <v>269</v>
      </c>
      <c r="J40" s="380">
        <v>11.326315789473684</v>
      </c>
      <c r="K40" s="382">
        <v>8009783.4100000001</v>
      </c>
      <c r="L40" s="382">
        <v>337254.03831578948</v>
      </c>
      <c r="M40" s="382">
        <v>242720.70939393941</v>
      </c>
      <c r="N40" s="386">
        <v>95729</v>
      </c>
      <c r="O40" s="378">
        <v>4030.6947368421052</v>
      </c>
      <c r="P40" s="383">
        <v>709</v>
      </c>
      <c r="Q40" s="378">
        <v>29.852631578947367</v>
      </c>
      <c r="R40" s="383">
        <v>11969</v>
      </c>
      <c r="S40" s="378">
        <v>503.95789473684209</v>
      </c>
      <c r="T40" s="383">
        <v>1366</v>
      </c>
      <c r="U40" s="378">
        <v>57.515789473684208</v>
      </c>
      <c r="V40" s="383">
        <v>120</v>
      </c>
      <c r="W40" s="378">
        <v>5.0526315789473681</v>
      </c>
      <c r="X40" s="383">
        <v>235</v>
      </c>
      <c r="Y40" s="378">
        <v>9.8947368421052637</v>
      </c>
      <c r="Z40" s="383">
        <v>334</v>
      </c>
      <c r="AA40" s="378">
        <v>14.063157894736841</v>
      </c>
      <c r="AB40" s="383">
        <v>250</v>
      </c>
      <c r="AC40" s="378">
        <v>10.526315789473685</v>
      </c>
      <c r="AD40" s="384">
        <v>45</v>
      </c>
      <c r="AE40" s="378">
        <v>1.8947368421052631</v>
      </c>
      <c r="AF40" s="383">
        <v>157</v>
      </c>
      <c r="AG40" s="378">
        <v>6.6105263157894738</v>
      </c>
      <c r="AH40" s="383">
        <v>225</v>
      </c>
      <c r="AI40" s="378">
        <v>9.473684210526315</v>
      </c>
      <c r="AJ40" s="383">
        <v>42</v>
      </c>
      <c r="AK40" s="378">
        <v>1.7684210526315789</v>
      </c>
      <c r="AL40" s="383">
        <v>2547</v>
      </c>
      <c r="AM40" s="378">
        <v>107.2421052631579</v>
      </c>
      <c r="AN40" s="383">
        <v>530</v>
      </c>
      <c r="AO40" s="378">
        <v>22.315789473684209</v>
      </c>
      <c r="AP40" s="383">
        <v>4770</v>
      </c>
      <c r="AQ40" s="378">
        <v>200.84210526315789</v>
      </c>
      <c r="AR40" s="383">
        <v>132</v>
      </c>
      <c r="AS40" s="378">
        <v>5.5578947368421057</v>
      </c>
    </row>
    <row r="41" spans="1:45" ht="13.5" customHeight="1">
      <c r="A41" s="376" t="s">
        <v>167</v>
      </c>
      <c r="B41" s="377" t="str">
        <f>'Incentive Goal'!B40</f>
        <v>GATES</v>
      </c>
      <c r="C41" s="378">
        <v>1</v>
      </c>
      <c r="D41" s="378">
        <v>1.75</v>
      </c>
      <c r="E41" s="379">
        <v>507</v>
      </c>
      <c r="F41" s="380">
        <v>507</v>
      </c>
      <c r="G41" s="381">
        <v>3</v>
      </c>
      <c r="H41" s="380">
        <v>3</v>
      </c>
      <c r="I41" s="381">
        <v>10</v>
      </c>
      <c r="J41" s="380">
        <v>10</v>
      </c>
      <c r="K41" s="382">
        <v>579973.12</v>
      </c>
      <c r="L41" s="382">
        <v>579973.12</v>
      </c>
      <c r="M41" s="382">
        <v>331413.21142857143</v>
      </c>
      <c r="N41" s="386">
        <v>3</v>
      </c>
      <c r="O41" s="378">
        <v>3</v>
      </c>
      <c r="P41" s="383">
        <v>0</v>
      </c>
      <c r="Q41" s="378">
        <v>0</v>
      </c>
      <c r="R41" s="383">
        <v>0</v>
      </c>
      <c r="S41" s="378">
        <v>0</v>
      </c>
      <c r="T41" s="383">
        <v>0</v>
      </c>
      <c r="U41" s="378">
        <v>0</v>
      </c>
      <c r="V41" s="383">
        <v>0</v>
      </c>
      <c r="W41" s="378">
        <v>0</v>
      </c>
      <c r="X41" s="383">
        <v>0</v>
      </c>
      <c r="Y41" s="378">
        <v>0</v>
      </c>
      <c r="Z41" s="383">
        <v>0</v>
      </c>
      <c r="AA41" s="378">
        <v>0</v>
      </c>
      <c r="AB41" s="383">
        <v>0</v>
      </c>
      <c r="AC41" s="378">
        <v>0</v>
      </c>
      <c r="AD41" s="384">
        <v>0</v>
      </c>
      <c r="AE41" s="378">
        <v>0</v>
      </c>
      <c r="AF41" s="383">
        <v>0</v>
      </c>
      <c r="AG41" s="378">
        <v>0</v>
      </c>
      <c r="AH41" s="383">
        <v>0</v>
      </c>
      <c r="AI41" s="378">
        <v>0</v>
      </c>
      <c r="AJ41" s="383">
        <v>0</v>
      </c>
      <c r="AK41" s="378">
        <v>0</v>
      </c>
      <c r="AL41" s="383">
        <v>115</v>
      </c>
      <c r="AM41" s="378">
        <v>115</v>
      </c>
      <c r="AN41" s="383">
        <v>0</v>
      </c>
      <c r="AO41" s="378">
        <v>0</v>
      </c>
      <c r="AP41" s="383">
        <v>0</v>
      </c>
      <c r="AQ41" s="378">
        <v>0</v>
      </c>
      <c r="AR41" s="383">
        <v>45</v>
      </c>
      <c r="AS41" s="378">
        <v>45</v>
      </c>
    </row>
    <row r="42" spans="1:45" ht="13.5" customHeight="1">
      <c r="A42" s="376" t="s">
        <v>167</v>
      </c>
      <c r="B42" s="377" t="str">
        <f>'Incentive Goal'!B41</f>
        <v>GRAHAM</v>
      </c>
      <c r="C42" s="378">
        <v>0.75</v>
      </c>
      <c r="D42" s="378">
        <v>1</v>
      </c>
      <c r="E42" s="379">
        <v>246</v>
      </c>
      <c r="F42" s="380">
        <v>328</v>
      </c>
      <c r="G42" s="381">
        <v>7</v>
      </c>
      <c r="H42" s="380">
        <v>9.3333333333333339</v>
      </c>
      <c r="I42" s="381">
        <v>15</v>
      </c>
      <c r="J42" s="380">
        <v>20</v>
      </c>
      <c r="K42" s="382">
        <v>284541.44</v>
      </c>
      <c r="L42" s="382">
        <v>379388.58666666667</v>
      </c>
      <c r="M42" s="382">
        <v>284541.44</v>
      </c>
      <c r="N42" s="386">
        <v>2130</v>
      </c>
      <c r="O42" s="378">
        <v>2840</v>
      </c>
      <c r="P42" s="383">
        <v>19</v>
      </c>
      <c r="Q42" s="378">
        <v>25.333333333333332</v>
      </c>
      <c r="R42" s="383">
        <v>746</v>
      </c>
      <c r="S42" s="378">
        <v>994.66666666666663</v>
      </c>
      <c r="T42" s="383">
        <v>16</v>
      </c>
      <c r="U42" s="378">
        <v>21.333333333333332</v>
      </c>
      <c r="V42" s="383">
        <v>2</v>
      </c>
      <c r="W42" s="378">
        <v>2.6666666666666665</v>
      </c>
      <c r="X42" s="383">
        <v>5</v>
      </c>
      <c r="Y42" s="378">
        <v>6.666666666666667</v>
      </c>
      <c r="Z42" s="383">
        <v>10</v>
      </c>
      <c r="AA42" s="378">
        <v>13.333333333333334</v>
      </c>
      <c r="AB42" s="383">
        <v>13</v>
      </c>
      <c r="AC42" s="378">
        <v>17.333333333333332</v>
      </c>
      <c r="AD42" s="384">
        <v>1</v>
      </c>
      <c r="AE42" s="378">
        <v>1.3333333333333333</v>
      </c>
      <c r="AF42" s="383">
        <v>3</v>
      </c>
      <c r="AG42" s="378">
        <v>4</v>
      </c>
      <c r="AH42" s="383">
        <v>11</v>
      </c>
      <c r="AI42" s="378">
        <v>14.666666666666666</v>
      </c>
      <c r="AJ42" s="383">
        <v>1</v>
      </c>
      <c r="AK42" s="378">
        <v>1.3333333333333333</v>
      </c>
      <c r="AL42" s="383">
        <v>76</v>
      </c>
      <c r="AM42" s="378">
        <v>101.33333333333333</v>
      </c>
      <c r="AN42" s="383">
        <v>213</v>
      </c>
      <c r="AO42" s="378">
        <v>284</v>
      </c>
      <c r="AP42" s="383">
        <v>125</v>
      </c>
      <c r="AQ42" s="378">
        <v>166.66666666666666</v>
      </c>
      <c r="AR42" s="383">
        <v>199</v>
      </c>
      <c r="AS42" s="378">
        <v>265.33333333333331</v>
      </c>
    </row>
    <row r="43" spans="1:45" ht="13.5" customHeight="1">
      <c r="A43" s="376" t="s">
        <v>164</v>
      </c>
      <c r="B43" s="377" t="str">
        <f>'Incentive Goal'!B42</f>
        <v>GRANVILLE</v>
      </c>
      <c r="C43" s="378">
        <v>9.5</v>
      </c>
      <c r="D43" s="378">
        <v>11</v>
      </c>
      <c r="E43" s="379">
        <v>2346</v>
      </c>
      <c r="F43" s="380">
        <v>246.94736842105263</v>
      </c>
      <c r="G43" s="381">
        <v>25</v>
      </c>
      <c r="H43" s="380">
        <v>2.6315789473684212</v>
      </c>
      <c r="I43" s="381">
        <v>76</v>
      </c>
      <c r="J43" s="380">
        <v>8</v>
      </c>
      <c r="K43" s="382">
        <v>2243682.17</v>
      </c>
      <c r="L43" s="382">
        <v>236177.07052631577</v>
      </c>
      <c r="M43" s="382">
        <v>203971.10636363635</v>
      </c>
      <c r="N43" s="386">
        <v>22393</v>
      </c>
      <c r="O43" s="378">
        <v>2357.1578947368421</v>
      </c>
      <c r="P43" s="383">
        <v>106</v>
      </c>
      <c r="Q43" s="378">
        <v>11.157894736842104</v>
      </c>
      <c r="R43" s="383">
        <v>487</v>
      </c>
      <c r="S43" s="378">
        <v>51.263157894736842</v>
      </c>
      <c r="T43" s="383">
        <v>16</v>
      </c>
      <c r="U43" s="378">
        <v>1.6842105263157894</v>
      </c>
      <c r="V43" s="383">
        <v>59</v>
      </c>
      <c r="W43" s="378">
        <v>6.2105263157894735</v>
      </c>
      <c r="X43" s="383">
        <v>28</v>
      </c>
      <c r="Y43" s="378">
        <v>2.9473684210526314</v>
      </c>
      <c r="Z43" s="383">
        <v>157</v>
      </c>
      <c r="AA43" s="378">
        <v>16.526315789473685</v>
      </c>
      <c r="AB43" s="383">
        <v>74</v>
      </c>
      <c r="AC43" s="378">
        <v>7.7894736842105265</v>
      </c>
      <c r="AD43" s="384">
        <v>27</v>
      </c>
      <c r="AE43" s="378">
        <v>2.8421052631578947</v>
      </c>
      <c r="AF43" s="383">
        <v>86</v>
      </c>
      <c r="AG43" s="378">
        <v>9.0526315789473681</v>
      </c>
      <c r="AH43" s="383">
        <v>92</v>
      </c>
      <c r="AI43" s="378">
        <v>9.6842105263157894</v>
      </c>
      <c r="AJ43" s="383">
        <v>9</v>
      </c>
      <c r="AK43" s="378">
        <v>0.94736842105263153</v>
      </c>
      <c r="AL43" s="383">
        <v>563</v>
      </c>
      <c r="AM43" s="378">
        <v>59.263157894736842</v>
      </c>
      <c r="AN43" s="383">
        <v>452</v>
      </c>
      <c r="AO43" s="378">
        <v>47.578947368421055</v>
      </c>
      <c r="AP43" s="383">
        <v>785</v>
      </c>
      <c r="AQ43" s="378">
        <v>82.631578947368425</v>
      </c>
      <c r="AR43" s="383">
        <v>81</v>
      </c>
      <c r="AS43" s="378">
        <v>8.526315789473685</v>
      </c>
    </row>
    <row r="44" spans="1:45" ht="13.5" customHeight="1">
      <c r="A44" s="376" t="s">
        <v>160</v>
      </c>
      <c r="B44" s="377" t="str">
        <f>'Incentive Goal'!B43</f>
        <v>GREENE</v>
      </c>
      <c r="C44" s="378">
        <v>3</v>
      </c>
      <c r="D44" s="378">
        <v>4.5</v>
      </c>
      <c r="E44" s="379">
        <v>1200</v>
      </c>
      <c r="F44" s="380">
        <v>400</v>
      </c>
      <c r="G44" s="381">
        <v>45</v>
      </c>
      <c r="H44" s="380">
        <v>15</v>
      </c>
      <c r="I44" s="381">
        <v>47</v>
      </c>
      <c r="J44" s="380">
        <v>15.666666666666666</v>
      </c>
      <c r="K44" s="382">
        <v>1022330.76</v>
      </c>
      <c r="L44" s="382">
        <v>340776.92</v>
      </c>
      <c r="M44" s="382">
        <v>227184.61333333334</v>
      </c>
      <c r="N44" s="386">
        <v>10115</v>
      </c>
      <c r="O44" s="378">
        <v>3371.6666666666665</v>
      </c>
      <c r="P44" s="383">
        <v>87</v>
      </c>
      <c r="Q44" s="378">
        <v>29</v>
      </c>
      <c r="R44" s="383">
        <v>1471</v>
      </c>
      <c r="S44" s="378">
        <v>490.33333333333331</v>
      </c>
      <c r="T44" s="383">
        <v>94</v>
      </c>
      <c r="U44" s="378">
        <v>31.333333333333332</v>
      </c>
      <c r="V44" s="383">
        <v>16</v>
      </c>
      <c r="W44" s="378">
        <v>5.333333333333333</v>
      </c>
      <c r="X44" s="383">
        <v>44</v>
      </c>
      <c r="Y44" s="378">
        <v>14.666666666666666</v>
      </c>
      <c r="Z44" s="383">
        <v>50</v>
      </c>
      <c r="AA44" s="378">
        <v>16.666666666666668</v>
      </c>
      <c r="AB44" s="383">
        <v>49</v>
      </c>
      <c r="AC44" s="378">
        <v>16.333333333333332</v>
      </c>
      <c r="AD44" s="384">
        <v>4</v>
      </c>
      <c r="AE44" s="378">
        <v>1.3333333333333333</v>
      </c>
      <c r="AF44" s="383">
        <v>29</v>
      </c>
      <c r="AG44" s="378">
        <v>9.6666666666666661</v>
      </c>
      <c r="AH44" s="383">
        <v>52</v>
      </c>
      <c r="AI44" s="378">
        <v>17.333333333333332</v>
      </c>
      <c r="AJ44" s="383">
        <v>12</v>
      </c>
      <c r="AK44" s="378">
        <v>4</v>
      </c>
      <c r="AL44" s="383">
        <v>400</v>
      </c>
      <c r="AM44" s="378">
        <v>133.33333333333334</v>
      </c>
      <c r="AN44" s="383">
        <v>451</v>
      </c>
      <c r="AO44" s="378">
        <v>150.33333333333334</v>
      </c>
      <c r="AP44" s="383">
        <v>215</v>
      </c>
      <c r="AQ44" s="378">
        <v>71.666666666666671</v>
      </c>
      <c r="AR44" s="383">
        <v>321</v>
      </c>
      <c r="AS44" s="378">
        <v>107</v>
      </c>
    </row>
    <row r="45" spans="1:45" ht="13.5" customHeight="1">
      <c r="A45" s="376" t="s">
        <v>161</v>
      </c>
      <c r="B45" s="377" t="str">
        <f>'Incentive Goal'!B44</f>
        <v>GUIL-Gboro</v>
      </c>
      <c r="C45" s="378">
        <v>35</v>
      </c>
      <c r="D45" s="378">
        <v>66</v>
      </c>
      <c r="E45" s="379">
        <v>14595</v>
      </c>
      <c r="F45" s="380">
        <v>417</v>
      </c>
      <c r="G45" s="381">
        <v>511</v>
      </c>
      <c r="H45" s="380">
        <v>14.6</v>
      </c>
      <c r="I45" s="381">
        <v>390</v>
      </c>
      <c r="J45" s="380">
        <v>11.142857142857142</v>
      </c>
      <c r="K45" s="382">
        <v>13150401.74</v>
      </c>
      <c r="L45" s="382">
        <v>375725.76400000002</v>
      </c>
      <c r="M45" s="382">
        <v>199248.51121212123</v>
      </c>
      <c r="N45" s="386">
        <v>139153</v>
      </c>
      <c r="O45" s="378">
        <v>3975.8</v>
      </c>
      <c r="P45" s="383">
        <v>1379</v>
      </c>
      <c r="Q45" s="378">
        <v>39.4</v>
      </c>
      <c r="R45" s="383">
        <v>2644</v>
      </c>
      <c r="S45" s="378">
        <v>75.542857142857144</v>
      </c>
      <c r="T45" s="383">
        <v>187</v>
      </c>
      <c r="U45" s="378">
        <v>5.3428571428571425</v>
      </c>
      <c r="V45" s="383">
        <v>166</v>
      </c>
      <c r="W45" s="378">
        <v>4.7428571428571429</v>
      </c>
      <c r="X45" s="383">
        <v>504</v>
      </c>
      <c r="Y45" s="378">
        <v>14.4</v>
      </c>
      <c r="Z45" s="383">
        <v>375</v>
      </c>
      <c r="AA45" s="378">
        <v>10.714285714285714</v>
      </c>
      <c r="AB45" s="383">
        <v>387</v>
      </c>
      <c r="AC45" s="378">
        <v>11.057142857142857</v>
      </c>
      <c r="AD45" s="384">
        <v>287</v>
      </c>
      <c r="AE45" s="378">
        <v>8.1999999999999993</v>
      </c>
      <c r="AF45" s="383">
        <v>202</v>
      </c>
      <c r="AG45" s="378">
        <v>5.7714285714285714</v>
      </c>
      <c r="AH45" s="383">
        <v>402</v>
      </c>
      <c r="AI45" s="378">
        <v>11.485714285714286</v>
      </c>
      <c r="AJ45" s="383">
        <v>84</v>
      </c>
      <c r="AK45" s="378">
        <v>2.4</v>
      </c>
      <c r="AL45" s="383">
        <v>4169</v>
      </c>
      <c r="AM45" s="378">
        <v>119.11428571428571</v>
      </c>
      <c r="AN45" s="383">
        <v>1114</v>
      </c>
      <c r="AO45" s="378">
        <v>31.828571428571429</v>
      </c>
      <c r="AP45" s="383">
        <v>8948</v>
      </c>
      <c r="AQ45" s="378">
        <v>255.65714285714284</v>
      </c>
      <c r="AR45" s="383">
        <v>263</v>
      </c>
      <c r="AS45" s="378">
        <v>7.5142857142857142</v>
      </c>
    </row>
    <row r="46" spans="1:45" ht="13.5" customHeight="1">
      <c r="A46" s="376" t="s">
        <v>161</v>
      </c>
      <c r="B46" s="377" t="str">
        <f>'Incentive Goal'!B45</f>
        <v>GUIL-HP</v>
      </c>
      <c r="C46" s="378">
        <v>15</v>
      </c>
      <c r="D46" s="378">
        <v>30</v>
      </c>
      <c r="E46" s="379">
        <v>5633</v>
      </c>
      <c r="F46" s="380">
        <v>375.53333333333336</v>
      </c>
      <c r="G46" s="381">
        <v>214</v>
      </c>
      <c r="H46" s="380">
        <v>14.266666666666667</v>
      </c>
      <c r="I46" s="381">
        <v>115</v>
      </c>
      <c r="J46" s="380">
        <v>7.666666666666667</v>
      </c>
      <c r="K46" s="382">
        <v>4413535.32</v>
      </c>
      <c r="L46" s="382">
        <v>294235.68800000002</v>
      </c>
      <c r="M46" s="382">
        <v>147117.84400000001</v>
      </c>
      <c r="N46" s="387">
        <v>59284</v>
      </c>
      <c r="O46" s="378">
        <v>3952.2666666666669</v>
      </c>
      <c r="P46" s="383">
        <v>439</v>
      </c>
      <c r="Q46" s="378">
        <v>29.266666666666666</v>
      </c>
      <c r="R46" s="383">
        <v>1274</v>
      </c>
      <c r="S46" s="378">
        <v>84.933333333333337</v>
      </c>
      <c r="T46" s="383">
        <v>68</v>
      </c>
      <c r="U46" s="378">
        <v>4.5333333333333332</v>
      </c>
      <c r="V46" s="383">
        <v>99</v>
      </c>
      <c r="W46" s="378">
        <v>6.6</v>
      </c>
      <c r="X46" s="383">
        <v>220</v>
      </c>
      <c r="Y46" s="378">
        <v>14.666666666666666</v>
      </c>
      <c r="Z46" s="383">
        <v>204</v>
      </c>
      <c r="AA46" s="378">
        <v>13.6</v>
      </c>
      <c r="AB46" s="383">
        <v>108</v>
      </c>
      <c r="AC46" s="378">
        <v>7.2</v>
      </c>
      <c r="AD46" s="384">
        <v>177</v>
      </c>
      <c r="AE46" s="378">
        <v>11.8</v>
      </c>
      <c r="AF46" s="383">
        <v>71</v>
      </c>
      <c r="AG46" s="378">
        <v>4.7333333333333334</v>
      </c>
      <c r="AH46" s="383">
        <v>188</v>
      </c>
      <c r="AI46" s="378">
        <v>12.533333333333333</v>
      </c>
      <c r="AJ46" s="383">
        <v>45</v>
      </c>
      <c r="AK46" s="378">
        <v>3</v>
      </c>
      <c r="AL46" s="383">
        <v>1816</v>
      </c>
      <c r="AM46" s="378">
        <v>121.06666666666666</v>
      </c>
      <c r="AN46" s="383">
        <v>292</v>
      </c>
      <c r="AO46" s="378">
        <v>19.466666666666665</v>
      </c>
      <c r="AP46" s="383">
        <v>9897</v>
      </c>
      <c r="AQ46" s="378">
        <v>659.8</v>
      </c>
      <c r="AR46" s="383">
        <v>65</v>
      </c>
      <c r="AS46" s="378">
        <v>4.333333333333333</v>
      </c>
    </row>
    <row r="47" spans="1:45" ht="13.5" customHeight="1">
      <c r="A47" s="376" t="s">
        <v>164</v>
      </c>
      <c r="B47" s="377" t="str">
        <f>'Incentive Goal'!B46</f>
        <v>HALIFAX</v>
      </c>
      <c r="C47" s="378">
        <v>12</v>
      </c>
      <c r="D47" s="378">
        <v>18</v>
      </c>
      <c r="E47" s="379">
        <v>3976</v>
      </c>
      <c r="F47" s="380">
        <v>331.33333333333331</v>
      </c>
      <c r="G47" s="381">
        <v>85</v>
      </c>
      <c r="H47" s="380">
        <v>7.083333333333333</v>
      </c>
      <c r="I47" s="381">
        <v>68</v>
      </c>
      <c r="J47" s="380">
        <v>5.666666666666667</v>
      </c>
      <c r="K47" s="382">
        <v>3385885.02</v>
      </c>
      <c r="L47" s="382">
        <v>282157.08500000002</v>
      </c>
      <c r="M47" s="382">
        <v>188104.72333333333</v>
      </c>
      <c r="N47" s="386">
        <v>36056</v>
      </c>
      <c r="O47" s="378">
        <v>3004.6666666666665</v>
      </c>
      <c r="P47" s="383">
        <v>140</v>
      </c>
      <c r="Q47" s="378">
        <v>11.666666666666666</v>
      </c>
      <c r="R47" s="383">
        <v>9224</v>
      </c>
      <c r="S47" s="378">
        <v>768.66666666666663</v>
      </c>
      <c r="T47" s="383">
        <v>562</v>
      </c>
      <c r="U47" s="378">
        <v>46.833333333333336</v>
      </c>
      <c r="V47" s="383">
        <v>23</v>
      </c>
      <c r="W47" s="378">
        <v>1.9166666666666667</v>
      </c>
      <c r="X47" s="383">
        <v>85</v>
      </c>
      <c r="Y47" s="378">
        <v>7.083333333333333</v>
      </c>
      <c r="Z47" s="383">
        <v>80</v>
      </c>
      <c r="AA47" s="378">
        <v>6.666666666666667</v>
      </c>
      <c r="AB47" s="383">
        <v>56</v>
      </c>
      <c r="AC47" s="378">
        <v>4.666666666666667</v>
      </c>
      <c r="AD47" s="384">
        <v>119</v>
      </c>
      <c r="AE47" s="378">
        <v>9.9166666666666661</v>
      </c>
      <c r="AF47" s="383">
        <v>237</v>
      </c>
      <c r="AG47" s="378">
        <v>19.75</v>
      </c>
      <c r="AH47" s="383">
        <v>137</v>
      </c>
      <c r="AI47" s="378">
        <v>11.416666666666666</v>
      </c>
      <c r="AJ47" s="383">
        <v>38</v>
      </c>
      <c r="AK47" s="378">
        <v>3.1666666666666665</v>
      </c>
      <c r="AL47" s="383">
        <v>1240</v>
      </c>
      <c r="AM47" s="378">
        <v>103.33333333333333</v>
      </c>
      <c r="AN47" s="383">
        <v>1563</v>
      </c>
      <c r="AO47" s="378">
        <v>130.25</v>
      </c>
      <c r="AP47" s="383">
        <v>4683</v>
      </c>
      <c r="AQ47" s="378">
        <v>390.25</v>
      </c>
      <c r="AR47" s="383">
        <v>415</v>
      </c>
      <c r="AS47" s="378">
        <v>34.583333333333336</v>
      </c>
    </row>
    <row r="48" spans="1:45" ht="13.5" customHeight="1">
      <c r="A48" s="376" t="s">
        <v>165</v>
      </c>
      <c r="B48" s="377" t="str">
        <f>'Incentive Goal'!B47</f>
        <v>HARNETT</v>
      </c>
      <c r="C48" s="378">
        <v>12.5</v>
      </c>
      <c r="D48" s="378">
        <v>18.5</v>
      </c>
      <c r="E48" s="379">
        <v>4494</v>
      </c>
      <c r="F48" s="380">
        <v>359.52</v>
      </c>
      <c r="G48" s="381">
        <v>159</v>
      </c>
      <c r="H48" s="380">
        <v>12.72</v>
      </c>
      <c r="I48" s="381">
        <v>172</v>
      </c>
      <c r="J48" s="380">
        <v>13.76</v>
      </c>
      <c r="K48" s="382">
        <v>5007442.2</v>
      </c>
      <c r="L48" s="382">
        <v>400595.37599999999</v>
      </c>
      <c r="M48" s="382">
        <v>270672.55135135137</v>
      </c>
      <c r="N48" s="386">
        <v>41205</v>
      </c>
      <c r="O48" s="378">
        <v>3296.4</v>
      </c>
      <c r="P48" s="383">
        <v>285</v>
      </c>
      <c r="Q48" s="378">
        <v>22.8</v>
      </c>
      <c r="R48" s="383">
        <v>2215</v>
      </c>
      <c r="S48" s="378">
        <v>177.2</v>
      </c>
      <c r="T48" s="383">
        <v>36</v>
      </c>
      <c r="U48" s="378">
        <v>2.88</v>
      </c>
      <c r="V48" s="383">
        <v>36</v>
      </c>
      <c r="W48" s="378">
        <v>2.88</v>
      </c>
      <c r="X48" s="383">
        <v>169</v>
      </c>
      <c r="Y48" s="378">
        <v>13.52</v>
      </c>
      <c r="Z48" s="383">
        <v>198</v>
      </c>
      <c r="AA48" s="378">
        <v>15.84</v>
      </c>
      <c r="AB48" s="383">
        <v>150</v>
      </c>
      <c r="AC48" s="378">
        <v>12</v>
      </c>
      <c r="AD48" s="384">
        <v>242</v>
      </c>
      <c r="AE48" s="378">
        <v>19.36</v>
      </c>
      <c r="AF48" s="383">
        <v>115</v>
      </c>
      <c r="AG48" s="378">
        <v>9.1999999999999993</v>
      </c>
      <c r="AH48" s="383">
        <v>168</v>
      </c>
      <c r="AI48" s="378">
        <v>13.44</v>
      </c>
      <c r="AJ48" s="383">
        <v>21</v>
      </c>
      <c r="AK48" s="378">
        <v>1.68</v>
      </c>
      <c r="AL48" s="383">
        <v>847</v>
      </c>
      <c r="AM48" s="378">
        <v>67.760000000000005</v>
      </c>
      <c r="AN48" s="383">
        <v>735</v>
      </c>
      <c r="AO48" s="378">
        <v>58.8</v>
      </c>
      <c r="AP48" s="383">
        <v>3252</v>
      </c>
      <c r="AQ48" s="378">
        <v>260.16000000000003</v>
      </c>
      <c r="AR48" s="383">
        <v>358</v>
      </c>
      <c r="AS48" s="378">
        <v>28.64</v>
      </c>
    </row>
    <row r="49" spans="1:45" ht="13.5" customHeight="1">
      <c r="A49" s="376" t="s">
        <v>167</v>
      </c>
      <c r="B49" s="377" t="str">
        <f>'Incentive Goal'!B48</f>
        <v>HAYWOOD</v>
      </c>
      <c r="C49" s="378">
        <v>4</v>
      </c>
      <c r="D49" s="378">
        <v>6</v>
      </c>
      <c r="E49" s="379">
        <v>1548</v>
      </c>
      <c r="F49" s="380">
        <v>387</v>
      </c>
      <c r="G49" s="381">
        <v>60</v>
      </c>
      <c r="H49" s="380">
        <v>15</v>
      </c>
      <c r="I49" s="381">
        <v>79</v>
      </c>
      <c r="J49" s="380">
        <v>19.75</v>
      </c>
      <c r="K49" s="382">
        <v>1718893.8</v>
      </c>
      <c r="L49" s="382">
        <v>429723.45</v>
      </c>
      <c r="M49" s="382">
        <v>286482.3</v>
      </c>
      <c r="N49" s="386">
        <v>13717</v>
      </c>
      <c r="O49" s="378">
        <v>3429.25</v>
      </c>
      <c r="P49" s="383">
        <v>119</v>
      </c>
      <c r="Q49" s="378">
        <v>29.75</v>
      </c>
      <c r="R49" s="383">
        <v>1759</v>
      </c>
      <c r="S49" s="378">
        <v>439.75</v>
      </c>
      <c r="T49" s="383">
        <v>248</v>
      </c>
      <c r="U49" s="378">
        <v>62</v>
      </c>
      <c r="V49" s="383">
        <v>8</v>
      </c>
      <c r="W49" s="378">
        <v>2</v>
      </c>
      <c r="X49" s="383">
        <v>74</v>
      </c>
      <c r="Y49" s="378">
        <v>18.5</v>
      </c>
      <c r="Z49" s="383">
        <v>107</v>
      </c>
      <c r="AA49" s="378">
        <v>26.75</v>
      </c>
      <c r="AB49" s="383">
        <v>80</v>
      </c>
      <c r="AC49" s="378">
        <v>20</v>
      </c>
      <c r="AD49" s="384">
        <v>31</v>
      </c>
      <c r="AE49" s="378">
        <v>7.75</v>
      </c>
      <c r="AF49" s="383">
        <v>96</v>
      </c>
      <c r="AG49" s="378">
        <v>24</v>
      </c>
      <c r="AH49" s="383">
        <v>17</v>
      </c>
      <c r="AI49" s="378">
        <v>4.25</v>
      </c>
      <c r="AJ49" s="383">
        <v>8</v>
      </c>
      <c r="AK49" s="378">
        <v>2</v>
      </c>
      <c r="AL49" s="383">
        <v>524</v>
      </c>
      <c r="AM49" s="378">
        <v>131</v>
      </c>
      <c r="AN49" s="383">
        <v>845</v>
      </c>
      <c r="AO49" s="378">
        <v>211.25</v>
      </c>
      <c r="AP49" s="383">
        <v>581</v>
      </c>
      <c r="AQ49" s="378">
        <v>145.25</v>
      </c>
      <c r="AR49" s="383">
        <v>702</v>
      </c>
      <c r="AS49" s="378">
        <v>175.5</v>
      </c>
    </row>
    <row r="50" spans="1:45" ht="13.5" customHeight="1">
      <c r="A50" s="376" t="s">
        <v>167</v>
      </c>
      <c r="B50" s="377" t="str">
        <f>'Incentive Goal'!B49</f>
        <v>HENDERSON</v>
      </c>
      <c r="C50" s="378">
        <v>5</v>
      </c>
      <c r="D50" s="378">
        <v>7</v>
      </c>
      <c r="E50" s="379">
        <v>2364</v>
      </c>
      <c r="F50" s="380">
        <v>472.8</v>
      </c>
      <c r="G50" s="381">
        <v>44</v>
      </c>
      <c r="H50" s="380">
        <v>8.8000000000000007</v>
      </c>
      <c r="I50" s="381">
        <v>206</v>
      </c>
      <c r="J50" s="380">
        <v>41.2</v>
      </c>
      <c r="K50" s="382">
        <v>2108880.38</v>
      </c>
      <c r="L50" s="382">
        <v>421776.076</v>
      </c>
      <c r="M50" s="382">
        <v>301268.62571428571</v>
      </c>
      <c r="N50" s="386">
        <v>22035</v>
      </c>
      <c r="O50" s="378">
        <v>4407</v>
      </c>
      <c r="P50" s="383">
        <v>227</v>
      </c>
      <c r="Q50" s="378">
        <v>45.4</v>
      </c>
      <c r="R50" s="383">
        <v>815</v>
      </c>
      <c r="S50" s="378">
        <v>163</v>
      </c>
      <c r="T50" s="383">
        <v>22</v>
      </c>
      <c r="U50" s="378">
        <v>4.4000000000000004</v>
      </c>
      <c r="V50" s="383">
        <v>22</v>
      </c>
      <c r="W50" s="378">
        <v>4.4000000000000004</v>
      </c>
      <c r="X50" s="383">
        <v>43</v>
      </c>
      <c r="Y50" s="378">
        <v>8.6</v>
      </c>
      <c r="Z50" s="383">
        <v>115</v>
      </c>
      <c r="AA50" s="378">
        <v>23</v>
      </c>
      <c r="AB50" s="383">
        <v>189</v>
      </c>
      <c r="AC50" s="378">
        <v>37.799999999999997</v>
      </c>
      <c r="AD50" s="384">
        <v>108</v>
      </c>
      <c r="AE50" s="378">
        <v>21.6</v>
      </c>
      <c r="AF50" s="383">
        <v>34</v>
      </c>
      <c r="AG50" s="378">
        <v>6.8</v>
      </c>
      <c r="AH50" s="383">
        <v>138</v>
      </c>
      <c r="AI50" s="378">
        <v>27.6</v>
      </c>
      <c r="AJ50" s="383">
        <v>13</v>
      </c>
      <c r="AK50" s="378">
        <v>2.6</v>
      </c>
      <c r="AL50" s="383">
        <v>497</v>
      </c>
      <c r="AM50" s="378">
        <v>99.4</v>
      </c>
      <c r="AN50" s="383">
        <v>582</v>
      </c>
      <c r="AO50" s="378">
        <v>116.4</v>
      </c>
      <c r="AP50" s="383">
        <v>1202</v>
      </c>
      <c r="AQ50" s="378">
        <v>240.4</v>
      </c>
      <c r="AR50" s="383">
        <v>322</v>
      </c>
      <c r="AS50" s="378">
        <v>64.400000000000006</v>
      </c>
    </row>
    <row r="51" spans="1:45" ht="13.5" customHeight="1">
      <c r="A51" s="376" t="s">
        <v>164</v>
      </c>
      <c r="B51" s="377" t="str">
        <f>'Incentive Goal'!B50</f>
        <v>HERTFORD</v>
      </c>
      <c r="C51" s="378">
        <v>3.5</v>
      </c>
      <c r="D51" s="378">
        <v>4</v>
      </c>
      <c r="E51" s="379">
        <v>1778</v>
      </c>
      <c r="F51" s="380">
        <v>508</v>
      </c>
      <c r="G51" s="381">
        <v>49</v>
      </c>
      <c r="H51" s="380">
        <v>14</v>
      </c>
      <c r="I51" s="381">
        <v>36</v>
      </c>
      <c r="J51" s="380">
        <v>10.285714285714286</v>
      </c>
      <c r="K51" s="382">
        <v>1534515.46</v>
      </c>
      <c r="L51" s="382">
        <v>438432.98857142858</v>
      </c>
      <c r="M51" s="382">
        <v>383628.86499999999</v>
      </c>
      <c r="N51" s="386">
        <v>20421</v>
      </c>
      <c r="O51" s="378">
        <v>5834.5714285714284</v>
      </c>
      <c r="P51" s="383">
        <v>101</v>
      </c>
      <c r="Q51" s="378">
        <v>28.857142857142858</v>
      </c>
      <c r="R51" s="383">
        <v>552</v>
      </c>
      <c r="S51" s="378">
        <v>157.71428571428572</v>
      </c>
      <c r="T51" s="383">
        <v>30</v>
      </c>
      <c r="U51" s="378">
        <v>8.5714285714285712</v>
      </c>
      <c r="V51" s="383">
        <v>26</v>
      </c>
      <c r="W51" s="378">
        <v>7.4285714285714288</v>
      </c>
      <c r="X51" s="383">
        <v>62</v>
      </c>
      <c r="Y51" s="378">
        <v>17.714285714285715</v>
      </c>
      <c r="Z51" s="383">
        <v>74</v>
      </c>
      <c r="AA51" s="378">
        <v>21.142857142857142</v>
      </c>
      <c r="AB51" s="383">
        <v>43</v>
      </c>
      <c r="AC51" s="378">
        <v>12.285714285714286</v>
      </c>
      <c r="AD51" s="384">
        <v>23</v>
      </c>
      <c r="AE51" s="378">
        <v>6.5714285714285712</v>
      </c>
      <c r="AF51" s="383">
        <v>52</v>
      </c>
      <c r="AG51" s="378">
        <v>14.857142857142858</v>
      </c>
      <c r="AH51" s="383">
        <v>72</v>
      </c>
      <c r="AI51" s="378">
        <v>20.571428571428573</v>
      </c>
      <c r="AJ51" s="383">
        <v>10</v>
      </c>
      <c r="AK51" s="378">
        <v>2.8571428571428572</v>
      </c>
      <c r="AL51" s="383">
        <v>732</v>
      </c>
      <c r="AM51" s="378">
        <v>209.14285714285714</v>
      </c>
      <c r="AN51" s="383">
        <v>427</v>
      </c>
      <c r="AO51" s="378">
        <v>122</v>
      </c>
      <c r="AP51" s="383">
        <v>957</v>
      </c>
      <c r="AQ51" s="378">
        <v>273.42857142857144</v>
      </c>
      <c r="AR51" s="383">
        <v>114</v>
      </c>
      <c r="AS51" s="378">
        <v>32.571428571428569</v>
      </c>
    </row>
    <row r="52" spans="1:45" ht="13.5" customHeight="1">
      <c r="A52" s="376" t="s">
        <v>165</v>
      </c>
      <c r="B52" s="377" t="str">
        <f>'Incentive Goal'!B51</f>
        <v>HOKE</v>
      </c>
      <c r="C52" s="378">
        <v>6</v>
      </c>
      <c r="D52" s="378">
        <v>9</v>
      </c>
      <c r="E52" s="379">
        <v>2524</v>
      </c>
      <c r="F52" s="380">
        <v>420.66666666666669</v>
      </c>
      <c r="G52" s="381">
        <v>51</v>
      </c>
      <c r="H52" s="380">
        <v>8.5</v>
      </c>
      <c r="I52" s="381">
        <v>52</v>
      </c>
      <c r="J52" s="380">
        <v>8.6666666666666661</v>
      </c>
      <c r="K52" s="382">
        <v>2600598.1800000002</v>
      </c>
      <c r="L52" s="382">
        <v>433433.03</v>
      </c>
      <c r="M52" s="382">
        <v>288955.35333333333</v>
      </c>
      <c r="N52" s="386">
        <v>22249</v>
      </c>
      <c r="O52" s="378">
        <v>3708.1666666666665</v>
      </c>
      <c r="P52" s="383">
        <v>117</v>
      </c>
      <c r="Q52" s="378">
        <v>19.5</v>
      </c>
      <c r="R52" s="383">
        <v>573</v>
      </c>
      <c r="S52" s="378">
        <v>95.5</v>
      </c>
      <c r="T52" s="383">
        <v>11</v>
      </c>
      <c r="U52" s="378">
        <v>1.8333333333333333</v>
      </c>
      <c r="V52" s="383">
        <v>25</v>
      </c>
      <c r="W52" s="378">
        <v>4.166666666666667</v>
      </c>
      <c r="X52" s="383">
        <v>53</v>
      </c>
      <c r="Y52" s="378">
        <v>8.8333333333333339</v>
      </c>
      <c r="Z52" s="383">
        <v>49</v>
      </c>
      <c r="AA52" s="378">
        <v>8.1666666666666661</v>
      </c>
      <c r="AB52" s="383">
        <v>49</v>
      </c>
      <c r="AC52" s="378">
        <v>8.1666666666666661</v>
      </c>
      <c r="AD52" s="384">
        <v>9</v>
      </c>
      <c r="AE52" s="378">
        <v>1.5</v>
      </c>
      <c r="AF52" s="383">
        <v>58</v>
      </c>
      <c r="AG52" s="378">
        <v>9.6666666666666661</v>
      </c>
      <c r="AH52" s="383">
        <v>114</v>
      </c>
      <c r="AI52" s="378">
        <v>19</v>
      </c>
      <c r="AJ52" s="383">
        <v>11</v>
      </c>
      <c r="AK52" s="378">
        <v>1.8333333333333333</v>
      </c>
      <c r="AL52" s="383">
        <v>614</v>
      </c>
      <c r="AM52" s="378">
        <v>102.33333333333333</v>
      </c>
      <c r="AN52" s="383">
        <v>447</v>
      </c>
      <c r="AO52" s="378">
        <v>74.5</v>
      </c>
      <c r="AP52" s="383">
        <v>891</v>
      </c>
      <c r="AQ52" s="378">
        <v>148.5</v>
      </c>
      <c r="AR52" s="383">
        <v>125</v>
      </c>
      <c r="AS52" s="378">
        <v>20.833333333333332</v>
      </c>
    </row>
    <row r="53" spans="1:45" ht="13.5" customHeight="1">
      <c r="A53" s="376" t="s">
        <v>161</v>
      </c>
      <c r="B53" s="377" t="str">
        <f>'Incentive Goal'!B52</f>
        <v>HYDE</v>
      </c>
      <c r="C53" s="378">
        <v>0.5</v>
      </c>
      <c r="D53" s="378">
        <v>1</v>
      </c>
      <c r="E53" s="379">
        <v>205</v>
      </c>
      <c r="F53" s="380">
        <v>410</v>
      </c>
      <c r="G53" s="381">
        <v>12</v>
      </c>
      <c r="H53" s="380">
        <v>24</v>
      </c>
      <c r="I53" s="381">
        <v>11</v>
      </c>
      <c r="J53" s="380">
        <v>22</v>
      </c>
      <c r="K53" s="382">
        <v>158085.82</v>
      </c>
      <c r="L53" s="382">
        <v>316171.64</v>
      </c>
      <c r="M53" s="382">
        <v>158085.82</v>
      </c>
      <c r="N53" s="386">
        <v>0</v>
      </c>
      <c r="O53" s="378">
        <v>0</v>
      </c>
      <c r="P53" s="387">
        <v>0</v>
      </c>
      <c r="Q53" s="378">
        <v>0</v>
      </c>
      <c r="R53" s="383">
        <v>0</v>
      </c>
      <c r="S53" s="378">
        <v>0</v>
      </c>
      <c r="T53" s="383">
        <v>0</v>
      </c>
      <c r="U53" s="378">
        <v>0</v>
      </c>
      <c r="V53" s="383">
        <v>0</v>
      </c>
      <c r="W53" s="378">
        <v>0</v>
      </c>
      <c r="X53" s="383">
        <v>0</v>
      </c>
      <c r="Y53" s="378">
        <v>0</v>
      </c>
      <c r="Z53" s="383">
        <v>0</v>
      </c>
      <c r="AA53" s="378">
        <v>0</v>
      </c>
      <c r="AB53" s="383">
        <v>0</v>
      </c>
      <c r="AC53" s="378">
        <v>0</v>
      </c>
      <c r="AD53" s="384">
        <v>0</v>
      </c>
      <c r="AE53" s="378">
        <v>0</v>
      </c>
      <c r="AF53" s="383">
        <v>0</v>
      </c>
      <c r="AG53" s="378">
        <v>0</v>
      </c>
      <c r="AH53" s="383">
        <v>0</v>
      </c>
      <c r="AI53" s="378">
        <v>0</v>
      </c>
      <c r="AJ53" s="383">
        <v>0</v>
      </c>
      <c r="AK53" s="378">
        <v>0</v>
      </c>
      <c r="AL53" s="383">
        <v>36</v>
      </c>
      <c r="AM53" s="378">
        <v>72</v>
      </c>
      <c r="AN53" s="383">
        <v>0</v>
      </c>
      <c r="AO53" s="378">
        <v>0</v>
      </c>
      <c r="AP53" s="383">
        <v>0</v>
      </c>
      <c r="AQ53" s="378">
        <v>0</v>
      </c>
      <c r="AR53" s="383">
        <v>24</v>
      </c>
      <c r="AS53" s="378">
        <v>48</v>
      </c>
    </row>
    <row r="54" spans="1:45" ht="13.5" customHeight="1">
      <c r="A54" s="376" t="s">
        <v>161</v>
      </c>
      <c r="B54" s="377" t="str">
        <f>'Incentive Goal'!B53</f>
        <v>IREDELL</v>
      </c>
      <c r="C54" s="378">
        <v>13</v>
      </c>
      <c r="D54" s="378">
        <v>17</v>
      </c>
      <c r="E54" s="379">
        <v>5748</v>
      </c>
      <c r="F54" s="380">
        <v>442.15384615384613</v>
      </c>
      <c r="G54" s="381">
        <v>192</v>
      </c>
      <c r="H54" s="380">
        <v>14.76923076923077</v>
      </c>
      <c r="I54" s="381">
        <v>203</v>
      </c>
      <c r="J54" s="380">
        <v>15.615384615384615</v>
      </c>
      <c r="K54" s="382">
        <v>5550965.9699999997</v>
      </c>
      <c r="L54" s="382">
        <v>426997.38230769231</v>
      </c>
      <c r="M54" s="382">
        <v>326527.40999999997</v>
      </c>
      <c r="N54" s="386">
        <v>51488</v>
      </c>
      <c r="O54" s="378">
        <v>3960.6153846153848</v>
      </c>
      <c r="P54" s="386">
        <v>326</v>
      </c>
      <c r="Q54" s="378">
        <v>25.076923076923077</v>
      </c>
      <c r="R54" s="383">
        <v>2653</v>
      </c>
      <c r="S54" s="378">
        <v>204.07692307692307</v>
      </c>
      <c r="T54" s="383">
        <v>260</v>
      </c>
      <c r="U54" s="378">
        <v>20</v>
      </c>
      <c r="V54" s="383">
        <v>38</v>
      </c>
      <c r="W54" s="378">
        <v>2.9230769230769229</v>
      </c>
      <c r="X54" s="383">
        <v>208</v>
      </c>
      <c r="Y54" s="378">
        <v>16</v>
      </c>
      <c r="Z54" s="383">
        <v>164</v>
      </c>
      <c r="AA54" s="378">
        <v>12.615384615384615</v>
      </c>
      <c r="AB54" s="383">
        <v>204</v>
      </c>
      <c r="AC54" s="378">
        <v>15.692307692307692</v>
      </c>
      <c r="AD54" s="384">
        <v>219</v>
      </c>
      <c r="AE54" s="378">
        <v>16.846153846153847</v>
      </c>
      <c r="AF54" s="383">
        <v>75</v>
      </c>
      <c r="AG54" s="378">
        <v>5.7692307692307692</v>
      </c>
      <c r="AH54" s="383">
        <v>217</v>
      </c>
      <c r="AI54" s="378">
        <v>16.692307692307693</v>
      </c>
      <c r="AJ54" s="383">
        <v>0</v>
      </c>
      <c r="AK54" s="378">
        <v>0</v>
      </c>
      <c r="AL54" s="383">
        <v>1551</v>
      </c>
      <c r="AM54" s="378">
        <v>119.30769230769231</v>
      </c>
      <c r="AN54" s="383">
        <v>1377</v>
      </c>
      <c r="AO54" s="378">
        <v>105.92307692307692</v>
      </c>
      <c r="AP54" s="383">
        <v>3575</v>
      </c>
      <c r="AQ54" s="378">
        <v>275</v>
      </c>
      <c r="AR54" s="383">
        <v>499</v>
      </c>
      <c r="AS54" s="378">
        <v>38.384615384615387</v>
      </c>
    </row>
    <row r="55" spans="1:45" ht="13.5" customHeight="1">
      <c r="A55" s="376" t="s">
        <v>167</v>
      </c>
      <c r="B55" s="377" t="str">
        <f>'Incentive Goal'!B54</f>
        <v>JACKSON</v>
      </c>
      <c r="C55" s="378">
        <v>2</v>
      </c>
      <c r="D55" s="378">
        <v>4</v>
      </c>
      <c r="E55" s="379">
        <v>754</v>
      </c>
      <c r="F55" s="380">
        <v>377</v>
      </c>
      <c r="G55" s="381">
        <v>19</v>
      </c>
      <c r="H55" s="380">
        <v>9.5</v>
      </c>
      <c r="I55" s="381">
        <v>28</v>
      </c>
      <c r="J55" s="380">
        <v>14</v>
      </c>
      <c r="K55" s="382">
        <v>1089954.95</v>
      </c>
      <c r="L55" s="382">
        <v>544977.47499999998</v>
      </c>
      <c r="M55" s="382">
        <v>272488.73749999999</v>
      </c>
      <c r="N55" s="386">
        <v>4952</v>
      </c>
      <c r="O55" s="378">
        <v>2476</v>
      </c>
      <c r="P55" s="386">
        <v>31</v>
      </c>
      <c r="Q55" s="378">
        <v>15.5</v>
      </c>
      <c r="R55" s="383">
        <v>174</v>
      </c>
      <c r="S55" s="378">
        <v>87</v>
      </c>
      <c r="T55" s="383">
        <v>4</v>
      </c>
      <c r="U55" s="378">
        <v>2</v>
      </c>
      <c r="V55" s="383">
        <v>9</v>
      </c>
      <c r="W55" s="378">
        <v>4.5</v>
      </c>
      <c r="X55" s="383">
        <v>18</v>
      </c>
      <c r="Y55" s="378">
        <v>9</v>
      </c>
      <c r="Z55" s="383">
        <v>49</v>
      </c>
      <c r="AA55" s="378">
        <v>24.5</v>
      </c>
      <c r="AB55" s="383">
        <v>27</v>
      </c>
      <c r="AC55" s="378">
        <v>13.5</v>
      </c>
      <c r="AD55" s="384">
        <v>1</v>
      </c>
      <c r="AE55" s="378">
        <v>0.5</v>
      </c>
      <c r="AF55" s="383">
        <v>28</v>
      </c>
      <c r="AG55" s="378">
        <v>14</v>
      </c>
      <c r="AH55" s="383">
        <v>64</v>
      </c>
      <c r="AI55" s="378">
        <v>32</v>
      </c>
      <c r="AJ55" s="383">
        <v>20</v>
      </c>
      <c r="AK55" s="378">
        <v>10</v>
      </c>
      <c r="AL55" s="383">
        <v>179</v>
      </c>
      <c r="AM55" s="378">
        <v>89.5</v>
      </c>
      <c r="AN55" s="383">
        <v>789</v>
      </c>
      <c r="AO55" s="378">
        <v>394.5</v>
      </c>
      <c r="AP55" s="383">
        <v>696</v>
      </c>
      <c r="AQ55" s="378">
        <v>348</v>
      </c>
      <c r="AR55" s="383">
        <v>698</v>
      </c>
      <c r="AS55" s="378">
        <v>349</v>
      </c>
    </row>
    <row r="56" spans="1:45" ht="13.5" customHeight="1">
      <c r="A56" s="376" t="s">
        <v>160</v>
      </c>
      <c r="B56" s="377" t="str">
        <f>'Incentive Goal'!B55</f>
        <v>JOHNSTON</v>
      </c>
      <c r="C56" s="378">
        <v>16</v>
      </c>
      <c r="D56" s="378">
        <v>23</v>
      </c>
      <c r="E56" s="379">
        <v>6192</v>
      </c>
      <c r="F56" s="380">
        <v>387</v>
      </c>
      <c r="G56" s="381">
        <v>256</v>
      </c>
      <c r="H56" s="380">
        <v>16</v>
      </c>
      <c r="I56" s="381">
        <v>253</v>
      </c>
      <c r="J56" s="380">
        <v>15.8125</v>
      </c>
      <c r="K56" s="382">
        <v>7978695.9299999997</v>
      </c>
      <c r="L56" s="382">
        <v>498668.49562499998</v>
      </c>
      <c r="M56" s="382">
        <v>346899.82304347825</v>
      </c>
      <c r="N56" s="386">
        <v>63207</v>
      </c>
      <c r="O56" s="378">
        <v>3950.4375</v>
      </c>
      <c r="P56" s="386">
        <v>892</v>
      </c>
      <c r="Q56" s="378">
        <v>55.75</v>
      </c>
      <c r="R56" s="383">
        <v>2114</v>
      </c>
      <c r="S56" s="378">
        <v>132.125</v>
      </c>
      <c r="T56" s="383">
        <v>174</v>
      </c>
      <c r="U56" s="378">
        <v>10.875</v>
      </c>
      <c r="V56" s="383">
        <v>97</v>
      </c>
      <c r="W56" s="378">
        <v>6.0625</v>
      </c>
      <c r="X56" s="383">
        <v>263</v>
      </c>
      <c r="Y56" s="378">
        <v>16.4375</v>
      </c>
      <c r="Z56" s="383">
        <v>259</v>
      </c>
      <c r="AA56" s="378">
        <v>16.1875</v>
      </c>
      <c r="AB56" s="383">
        <v>254</v>
      </c>
      <c r="AC56" s="378">
        <v>15.875</v>
      </c>
      <c r="AD56" s="384">
        <v>18</v>
      </c>
      <c r="AE56" s="378">
        <v>1.125</v>
      </c>
      <c r="AF56" s="383">
        <v>186</v>
      </c>
      <c r="AG56" s="378">
        <v>11.625</v>
      </c>
      <c r="AH56" s="383">
        <v>238</v>
      </c>
      <c r="AI56" s="378">
        <v>14.875</v>
      </c>
      <c r="AJ56" s="383">
        <v>52</v>
      </c>
      <c r="AK56" s="378">
        <v>3.25</v>
      </c>
      <c r="AL56" s="383">
        <v>2085</v>
      </c>
      <c r="AM56" s="378">
        <v>130.3125</v>
      </c>
      <c r="AN56" s="383">
        <v>2371</v>
      </c>
      <c r="AO56" s="378">
        <v>148.1875</v>
      </c>
      <c r="AP56" s="383">
        <v>2605</v>
      </c>
      <c r="AQ56" s="378">
        <v>162.8125</v>
      </c>
      <c r="AR56" s="383">
        <v>697</v>
      </c>
      <c r="AS56" s="378">
        <v>43.5625</v>
      </c>
    </row>
    <row r="57" spans="1:45" ht="13.5" customHeight="1">
      <c r="A57" s="376" t="s">
        <v>166</v>
      </c>
      <c r="B57" s="377" t="str">
        <f>'Incentive Goal'!B56</f>
        <v>JONES</v>
      </c>
      <c r="C57" s="378">
        <v>2</v>
      </c>
      <c r="D57" s="378">
        <v>2.2000000000000002</v>
      </c>
      <c r="E57" s="379">
        <v>442</v>
      </c>
      <c r="F57" s="380">
        <v>221</v>
      </c>
      <c r="G57" s="381">
        <v>5</v>
      </c>
      <c r="H57" s="380">
        <v>2.5</v>
      </c>
      <c r="I57" s="381">
        <v>12</v>
      </c>
      <c r="J57" s="380">
        <v>6</v>
      </c>
      <c r="K57" s="382">
        <v>508864.98</v>
      </c>
      <c r="L57" s="382">
        <v>254432.49</v>
      </c>
      <c r="M57" s="382">
        <v>231302.26363636361</v>
      </c>
      <c r="N57" s="386">
        <v>3961</v>
      </c>
      <c r="O57" s="378">
        <v>1980.5</v>
      </c>
      <c r="P57" s="386">
        <v>18</v>
      </c>
      <c r="Q57" s="378">
        <v>9</v>
      </c>
      <c r="R57" s="383">
        <v>133</v>
      </c>
      <c r="S57" s="378">
        <v>66.5</v>
      </c>
      <c r="T57" s="383">
        <v>0</v>
      </c>
      <c r="U57" s="378">
        <v>0</v>
      </c>
      <c r="V57" s="383">
        <v>2</v>
      </c>
      <c r="W57" s="378">
        <v>1</v>
      </c>
      <c r="X57" s="383">
        <v>4</v>
      </c>
      <c r="Y57" s="378">
        <v>2</v>
      </c>
      <c r="Z57" s="383">
        <v>11</v>
      </c>
      <c r="AA57" s="378">
        <v>5.5</v>
      </c>
      <c r="AB57" s="383">
        <v>12</v>
      </c>
      <c r="AC57" s="378">
        <v>6</v>
      </c>
      <c r="AD57" s="384">
        <v>1</v>
      </c>
      <c r="AE57" s="378">
        <v>0.5</v>
      </c>
      <c r="AF57" s="383">
        <v>14</v>
      </c>
      <c r="AG57" s="378">
        <v>7</v>
      </c>
      <c r="AH57" s="383">
        <v>18</v>
      </c>
      <c r="AI57" s="378">
        <v>9</v>
      </c>
      <c r="AJ57" s="383">
        <v>6</v>
      </c>
      <c r="AK57" s="378">
        <v>3</v>
      </c>
      <c r="AL57" s="383">
        <v>70</v>
      </c>
      <c r="AM57" s="378">
        <v>35</v>
      </c>
      <c r="AN57" s="383">
        <v>84</v>
      </c>
      <c r="AO57" s="378">
        <v>42</v>
      </c>
      <c r="AP57" s="383">
        <v>80</v>
      </c>
      <c r="AQ57" s="378">
        <v>40</v>
      </c>
      <c r="AR57" s="383">
        <v>62</v>
      </c>
      <c r="AS57" s="378">
        <v>31</v>
      </c>
    </row>
    <row r="58" spans="1:45" ht="13.5" customHeight="1">
      <c r="A58" s="376" t="s">
        <v>165</v>
      </c>
      <c r="B58" s="377" t="str">
        <f>'Incentive Goal'!B57</f>
        <v>LEE</v>
      </c>
      <c r="C58" s="378">
        <v>6.75</v>
      </c>
      <c r="D58" s="378">
        <v>9.25</v>
      </c>
      <c r="E58" s="379">
        <v>2441</v>
      </c>
      <c r="F58" s="380">
        <v>361.62962962962962</v>
      </c>
      <c r="G58" s="381">
        <v>47</v>
      </c>
      <c r="H58" s="380">
        <v>6.9629629629629628</v>
      </c>
      <c r="I58" s="381">
        <v>57</v>
      </c>
      <c r="J58" s="380">
        <v>8.4444444444444446</v>
      </c>
      <c r="K58" s="382">
        <v>2223857.85</v>
      </c>
      <c r="L58" s="382">
        <v>329460.42222222226</v>
      </c>
      <c r="M58" s="382">
        <v>240417.06486486486</v>
      </c>
      <c r="N58" s="386">
        <v>21656</v>
      </c>
      <c r="O58" s="378">
        <v>3208.2962962962961</v>
      </c>
      <c r="P58" s="386">
        <v>136</v>
      </c>
      <c r="Q58" s="378">
        <v>20.148148148148149</v>
      </c>
      <c r="R58" s="383">
        <v>2358</v>
      </c>
      <c r="S58" s="378">
        <v>349.33333333333331</v>
      </c>
      <c r="T58" s="383">
        <v>20</v>
      </c>
      <c r="U58" s="378">
        <v>2.9629629629629628</v>
      </c>
      <c r="V58" s="383">
        <v>21</v>
      </c>
      <c r="W58" s="378">
        <v>3.1111111111111112</v>
      </c>
      <c r="X58" s="383">
        <v>46</v>
      </c>
      <c r="Y58" s="378">
        <v>6.8148148148148149</v>
      </c>
      <c r="Z58" s="383">
        <v>56</v>
      </c>
      <c r="AA58" s="378">
        <v>8.2962962962962958</v>
      </c>
      <c r="AB58" s="383">
        <v>52</v>
      </c>
      <c r="AC58" s="378">
        <v>7.7037037037037033</v>
      </c>
      <c r="AD58" s="384">
        <v>6</v>
      </c>
      <c r="AE58" s="378">
        <v>0.88888888888888884</v>
      </c>
      <c r="AF58" s="383">
        <v>8</v>
      </c>
      <c r="AG58" s="378">
        <v>1.1851851851851851</v>
      </c>
      <c r="AH58" s="383">
        <v>83</v>
      </c>
      <c r="AI58" s="378">
        <v>12.296296296296296</v>
      </c>
      <c r="AJ58" s="383">
        <v>19</v>
      </c>
      <c r="AK58" s="378">
        <v>2.8148148148148149</v>
      </c>
      <c r="AL58" s="383">
        <v>653</v>
      </c>
      <c r="AM58" s="378">
        <v>96.740740740740748</v>
      </c>
      <c r="AN58" s="383">
        <v>109</v>
      </c>
      <c r="AO58" s="378">
        <v>16.148148148148149</v>
      </c>
      <c r="AP58" s="383">
        <v>938</v>
      </c>
      <c r="AQ58" s="378">
        <v>138.96296296296296</v>
      </c>
      <c r="AR58" s="383">
        <v>18</v>
      </c>
      <c r="AS58" s="378">
        <v>2.6666666666666665</v>
      </c>
    </row>
    <row r="59" spans="1:45" ht="13.5" customHeight="1">
      <c r="A59" s="376" t="s">
        <v>166</v>
      </c>
      <c r="B59" s="377" t="str">
        <f>'Incentive Goal'!B58</f>
        <v>LENOIR</v>
      </c>
      <c r="C59" s="378">
        <v>13</v>
      </c>
      <c r="D59" s="378">
        <v>18</v>
      </c>
      <c r="E59" s="379">
        <v>5143</v>
      </c>
      <c r="F59" s="380">
        <v>395.61538461538464</v>
      </c>
      <c r="G59" s="381">
        <v>99</v>
      </c>
      <c r="H59" s="380">
        <v>7.615384615384615</v>
      </c>
      <c r="I59" s="381">
        <v>71</v>
      </c>
      <c r="J59" s="380">
        <v>5.4615384615384617</v>
      </c>
      <c r="K59" s="382">
        <v>3850828.01</v>
      </c>
      <c r="L59" s="382">
        <v>296217.53923076921</v>
      </c>
      <c r="M59" s="382">
        <v>213934.88944444444</v>
      </c>
      <c r="N59" s="386">
        <v>55272</v>
      </c>
      <c r="O59" s="378">
        <v>4251.6923076923076</v>
      </c>
      <c r="P59" s="386">
        <v>509</v>
      </c>
      <c r="Q59" s="378">
        <v>39.153846153846153</v>
      </c>
      <c r="R59" s="383">
        <v>2980</v>
      </c>
      <c r="S59" s="378">
        <v>229.23076923076923</v>
      </c>
      <c r="T59" s="383">
        <v>186</v>
      </c>
      <c r="U59" s="378">
        <v>14.307692307692308</v>
      </c>
      <c r="V59" s="383">
        <v>64</v>
      </c>
      <c r="W59" s="378">
        <v>4.9230769230769234</v>
      </c>
      <c r="X59" s="383">
        <v>103</v>
      </c>
      <c r="Y59" s="378">
        <v>7.9230769230769234</v>
      </c>
      <c r="Z59" s="383">
        <v>116</v>
      </c>
      <c r="AA59" s="378">
        <v>8.9230769230769234</v>
      </c>
      <c r="AB59" s="383">
        <v>65</v>
      </c>
      <c r="AC59" s="378">
        <v>5</v>
      </c>
      <c r="AD59" s="384">
        <v>37</v>
      </c>
      <c r="AE59" s="378">
        <v>2.8461538461538463</v>
      </c>
      <c r="AF59" s="383">
        <v>48</v>
      </c>
      <c r="AG59" s="378">
        <v>3.6923076923076925</v>
      </c>
      <c r="AH59" s="383">
        <v>135</v>
      </c>
      <c r="AI59" s="378">
        <v>10.384615384615385</v>
      </c>
      <c r="AJ59" s="383">
        <v>31</v>
      </c>
      <c r="AK59" s="378">
        <v>2.3846153846153846</v>
      </c>
      <c r="AL59" s="383">
        <v>1320</v>
      </c>
      <c r="AM59" s="378">
        <v>101.53846153846153</v>
      </c>
      <c r="AN59" s="383">
        <v>1282</v>
      </c>
      <c r="AO59" s="378">
        <v>98.615384615384613</v>
      </c>
      <c r="AP59" s="383">
        <v>2078</v>
      </c>
      <c r="AQ59" s="378">
        <v>159.84615384615384</v>
      </c>
      <c r="AR59" s="383">
        <v>392</v>
      </c>
      <c r="AS59" s="378">
        <v>30.153846153846153</v>
      </c>
    </row>
    <row r="60" spans="1:45" ht="13.5" customHeight="1">
      <c r="A60" s="376" t="s">
        <v>163</v>
      </c>
      <c r="B60" s="377" t="str">
        <f>'Incentive Goal'!B59</f>
        <v>LINCOLN</v>
      </c>
      <c r="C60" s="378">
        <v>7.75</v>
      </c>
      <c r="D60" s="378">
        <v>10</v>
      </c>
      <c r="E60" s="379">
        <v>2589</v>
      </c>
      <c r="F60" s="380">
        <v>334.06451612903226</v>
      </c>
      <c r="G60" s="381">
        <v>47</v>
      </c>
      <c r="H60" s="380">
        <v>6.064516129032258</v>
      </c>
      <c r="I60" s="381">
        <v>87</v>
      </c>
      <c r="J60" s="380">
        <v>11.225806451612904</v>
      </c>
      <c r="K60" s="382">
        <v>2687860.7</v>
      </c>
      <c r="L60" s="382">
        <v>346820.73548387102</v>
      </c>
      <c r="M60" s="382">
        <v>268786.07</v>
      </c>
      <c r="N60" s="386">
        <v>26634</v>
      </c>
      <c r="O60" s="378">
        <v>3436.6451612903224</v>
      </c>
      <c r="P60" s="386">
        <v>258</v>
      </c>
      <c r="Q60" s="378">
        <v>33.29032258064516</v>
      </c>
      <c r="R60" s="383">
        <v>7041</v>
      </c>
      <c r="S60" s="378">
        <v>908.51612903225805</v>
      </c>
      <c r="T60" s="383">
        <v>43</v>
      </c>
      <c r="U60" s="378">
        <v>5.5483870967741939</v>
      </c>
      <c r="V60" s="383">
        <v>32</v>
      </c>
      <c r="W60" s="378">
        <v>4.129032258064516</v>
      </c>
      <c r="X60" s="383">
        <v>54</v>
      </c>
      <c r="Y60" s="378">
        <v>6.967741935483871</v>
      </c>
      <c r="Z60" s="383">
        <v>112</v>
      </c>
      <c r="AA60" s="378">
        <v>14.451612903225806</v>
      </c>
      <c r="AB60" s="383">
        <v>75</v>
      </c>
      <c r="AC60" s="378">
        <v>9.67741935483871</v>
      </c>
      <c r="AD60" s="384">
        <v>8</v>
      </c>
      <c r="AE60" s="378">
        <v>1.032258064516129</v>
      </c>
      <c r="AF60" s="383">
        <v>52</v>
      </c>
      <c r="AG60" s="378">
        <v>6.709677419354839</v>
      </c>
      <c r="AH60" s="383">
        <v>100</v>
      </c>
      <c r="AI60" s="378">
        <v>12.903225806451612</v>
      </c>
      <c r="AJ60" s="383">
        <v>26</v>
      </c>
      <c r="AK60" s="378">
        <v>3.3548387096774195</v>
      </c>
      <c r="AL60" s="383">
        <v>833</v>
      </c>
      <c r="AM60" s="378">
        <v>107.48387096774194</v>
      </c>
      <c r="AN60" s="383">
        <v>1200</v>
      </c>
      <c r="AO60" s="378">
        <v>154.83870967741936</v>
      </c>
      <c r="AP60" s="383">
        <v>846</v>
      </c>
      <c r="AQ60" s="378">
        <v>109.16129032258064</v>
      </c>
      <c r="AR60" s="383">
        <v>355</v>
      </c>
      <c r="AS60" s="378">
        <v>45.806451612903224</v>
      </c>
    </row>
    <row r="61" spans="1:45" ht="13.5" customHeight="1">
      <c r="A61" s="376" t="s">
        <v>167</v>
      </c>
      <c r="B61" s="377" t="str">
        <f>'Incentive Goal'!B60</f>
        <v>MACON</v>
      </c>
      <c r="C61" s="378">
        <v>3</v>
      </c>
      <c r="D61" s="378">
        <v>3.25</v>
      </c>
      <c r="E61" s="379">
        <v>1003</v>
      </c>
      <c r="F61" s="380">
        <v>334.33333333333331</v>
      </c>
      <c r="G61" s="381">
        <v>30</v>
      </c>
      <c r="H61" s="380">
        <v>10</v>
      </c>
      <c r="I61" s="381">
        <v>46</v>
      </c>
      <c r="J61" s="380">
        <v>15.333333333333334</v>
      </c>
      <c r="K61" s="382">
        <v>985378.06</v>
      </c>
      <c r="L61" s="382">
        <v>328459.35333333333</v>
      </c>
      <c r="M61" s="382">
        <v>303193.24923076923</v>
      </c>
      <c r="N61" s="386">
        <v>7759</v>
      </c>
      <c r="O61" s="378">
        <v>2586.3333333333335</v>
      </c>
      <c r="P61" s="386">
        <v>61</v>
      </c>
      <c r="Q61" s="378">
        <v>20.333333333333332</v>
      </c>
      <c r="R61" s="383">
        <v>145</v>
      </c>
      <c r="S61" s="378">
        <v>48.333333333333336</v>
      </c>
      <c r="T61" s="383">
        <v>17</v>
      </c>
      <c r="U61" s="378">
        <v>5.666666666666667</v>
      </c>
      <c r="V61" s="383">
        <v>4</v>
      </c>
      <c r="W61" s="378">
        <v>1.3333333333333333</v>
      </c>
      <c r="X61" s="383">
        <v>29</v>
      </c>
      <c r="Y61" s="378">
        <v>9.6666666666666661</v>
      </c>
      <c r="Z61" s="383">
        <v>21</v>
      </c>
      <c r="AA61" s="378">
        <v>7</v>
      </c>
      <c r="AB61" s="383">
        <v>47</v>
      </c>
      <c r="AC61" s="378">
        <v>15.666666666666666</v>
      </c>
      <c r="AD61" s="384">
        <v>2</v>
      </c>
      <c r="AE61" s="378">
        <v>0.66666666666666663</v>
      </c>
      <c r="AF61" s="383">
        <v>6</v>
      </c>
      <c r="AG61" s="378">
        <v>2</v>
      </c>
      <c r="AH61" s="383">
        <v>16</v>
      </c>
      <c r="AI61" s="378">
        <v>5.333333333333333</v>
      </c>
      <c r="AJ61" s="383">
        <v>4</v>
      </c>
      <c r="AK61" s="378">
        <v>1.3333333333333333</v>
      </c>
      <c r="AL61" s="383">
        <v>152</v>
      </c>
      <c r="AM61" s="378">
        <v>50.666666666666664</v>
      </c>
      <c r="AN61" s="383">
        <v>514</v>
      </c>
      <c r="AO61" s="378">
        <v>171.33333333333334</v>
      </c>
      <c r="AP61" s="383">
        <v>177</v>
      </c>
      <c r="AQ61" s="378">
        <v>59</v>
      </c>
      <c r="AR61" s="383">
        <v>558</v>
      </c>
      <c r="AS61" s="378">
        <v>186</v>
      </c>
    </row>
    <row r="62" spans="1:45" ht="13.5" customHeight="1">
      <c r="A62" s="376" t="s">
        <v>167</v>
      </c>
      <c r="B62" s="377" t="str">
        <f>'Incentive Goal'!B61</f>
        <v>MADISON</v>
      </c>
      <c r="C62" s="378">
        <v>0.75</v>
      </c>
      <c r="D62" s="378">
        <v>1.25</v>
      </c>
      <c r="E62" s="379">
        <v>627</v>
      </c>
      <c r="F62" s="380">
        <v>836</v>
      </c>
      <c r="G62" s="381">
        <v>6</v>
      </c>
      <c r="H62" s="380">
        <v>8</v>
      </c>
      <c r="I62" s="381">
        <v>10</v>
      </c>
      <c r="J62" s="380">
        <v>13.333333333333334</v>
      </c>
      <c r="K62" s="382">
        <v>439467.65</v>
      </c>
      <c r="L62" s="382">
        <v>585956.8666666667</v>
      </c>
      <c r="M62" s="382">
        <v>351574.12</v>
      </c>
      <c r="N62" s="386">
        <v>5638</v>
      </c>
      <c r="O62" s="378">
        <v>7517.333333333333</v>
      </c>
      <c r="P62" s="386">
        <v>25</v>
      </c>
      <c r="Q62" s="378">
        <v>33.333333333333336</v>
      </c>
      <c r="R62" s="383">
        <v>293</v>
      </c>
      <c r="S62" s="378">
        <v>390.66666666666669</v>
      </c>
      <c r="T62" s="383">
        <v>19</v>
      </c>
      <c r="U62" s="378">
        <v>25.333333333333332</v>
      </c>
      <c r="V62" s="383">
        <v>8</v>
      </c>
      <c r="W62" s="378">
        <v>10.666666666666666</v>
      </c>
      <c r="X62" s="383">
        <v>6</v>
      </c>
      <c r="Y62" s="378">
        <v>8</v>
      </c>
      <c r="Z62" s="383">
        <v>17</v>
      </c>
      <c r="AA62" s="378">
        <v>22.666666666666668</v>
      </c>
      <c r="AB62" s="383">
        <v>14</v>
      </c>
      <c r="AC62" s="378">
        <v>18.666666666666668</v>
      </c>
      <c r="AD62" s="384">
        <v>7</v>
      </c>
      <c r="AE62" s="378">
        <v>9.3333333333333339</v>
      </c>
      <c r="AF62" s="383">
        <v>6</v>
      </c>
      <c r="AG62" s="378">
        <v>8</v>
      </c>
      <c r="AH62" s="383">
        <v>16</v>
      </c>
      <c r="AI62" s="378">
        <v>21.333333333333332</v>
      </c>
      <c r="AJ62" s="383">
        <v>8</v>
      </c>
      <c r="AK62" s="378">
        <v>10.666666666666666</v>
      </c>
      <c r="AL62" s="383">
        <v>14</v>
      </c>
      <c r="AM62" s="378">
        <v>18.666666666666668</v>
      </c>
      <c r="AN62" s="383">
        <v>202</v>
      </c>
      <c r="AO62" s="378">
        <v>269.33333333333331</v>
      </c>
      <c r="AP62" s="383">
        <v>804</v>
      </c>
      <c r="AQ62" s="378">
        <v>1072</v>
      </c>
      <c r="AR62" s="383">
        <v>180</v>
      </c>
      <c r="AS62" s="378">
        <v>240</v>
      </c>
    </row>
    <row r="63" spans="1:45" ht="13.5" customHeight="1">
      <c r="A63" s="376" t="s">
        <v>164</v>
      </c>
      <c r="B63" s="377" t="str">
        <f>'Incentive Goal'!B62</f>
        <v>MARTIN</v>
      </c>
      <c r="C63" s="378">
        <v>6</v>
      </c>
      <c r="D63" s="378">
        <v>7.4</v>
      </c>
      <c r="E63" s="379">
        <v>1908</v>
      </c>
      <c r="F63" s="380">
        <v>318</v>
      </c>
      <c r="G63" s="381">
        <v>45</v>
      </c>
      <c r="H63" s="380">
        <v>7.5</v>
      </c>
      <c r="I63" s="381">
        <v>62</v>
      </c>
      <c r="J63" s="380">
        <v>10.333333333333334</v>
      </c>
      <c r="K63" s="382">
        <v>1530660.98</v>
      </c>
      <c r="L63" s="382">
        <v>255110.16333333333</v>
      </c>
      <c r="M63" s="382">
        <v>206846.07837837836</v>
      </c>
      <c r="N63" s="386">
        <v>18452</v>
      </c>
      <c r="O63" s="378">
        <v>3075.3333333333335</v>
      </c>
      <c r="P63" s="386">
        <v>125</v>
      </c>
      <c r="Q63" s="378">
        <v>20.833333333333332</v>
      </c>
      <c r="R63" s="383">
        <v>479</v>
      </c>
      <c r="S63" s="378">
        <v>79.833333333333329</v>
      </c>
      <c r="T63" s="383">
        <v>62</v>
      </c>
      <c r="U63" s="378">
        <v>10.333333333333334</v>
      </c>
      <c r="V63" s="383">
        <v>55</v>
      </c>
      <c r="W63" s="378">
        <v>9.1666666666666661</v>
      </c>
      <c r="X63" s="383">
        <v>45</v>
      </c>
      <c r="Y63" s="378">
        <v>7.5</v>
      </c>
      <c r="Z63" s="383">
        <v>162</v>
      </c>
      <c r="AA63" s="378">
        <v>27</v>
      </c>
      <c r="AB63" s="383">
        <v>65</v>
      </c>
      <c r="AC63" s="378">
        <v>10.833333333333334</v>
      </c>
      <c r="AD63" s="384">
        <v>4</v>
      </c>
      <c r="AE63" s="378">
        <v>0.66666666666666663</v>
      </c>
      <c r="AF63" s="383">
        <v>40</v>
      </c>
      <c r="AG63" s="378">
        <v>6.666666666666667</v>
      </c>
      <c r="AH63" s="383">
        <v>58</v>
      </c>
      <c r="AI63" s="378">
        <v>9.6666666666666661</v>
      </c>
      <c r="AJ63" s="383">
        <v>12</v>
      </c>
      <c r="AK63" s="378">
        <v>2</v>
      </c>
      <c r="AL63" s="383">
        <v>701</v>
      </c>
      <c r="AM63" s="378">
        <v>116.83333333333333</v>
      </c>
      <c r="AN63" s="383">
        <v>649</v>
      </c>
      <c r="AO63" s="378">
        <v>108.16666666666667</v>
      </c>
      <c r="AP63" s="383">
        <v>925</v>
      </c>
      <c r="AQ63" s="378">
        <v>154.16666666666666</v>
      </c>
      <c r="AR63" s="383">
        <v>174</v>
      </c>
      <c r="AS63" s="378">
        <v>29</v>
      </c>
    </row>
    <row r="64" spans="1:45" ht="13.5" customHeight="1">
      <c r="A64" s="376" t="s">
        <v>163</v>
      </c>
      <c r="B64" s="377" t="str">
        <f>'Incentive Goal'!B63</f>
        <v>MCDOWELL</v>
      </c>
      <c r="C64" s="378">
        <v>4</v>
      </c>
      <c r="D64" s="378">
        <v>7</v>
      </c>
      <c r="E64" s="379">
        <v>1777</v>
      </c>
      <c r="F64" s="380">
        <v>444.25</v>
      </c>
      <c r="G64" s="381">
        <v>53</v>
      </c>
      <c r="H64" s="380">
        <v>13.25</v>
      </c>
      <c r="I64" s="381">
        <v>43</v>
      </c>
      <c r="J64" s="380">
        <v>10.75</v>
      </c>
      <c r="K64" s="382">
        <v>1462288.8</v>
      </c>
      <c r="L64" s="382">
        <v>365572.2</v>
      </c>
      <c r="M64" s="382">
        <v>208898.4</v>
      </c>
      <c r="N64" s="386">
        <v>24039</v>
      </c>
      <c r="O64" s="378">
        <v>6009.75</v>
      </c>
      <c r="P64" s="386">
        <v>230</v>
      </c>
      <c r="Q64" s="378">
        <v>57.5</v>
      </c>
      <c r="R64" s="383">
        <v>431</v>
      </c>
      <c r="S64" s="378">
        <v>107.75</v>
      </c>
      <c r="T64" s="383">
        <v>40</v>
      </c>
      <c r="U64" s="378">
        <v>10</v>
      </c>
      <c r="V64" s="383">
        <v>0</v>
      </c>
      <c r="W64" s="378">
        <v>0</v>
      </c>
      <c r="X64" s="383">
        <v>60</v>
      </c>
      <c r="Y64" s="378">
        <v>15</v>
      </c>
      <c r="Z64" s="383">
        <v>9</v>
      </c>
      <c r="AA64" s="378">
        <v>2.25</v>
      </c>
      <c r="AB64" s="383">
        <v>44</v>
      </c>
      <c r="AC64" s="378">
        <v>11</v>
      </c>
      <c r="AD64" s="384">
        <v>2</v>
      </c>
      <c r="AE64" s="378">
        <v>0.5</v>
      </c>
      <c r="AF64" s="383">
        <v>41</v>
      </c>
      <c r="AG64" s="378">
        <v>10.25</v>
      </c>
      <c r="AH64" s="383">
        <v>63</v>
      </c>
      <c r="AI64" s="378">
        <v>15.75</v>
      </c>
      <c r="AJ64" s="383">
        <v>9</v>
      </c>
      <c r="AK64" s="378">
        <v>2.25</v>
      </c>
      <c r="AL64" s="383">
        <v>366</v>
      </c>
      <c r="AM64" s="378">
        <v>91.5</v>
      </c>
      <c r="AN64" s="383">
        <v>213</v>
      </c>
      <c r="AO64" s="378">
        <v>53.25</v>
      </c>
      <c r="AP64" s="383">
        <v>391</v>
      </c>
      <c r="AQ64" s="378">
        <v>97.75</v>
      </c>
      <c r="AR64" s="383">
        <v>60</v>
      </c>
      <c r="AS64" s="378">
        <v>15</v>
      </c>
    </row>
    <row r="65" spans="1:45" ht="13.5" customHeight="1">
      <c r="A65" s="376" t="s">
        <v>162</v>
      </c>
      <c r="B65" s="377" t="str">
        <f>'Incentive Goal'!B64</f>
        <v>MECKLENBURG</v>
      </c>
      <c r="C65" s="378">
        <v>80</v>
      </c>
      <c r="D65" s="378">
        <v>132</v>
      </c>
      <c r="E65" s="379">
        <v>32144</v>
      </c>
      <c r="F65" s="380">
        <v>401.8</v>
      </c>
      <c r="G65" s="381">
        <v>665</v>
      </c>
      <c r="H65" s="380">
        <v>8.3125</v>
      </c>
      <c r="I65" s="381">
        <v>296</v>
      </c>
      <c r="J65" s="380">
        <v>3.7</v>
      </c>
      <c r="K65" s="382">
        <v>27868422.719999999</v>
      </c>
      <c r="L65" s="382">
        <v>348355.28399999999</v>
      </c>
      <c r="M65" s="382">
        <v>211124.41454545455</v>
      </c>
      <c r="N65" s="386">
        <v>297374</v>
      </c>
      <c r="O65" s="378">
        <v>3717.1750000000002</v>
      </c>
      <c r="P65" s="386">
        <v>1006</v>
      </c>
      <c r="Q65" s="378">
        <v>12.574999999999999</v>
      </c>
      <c r="R65" s="383">
        <v>6422</v>
      </c>
      <c r="S65" s="378">
        <v>80.275000000000006</v>
      </c>
      <c r="T65" s="383">
        <v>252</v>
      </c>
      <c r="U65" s="378">
        <v>3.15</v>
      </c>
      <c r="V65" s="383">
        <v>17</v>
      </c>
      <c r="W65" s="378">
        <v>0.21249999999999999</v>
      </c>
      <c r="X65" s="383">
        <v>686</v>
      </c>
      <c r="Y65" s="378">
        <v>8.5749999999999993</v>
      </c>
      <c r="Z65" s="383">
        <v>52</v>
      </c>
      <c r="AA65" s="378">
        <v>0.65</v>
      </c>
      <c r="AB65" s="383">
        <v>273</v>
      </c>
      <c r="AC65" s="378">
        <v>3.4125000000000001</v>
      </c>
      <c r="AD65" s="384">
        <v>903</v>
      </c>
      <c r="AE65" s="378">
        <v>11.2875</v>
      </c>
      <c r="AF65" s="383">
        <v>156</v>
      </c>
      <c r="AG65" s="378">
        <v>1.95</v>
      </c>
      <c r="AH65" s="383">
        <v>886</v>
      </c>
      <c r="AI65" s="378">
        <v>11.074999999999999</v>
      </c>
      <c r="AJ65" s="383">
        <v>384</v>
      </c>
      <c r="AK65" s="378">
        <v>4.8</v>
      </c>
      <c r="AL65" s="383">
        <v>5490</v>
      </c>
      <c r="AM65" s="378">
        <v>68.625</v>
      </c>
      <c r="AN65" s="383">
        <v>2073</v>
      </c>
      <c r="AO65" s="378">
        <v>25.912500000000001</v>
      </c>
      <c r="AP65" s="383">
        <v>7803</v>
      </c>
      <c r="AQ65" s="378">
        <v>97.537499999999994</v>
      </c>
      <c r="AR65" s="383">
        <v>118</v>
      </c>
      <c r="AS65" s="378">
        <v>1.4750000000000001</v>
      </c>
    </row>
    <row r="66" spans="1:45" ht="13.5" customHeight="1">
      <c r="A66" s="376" t="s">
        <v>163</v>
      </c>
      <c r="B66" s="377" t="str">
        <f>'Incentive Goal'!B65</f>
        <v>MITCHELL</v>
      </c>
      <c r="C66" s="378">
        <v>1</v>
      </c>
      <c r="D66" s="378">
        <v>1</v>
      </c>
      <c r="E66" s="379">
        <v>333</v>
      </c>
      <c r="F66" s="380">
        <v>333</v>
      </c>
      <c r="G66" s="381">
        <v>1</v>
      </c>
      <c r="H66" s="380">
        <v>1</v>
      </c>
      <c r="I66" s="381">
        <v>12</v>
      </c>
      <c r="J66" s="380">
        <v>12</v>
      </c>
      <c r="K66" s="382">
        <v>422432.71</v>
      </c>
      <c r="L66" s="382">
        <v>422432.71</v>
      </c>
      <c r="M66" s="382">
        <v>422432.71</v>
      </c>
      <c r="N66" s="386">
        <v>3125</v>
      </c>
      <c r="O66" s="378">
        <v>3125</v>
      </c>
      <c r="P66" s="386">
        <v>27</v>
      </c>
      <c r="Q66" s="378">
        <v>27</v>
      </c>
      <c r="R66" s="383">
        <v>35</v>
      </c>
      <c r="S66" s="378">
        <v>35</v>
      </c>
      <c r="T66" s="383">
        <v>2</v>
      </c>
      <c r="U66" s="378">
        <v>2</v>
      </c>
      <c r="V66" s="383">
        <v>0</v>
      </c>
      <c r="W66" s="378">
        <v>0</v>
      </c>
      <c r="X66" s="383">
        <v>0</v>
      </c>
      <c r="Y66" s="378">
        <v>0</v>
      </c>
      <c r="Z66" s="383">
        <v>6</v>
      </c>
      <c r="AA66" s="378">
        <v>6</v>
      </c>
      <c r="AB66" s="383">
        <v>12</v>
      </c>
      <c r="AC66" s="378">
        <v>12</v>
      </c>
      <c r="AD66" s="384">
        <v>0</v>
      </c>
      <c r="AE66" s="378">
        <v>0</v>
      </c>
      <c r="AF66" s="383">
        <v>8</v>
      </c>
      <c r="AG66" s="378">
        <v>8</v>
      </c>
      <c r="AH66" s="383">
        <v>6</v>
      </c>
      <c r="AI66" s="378">
        <v>6</v>
      </c>
      <c r="AJ66" s="383">
        <v>3</v>
      </c>
      <c r="AK66" s="378">
        <v>3</v>
      </c>
      <c r="AL66" s="383">
        <v>48</v>
      </c>
      <c r="AM66" s="378">
        <v>48</v>
      </c>
      <c r="AN66" s="383">
        <v>211</v>
      </c>
      <c r="AO66" s="378">
        <v>211</v>
      </c>
      <c r="AP66" s="383">
        <v>75</v>
      </c>
      <c r="AQ66" s="378">
        <v>75</v>
      </c>
      <c r="AR66" s="383">
        <v>147</v>
      </c>
      <c r="AS66" s="378">
        <v>147</v>
      </c>
    </row>
    <row r="67" spans="1:45" ht="13.5" customHeight="1">
      <c r="A67" s="376" t="s">
        <v>162</v>
      </c>
      <c r="B67" s="377" t="str">
        <f>'Incentive Goal'!B66</f>
        <v>MONTGOMERY</v>
      </c>
      <c r="C67" s="378">
        <v>4</v>
      </c>
      <c r="D67" s="378">
        <v>6</v>
      </c>
      <c r="E67" s="379">
        <v>1438</v>
      </c>
      <c r="F67" s="380">
        <v>359.5</v>
      </c>
      <c r="G67" s="381">
        <v>42</v>
      </c>
      <c r="H67" s="380">
        <v>10.5</v>
      </c>
      <c r="I67" s="381">
        <v>73</v>
      </c>
      <c r="J67" s="380">
        <v>18.25</v>
      </c>
      <c r="K67" s="382">
        <v>1186326.6200000001</v>
      </c>
      <c r="L67" s="382">
        <v>296581.65500000003</v>
      </c>
      <c r="M67" s="382">
        <v>197721.10333333336</v>
      </c>
      <c r="N67" s="386">
        <v>15109</v>
      </c>
      <c r="O67" s="378">
        <v>3777.25</v>
      </c>
      <c r="P67" s="386">
        <v>82</v>
      </c>
      <c r="Q67" s="378">
        <v>20.5</v>
      </c>
      <c r="R67" s="383">
        <v>520</v>
      </c>
      <c r="S67" s="378">
        <v>130</v>
      </c>
      <c r="T67" s="383">
        <v>35</v>
      </c>
      <c r="U67" s="378">
        <v>8.75</v>
      </c>
      <c r="V67" s="383">
        <v>28</v>
      </c>
      <c r="W67" s="378">
        <v>7</v>
      </c>
      <c r="X67" s="383">
        <v>44</v>
      </c>
      <c r="Y67" s="378">
        <v>11</v>
      </c>
      <c r="Z67" s="383">
        <v>96</v>
      </c>
      <c r="AA67" s="378">
        <v>24</v>
      </c>
      <c r="AB67" s="383">
        <v>62</v>
      </c>
      <c r="AC67" s="378">
        <v>15.5</v>
      </c>
      <c r="AD67" s="384">
        <v>4</v>
      </c>
      <c r="AE67" s="378">
        <v>1</v>
      </c>
      <c r="AF67" s="383">
        <v>8</v>
      </c>
      <c r="AG67" s="378">
        <v>2</v>
      </c>
      <c r="AH67" s="383">
        <v>25</v>
      </c>
      <c r="AI67" s="378">
        <v>6.25</v>
      </c>
      <c r="AJ67" s="383">
        <v>3</v>
      </c>
      <c r="AK67" s="378">
        <v>0.75</v>
      </c>
      <c r="AL67" s="383">
        <v>477</v>
      </c>
      <c r="AM67" s="378">
        <v>119.25</v>
      </c>
      <c r="AN67" s="383">
        <v>1209</v>
      </c>
      <c r="AO67" s="378">
        <v>302.25</v>
      </c>
      <c r="AP67" s="383">
        <v>377</v>
      </c>
      <c r="AQ67" s="378">
        <v>94.25</v>
      </c>
      <c r="AR67" s="383">
        <v>1054</v>
      </c>
      <c r="AS67" s="378">
        <v>263.5</v>
      </c>
    </row>
    <row r="68" spans="1:45" ht="13.5" customHeight="1">
      <c r="A68" s="376" t="s">
        <v>165</v>
      </c>
      <c r="B68" s="377" t="str">
        <f>'Incentive Goal'!B67</f>
        <v>MOORE</v>
      </c>
      <c r="C68" s="378">
        <v>7</v>
      </c>
      <c r="D68" s="378">
        <v>11</v>
      </c>
      <c r="E68" s="379">
        <v>2543</v>
      </c>
      <c r="F68" s="380">
        <v>363.28571428571428</v>
      </c>
      <c r="G68" s="381">
        <v>60</v>
      </c>
      <c r="H68" s="380">
        <v>8.5714285714285712</v>
      </c>
      <c r="I68" s="381">
        <v>93</v>
      </c>
      <c r="J68" s="380">
        <v>13.285714285714286</v>
      </c>
      <c r="K68" s="382">
        <v>2972832.41</v>
      </c>
      <c r="L68" s="382">
        <v>424690.34428571432</v>
      </c>
      <c r="M68" s="382">
        <v>270257.49181818182</v>
      </c>
      <c r="N68" s="386">
        <v>29327</v>
      </c>
      <c r="O68" s="378">
        <v>4189.5714285714284</v>
      </c>
      <c r="P68" s="386">
        <v>201</v>
      </c>
      <c r="Q68" s="378">
        <v>28.714285714285715</v>
      </c>
      <c r="R68" s="383">
        <v>1311</v>
      </c>
      <c r="S68" s="378">
        <v>187.28571428571428</v>
      </c>
      <c r="T68" s="383">
        <v>111</v>
      </c>
      <c r="U68" s="378">
        <v>15.857142857142858</v>
      </c>
      <c r="V68" s="383">
        <v>19</v>
      </c>
      <c r="W68" s="378">
        <v>2.7142857142857144</v>
      </c>
      <c r="X68" s="383">
        <v>58</v>
      </c>
      <c r="Y68" s="378">
        <v>8.2857142857142865</v>
      </c>
      <c r="Z68" s="383">
        <v>98</v>
      </c>
      <c r="AA68" s="378">
        <v>14</v>
      </c>
      <c r="AB68" s="383">
        <v>92</v>
      </c>
      <c r="AC68" s="378">
        <v>13.142857142857142</v>
      </c>
      <c r="AD68" s="384">
        <v>96</v>
      </c>
      <c r="AE68" s="378">
        <v>13.714285714285714</v>
      </c>
      <c r="AF68" s="383">
        <v>27</v>
      </c>
      <c r="AG68" s="378">
        <v>3.8571428571428572</v>
      </c>
      <c r="AH68" s="383">
        <v>62</v>
      </c>
      <c r="AI68" s="378">
        <v>8.8571428571428577</v>
      </c>
      <c r="AJ68" s="383">
        <v>13</v>
      </c>
      <c r="AK68" s="378">
        <v>1.8571428571428572</v>
      </c>
      <c r="AL68" s="383">
        <v>739</v>
      </c>
      <c r="AM68" s="378">
        <v>105.57142857142857</v>
      </c>
      <c r="AN68" s="383">
        <v>1002</v>
      </c>
      <c r="AO68" s="378">
        <v>143.14285714285714</v>
      </c>
      <c r="AP68" s="383">
        <v>1301</v>
      </c>
      <c r="AQ68" s="378">
        <v>185.85714285714286</v>
      </c>
      <c r="AR68" s="383">
        <v>856</v>
      </c>
      <c r="AS68" s="378">
        <v>122.28571428571429</v>
      </c>
    </row>
    <row r="69" spans="1:45" ht="13.5" customHeight="1">
      <c r="A69" s="376" t="s">
        <v>164</v>
      </c>
      <c r="B69" s="377" t="str">
        <f>'Incentive Goal'!B68</f>
        <v>NASH</v>
      </c>
      <c r="C69" s="378">
        <v>13</v>
      </c>
      <c r="D69" s="378">
        <v>19</v>
      </c>
      <c r="E69" s="379">
        <v>4862</v>
      </c>
      <c r="F69" s="380">
        <v>374</v>
      </c>
      <c r="G69" s="381">
        <v>129</v>
      </c>
      <c r="H69" s="380">
        <v>9.9230769230769234</v>
      </c>
      <c r="I69" s="381">
        <v>145</v>
      </c>
      <c r="J69" s="380">
        <v>11.153846153846153</v>
      </c>
      <c r="K69" s="382">
        <v>4582602.78</v>
      </c>
      <c r="L69" s="382">
        <v>352507.90615384618</v>
      </c>
      <c r="M69" s="382">
        <v>241189.62000000002</v>
      </c>
      <c r="N69" s="386">
        <v>54802</v>
      </c>
      <c r="O69" s="378">
        <v>4215.5384615384619</v>
      </c>
      <c r="P69" s="386">
        <v>512</v>
      </c>
      <c r="Q69" s="378">
        <v>39.384615384615387</v>
      </c>
      <c r="R69" s="383">
        <v>5714</v>
      </c>
      <c r="S69" s="378">
        <v>439.53846153846155</v>
      </c>
      <c r="T69" s="383">
        <v>1076</v>
      </c>
      <c r="U69" s="378">
        <v>82.769230769230774</v>
      </c>
      <c r="V69" s="383">
        <v>76</v>
      </c>
      <c r="W69" s="378">
        <v>5.8461538461538458</v>
      </c>
      <c r="X69" s="383">
        <v>128</v>
      </c>
      <c r="Y69" s="378">
        <v>9.8461538461538467</v>
      </c>
      <c r="Z69" s="383">
        <v>150</v>
      </c>
      <c r="AA69" s="378">
        <v>11.538461538461538</v>
      </c>
      <c r="AB69" s="383">
        <v>113</v>
      </c>
      <c r="AC69" s="378">
        <v>8.6923076923076916</v>
      </c>
      <c r="AD69" s="384">
        <v>165</v>
      </c>
      <c r="AE69" s="378">
        <v>12.692307692307692</v>
      </c>
      <c r="AF69" s="383">
        <v>201</v>
      </c>
      <c r="AG69" s="378">
        <v>15.461538461538462</v>
      </c>
      <c r="AH69" s="383">
        <v>127</v>
      </c>
      <c r="AI69" s="378">
        <v>9.7692307692307701</v>
      </c>
      <c r="AJ69" s="383">
        <v>31</v>
      </c>
      <c r="AK69" s="378">
        <v>2.3846153846153846</v>
      </c>
      <c r="AL69" s="383">
        <v>1633</v>
      </c>
      <c r="AM69" s="378">
        <v>125.61538461538461</v>
      </c>
      <c r="AN69" s="383">
        <v>2679</v>
      </c>
      <c r="AO69" s="378">
        <v>206.07692307692307</v>
      </c>
      <c r="AP69" s="383">
        <v>2877</v>
      </c>
      <c r="AQ69" s="378">
        <v>221.30769230769232</v>
      </c>
      <c r="AR69" s="383">
        <v>1956</v>
      </c>
      <c r="AS69" s="378">
        <v>150.46153846153845</v>
      </c>
    </row>
    <row r="70" spans="1:45" ht="13.5" customHeight="1">
      <c r="A70" s="376" t="s">
        <v>166</v>
      </c>
      <c r="B70" s="377" t="str">
        <f>'Incentive Goal'!B69</f>
        <v>NEW HANOVER</v>
      </c>
      <c r="C70" s="378">
        <v>10</v>
      </c>
      <c r="D70" s="378">
        <v>16</v>
      </c>
      <c r="E70" s="379">
        <v>6257</v>
      </c>
      <c r="F70" s="380">
        <v>625.70000000000005</v>
      </c>
      <c r="G70" s="381">
        <v>132</v>
      </c>
      <c r="H70" s="380">
        <v>13.2</v>
      </c>
      <c r="I70" s="381">
        <v>133</v>
      </c>
      <c r="J70" s="380">
        <v>13.3</v>
      </c>
      <c r="K70" s="382">
        <v>6128399.3200000003</v>
      </c>
      <c r="L70" s="382">
        <v>612839.93200000003</v>
      </c>
      <c r="M70" s="382">
        <v>383024.95750000002</v>
      </c>
      <c r="N70" s="386">
        <v>78195</v>
      </c>
      <c r="O70" s="378">
        <v>7819.5</v>
      </c>
      <c r="P70" s="386">
        <v>519</v>
      </c>
      <c r="Q70" s="378">
        <v>51.9</v>
      </c>
      <c r="R70" s="383">
        <v>1198</v>
      </c>
      <c r="S70" s="378">
        <v>119.8</v>
      </c>
      <c r="T70" s="383">
        <v>53</v>
      </c>
      <c r="U70" s="378">
        <v>5.3</v>
      </c>
      <c r="V70" s="383">
        <v>29</v>
      </c>
      <c r="W70" s="378">
        <v>2.9</v>
      </c>
      <c r="X70" s="383">
        <v>139</v>
      </c>
      <c r="Y70" s="378">
        <v>13.9</v>
      </c>
      <c r="Z70" s="383">
        <v>111</v>
      </c>
      <c r="AA70" s="378">
        <v>11.1</v>
      </c>
      <c r="AB70" s="383">
        <v>114</v>
      </c>
      <c r="AC70" s="378">
        <v>11.4</v>
      </c>
      <c r="AD70" s="384">
        <v>129</v>
      </c>
      <c r="AE70" s="378">
        <v>12.9</v>
      </c>
      <c r="AF70" s="383">
        <v>167</v>
      </c>
      <c r="AG70" s="378">
        <v>16.7</v>
      </c>
      <c r="AH70" s="383">
        <v>226</v>
      </c>
      <c r="AI70" s="378">
        <v>22.6</v>
      </c>
      <c r="AJ70" s="383">
        <v>49</v>
      </c>
      <c r="AK70" s="378">
        <v>4.9000000000000004</v>
      </c>
      <c r="AL70" s="383">
        <v>1899</v>
      </c>
      <c r="AM70" s="378">
        <v>189.9</v>
      </c>
      <c r="AN70" s="383">
        <v>1162</v>
      </c>
      <c r="AO70" s="378">
        <v>116.2</v>
      </c>
      <c r="AP70" s="383">
        <v>2698</v>
      </c>
      <c r="AQ70" s="378">
        <v>269.8</v>
      </c>
      <c r="AR70" s="383">
        <v>1660</v>
      </c>
      <c r="AS70" s="378">
        <v>166</v>
      </c>
    </row>
    <row r="71" spans="1:45" ht="13.5" customHeight="1">
      <c r="A71" s="376" t="s">
        <v>168</v>
      </c>
      <c r="B71" s="377" t="str">
        <f>'Incentive Goal'!B70</f>
        <v>NORTH CAROLINA</v>
      </c>
      <c r="C71" s="378">
        <v>0</v>
      </c>
      <c r="D71" s="378">
        <v>0</v>
      </c>
      <c r="E71" s="379">
        <v>2</v>
      </c>
      <c r="F71" s="380" t="e">
        <v>#DIV/0!</v>
      </c>
      <c r="G71" s="381"/>
      <c r="H71" s="380">
        <v>0</v>
      </c>
      <c r="I71" s="381"/>
      <c r="J71" s="380" t="e">
        <v>#DIV/0!</v>
      </c>
      <c r="K71" s="382">
        <v>0</v>
      </c>
      <c r="L71" s="382" t="e">
        <v>#DIV/0!</v>
      </c>
      <c r="M71" s="382" t="e">
        <v>#DIV/0!</v>
      </c>
      <c r="N71" s="386">
        <v>18437</v>
      </c>
      <c r="O71" s="378" t="e">
        <v>#DIV/0!</v>
      </c>
      <c r="P71" s="386">
        <v>48</v>
      </c>
      <c r="Q71" s="378" t="e">
        <v>#DIV/0!</v>
      </c>
      <c r="R71" s="383">
        <v>1582</v>
      </c>
      <c r="S71" s="378" t="e">
        <v>#DIV/0!</v>
      </c>
      <c r="T71" s="383">
        <v>70</v>
      </c>
      <c r="U71" s="378" t="e">
        <v>#DIV/0!</v>
      </c>
      <c r="V71" s="383">
        <v>28</v>
      </c>
      <c r="W71" s="378" t="e">
        <v>#DIV/0!</v>
      </c>
      <c r="X71" s="383">
        <v>26</v>
      </c>
      <c r="Y71" s="378" t="e">
        <v>#DIV/0!</v>
      </c>
      <c r="Z71" s="383">
        <v>70</v>
      </c>
      <c r="AA71" s="378" t="e">
        <v>#DIV/0!</v>
      </c>
      <c r="AB71" s="383">
        <v>26</v>
      </c>
      <c r="AC71" s="378" t="e">
        <v>#DIV/0!</v>
      </c>
      <c r="AD71" s="384">
        <v>9</v>
      </c>
      <c r="AE71" s="378" t="e">
        <v>#DIV/0!</v>
      </c>
      <c r="AF71" s="383">
        <v>24</v>
      </c>
      <c r="AG71" s="378" t="e">
        <v>#DIV/0!</v>
      </c>
      <c r="AH71" s="383">
        <v>62</v>
      </c>
      <c r="AI71" s="378" t="e">
        <v>#DIV/0!</v>
      </c>
      <c r="AJ71" s="383">
        <v>21</v>
      </c>
      <c r="AK71" s="378" t="e">
        <v>#DIV/0!</v>
      </c>
      <c r="AL71" s="383">
        <v>466</v>
      </c>
      <c r="AM71" s="378" t="e">
        <v>#DIV/0!</v>
      </c>
      <c r="AN71" s="383">
        <v>431</v>
      </c>
      <c r="AO71" s="378" t="e">
        <v>#DIV/0!</v>
      </c>
      <c r="AP71" s="383">
        <v>488</v>
      </c>
      <c r="AQ71" s="378" t="e">
        <v>#DIV/0!</v>
      </c>
      <c r="AR71" s="383">
        <v>188</v>
      </c>
      <c r="AS71" s="378" t="e">
        <v>#DIV/0!</v>
      </c>
    </row>
    <row r="72" spans="1:45" ht="13.5" customHeight="1">
      <c r="A72" s="376" t="s">
        <v>164</v>
      </c>
      <c r="B72" s="377" t="str">
        <f>'Incentive Goal'!B71</f>
        <v>NORTHAMPTON</v>
      </c>
      <c r="C72" s="378">
        <v>6</v>
      </c>
      <c r="D72" s="378">
        <v>8</v>
      </c>
      <c r="E72" s="379">
        <v>1904</v>
      </c>
      <c r="F72" s="380">
        <v>317.33333333333331</v>
      </c>
      <c r="G72" s="381">
        <v>28</v>
      </c>
      <c r="H72" s="380">
        <v>4.666666666666667</v>
      </c>
      <c r="I72" s="381">
        <v>29</v>
      </c>
      <c r="J72" s="380">
        <v>4.833333333333333</v>
      </c>
      <c r="K72" s="382">
        <v>1330900.78</v>
      </c>
      <c r="L72" s="382">
        <v>221816.79666666666</v>
      </c>
      <c r="M72" s="382">
        <v>166362.5975</v>
      </c>
      <c r="N72" s="386">
        <v>216653</v>
      </c>
      <c r="O72" s="378">
        <v>36108.833333333336</v>
      </c>
      <c r="P72" s="386">
        <v>1694</v>
      </c>
      <c r="Q72" s="378">
        <v>282.33333333333331</v>
      </c>
      <c r="R72" s="383">
        <v>16174</v>
      </c>
      <c r="S72" s="378">
        <v>2695.6666666666665</v>
      </c>
      <c r="T72" s="383">
        <v>30</v>
      </c>
      <c r="U72" s="378">
        <v>5</v>
      </c>
      <c r="V72" s="383">
        <v>0</v>
      </c>
      <c r="W72" s="378">
        <v>0</v>
      </c>
      <c r="X72" s="383">
        <v>1</v>
      </c>
      <c r="Y72" s="378">
        <v>0.16666666666666666</v>
      </c>
      <c r="Z72" s="383">
        <v>0</v>
      </c>
      <c r="AA72" s="378">
        <v>0</v>
      </c>
      <c r="AB72" s="383">
        <v>0</v>
      </c>
      <c r="AC72" s="378">
        <v>0</v>
      </c>
      <c r="AD72" s="384">
        <v>0</v>
      </c>
      <c r="AE72" s="378">
        <v>0</v>
      </c>
      <c r="AF72" s="383">
        <v>0</v>
      </c>
      <c r="AG72" s="378">
        <v>0</v>
      </c>
      <c r="AH72" s="383">
        <v>0</v>
      </c>
      <c r="AI72" s="378">
        <v>0</v>
      </c>
      <c r="AJ72" s="383">
        <v>0</v>
      </c>
      <c r="AK72" s="378">
        <v>0</v>
      </c>
      <c r="AL72" s="383">
        <v>0</v>
      </c>
      <c r="AM72" s="378">
        <v>0</v>
      </c>
      <c r="AN72" s="383">
        <v>5</v>
      </c>
      <c r="AO72" s="378">
        <v>0.83333333333333337</v>
      </c>
      <c r="AP72" s="383">
        <v>13</v>
      </c>
      <c r="AQ72" s="378">
        <v>2.1666666666666665</v>
      </c>
      <c r="AR72" s="383">
        <v>0</v>
      </c>
      <c r="AS72" s="378">
        <v>0</v>
      </c>
    </row>
    <row r="73" spans="1:45" ht="13.5" customHeight="1">
      <c r="A73" s="376" t="s">
        <v>166</v>
      </c>
      <c r="B73" s="377" t="str">
        <f>'Incentive Goal'!B72</f>
        <v>ONSLOW</v>
      </c>
      <c r="C73" s="378">
        <v>11</v>
      </c>
      <c r="D73" s="378">
        <v>18</v>
      </c>
      <c r="E73" s="379">
        <v>8234</v>
      </c>
      <c r="F73" s="380">
        <v>748.5454545454545</v>
      </c>
      <c r="G73" s="381">
        <v>167</v>
      </c>
      <c r="H73" s="380">
        <v>15.181818181818182</v>
      </c>
      <c r="I73" s="381">
        <v>310</v>
      </c>
      <c r="J73" s="380">
        <v>28.181818181818183</v>
      </c>
      <c r="K73" s="382">
        <v>11245989.560000001</v>
      </c>
      <c r="L73" s="382">
        <v>1022362.6872727274</v>
      </c>
      <c r="M73" s="382">
        <v>624777.19777777779</v>
      </c>
      <c r="N73" s="386">
        <v>59471</v>
      </c>
      <c r="O73" s="378">
        <v>5406.454545454545</v>
      </c>
      <c r="P73" s="386">
        <v>300</v>
      </c>
      <c r="Q73" s="378">
        <v>27.272727272727273</v>
      </c>
      <c r="R73" s="383">
        <v>845</v>
      </c>
      <c r="S73" s="378">
        <v>76.818181818181813</v>
      </c>
      <c r="T73" s="383">
        <v>29</v>
      </c>
      <c r="U73" s="378">
        <v>2.6363636363636362</v>
      </c>
      <c r="V73" s="383">
        <v>81</v>
      </c>
      <c r="W73" s="378">
        <v>7.3636363636363633</v>
      </c>
      <c r="X73" s="383">
        <v>157</v>
      </c>
      <c r="Y73" s="378">
        <v>14.272727272727273</v>
      </c>
      <c r="Z73" s="383">
        <v>383</v>
      </c>
      <c r="AA73" s="378">
        <v>34.81818181818182</v>
      </c>
      <c r="AB73" s="383">
        <v>294</v>
      </c>
      <c r="AC73" s="378">
        <v>26.727272727272727</v>
      </c>
      <c r="AD73" s="384">
        <v>106</v>
      </c>
      <c r="AE73" s="378">
        <v>9.6363636363636367</v>
      </c>
      <c r="AF73" s="383">
        <v>161</v>
      </c>
      <c r="AG73" s="378">
        <v>14.636363636363637</v>
      </c>
      <c r="AH73" s="383">
        <v>272</v>
      </c>
      <c r="AI73" s="378">
        <v>24.727272727272727</v>
      </c>
      <c r="AJ73" s="383">
        <v>14</v>
      </c>
      <c r="AK73" s="378">
        <v>1.2727272727272727</v>
      </c>
      <c r="AL73" s="383">
        <v>1992</v>
      </c>
      <c r="AM73" s="378">
        <v>181.09090909090909</v>
      </c>
      <c r="AN73" s="383">
        <v>1407</v>
      </c>
      <c r="AO73" s="378">
        <v>127.90909090909091</v>
      </c>
      <c r="AP73" s="383">
        <v>3565</v>
      </c>
      <c r="AQ73" s="378">
        <v>324.09090909090907</v>
      </c>
      <c r="AR73" s="383">
        <v>697</v>
      </c>
      <c r="AS73" s="378">
        <v>63.363636363636367</v>
      </c>
    </row>
    <row r="74" spans="1:45" ht="13.5" customHeight="1">
      <c r="A74" s="376" t="s">
        <v>160</v>
      </c>
      <c r="B74" s="377" t="str">
        <f>'Incentive Goal'!B73</f>
        <v>ORANGE</v>
      </c>
      <c r="C74" s="378">
        <v>7</v>
      </c>
      <c r="D74" s="378">
        <v>12</v>
      </c>
      <c r="E74" s="379">
        <v>1883</v>
      </c>
      <c r="F74" s="380">
        <v>269</v>
      </c>
      <c r="G74" s="381">
        <v>91</v>
      </c>
      <c r="H74" s="380">
        <v>13</v>
      </c>
      <c r="I74" s="381">
        <v>56</v>
      </c>
      <c r="J74" s="380">
        <v>8</v>
      </c>
      <c r="K74" s="382">
        <v>2461457.9</v>
      </c>
      <c r="L74" s="382">
        <v>351636.84285714285</v>
      </c>
      <c r="M74" s="382">
        <v>205121.49166666667</v>
      </c>
      <c r="N74" s="386">
        <v>22099</v>
      </c>
      <c r="O74" s="378">
        <v>3157</v>
      </c>
      <c r="P74" s="386">
        <v>204</v>
      </c>
      <c r="Q74" s="378">
        <v>29.142857142857142</v>
      </c>
      <c r="R74" s="383">
        <v>869</v>
      </c>
      <c r="S74" s="378">
        <v>124.14285714285714</v>
      </c>
      <c r="T74" s="383">
        <v>101</v>
      </c>
      <c r="U74" s="378">
        <v>14.428571428571429</v>
      </c>
      <c r="V74" s="383">
        <v>25</v>
      </c>
      <c r="W74" s="378">
        <v>3.5714285714285716</v>
      </c>
      <c r="X74" s="383">
        <v>90</v>
      </c>
      <c r="Y74" s="378">
        <v>12.857142857142858</v>
      </c>
      <c r="Z74" s="383">
        <v>67</v>
      </c>
      <c r="AA74" s="378">
        <v>9.5714285714285712</v>
      </c>
      <c r="AB74" s="383">
        <v>53</v>
      </c>
      <c r="AC74" s="378">
        <v>7.5714285714285712</v>
      </c>
      <c r="AD74" s="384">
        <v>118</v>
      </c>
      <c r="AE74" s="378">
        <v>16.857142857142858</v>
      </c>
      <c r="AF74" s="383">
        <v>54</v>
      </c>
      <c r="AG74" s="378">
        <v>7.7142857142857144</v>
      </c>
      <c r="AH74" s="383">
        <v>73</v>
      </c>
      <c r="AI74" s="378">
        <v>10.428571428571429</v>
      </c>
      <c r="AJ74" s="383">
        <v>27</v>
      </c>
      <c r="AK74" s="378">
        <v>3.8571428571428572</v>
      </c>
      <c r="AL74" s="383">
        <v>560</v>
      </c>
      <c r="AM74" s="378">
        <v>80</v>
      </c>
      <c r="AN74" s="383">
        <v>312</v>
      </c>
      <c r="AO74" s="378">
        <v>44.571428571428569</v>
      </c>
      <c r="AP74" s="383">
        <v>1480</v>
      </c>
      <c r="AQ74" s="378">
        <v>211.42857142857142</v>
      </c>
      <c r="AR74" s="383">
        <v>143</v>
      </c>
      <c r="AS74" s="378">
        <v>20.428571428571427</v>
      </c>
    </row>
    <row r="75" spans="1:45" ht="13.5" customHeight="1">
      <c r="A75" s="376" t="s">
        <v>165</v>
      </c>
      <c r="B75" s="377" t="str">
        <f>'Incentive Goal'!B74</f>
        <v>PAMLICO</v>
      </c>
      <c r="C75" s="378">
        <v>2</v>
      </c>
      <c r="D75" s="378">
        <v>2.33</v>
      </c>
      <c r="E75" s="379">
        <v>553</v>
      </c>
      <c r="F75" s="380">
        <v>276.5</v>
      </c>
      <c r="G75" s="381">
        <v>14</v>
      </c>
      <c r="H75" s="380">
        <v>7</v>
      </c>
      <c r="I75" s="381">
        <v>30</v>
      </c>
      <c r="J75" s="380">
        <v>15</v>
      </c>
      <c r="K75" s="382">
        <v>568606.77</v>
      </c>
      <c r="L75" s="382">
        <v>284303.38500000001</v>
      </c>
      <c r="M75" s="382">
        <v>244037.24034334763</v>
      </c>
      <c r="N75" s="386">
        <v>5015</v>
      </c>
      <c r="O75" s="378">
        <v>2507.5</v>
      </c>
      <c r="P75" s="386">
        <v>20</v>
      </c>
      <c r="Q75" s="378">
        <v>10</v>
      </c>
      <c r="R75" s="383">
        <v>533</v>
      </c>
      <c r="S75" s="378">
        <v>266.5</v>
      </c>
      <c r="T75" s="383">
        <v>6</v>
      </c>
      <c r="U75" s="378">
        <v>3</v>
      </c>
      <c r="V75" s="383">
        <v>2</v>
      </c>
      <c r="W75" s="378">
        <v>1</v>
      </c>
      <c r="X75" s="383">
        <v>14</v>
      </c>
      <c r="Y75" s="378">
        <v>7</v>
      </c>
      <c r="Z75" s="383">
        <v>29</v>
      </c>
      <c r="AA75" s="378">
        <v>14.5</v>
      </c>
      <c r="AB75" s="383">
        <v>30</v>
      </c>
      <c r="AC75" s="378">
        <v>15</v>
      </c>
      <c r="AD75" s="384">
        <v>1</v>
      </c>
      <c r="AE75" s="378">
        <v>0.5</v>
      </c>
      <c r="AF75" s="383">
        <v>13</v>
      </c>
      <c r="AG75" s="378">
        <v>6.5</v>
      </c>
      <c r="AH75" s="383">
        <v>27</v>
      </c>
      <c r="AI75" s="378">
        <v>13.5</v>
      </c>
      <c r="AJ75" s="383">
        <v>8</v>
      </c>
      <c r="AK75" s="378">
        <v>4</v>
      </c>
      <c r="AL75" s="383">
        <v>98</v>
      </c>
      <c r="AM75" s="378">
        <v>49</v>
      </c>
      <c r="AN75" s="383">
        <v>290</v>
      </c>
      <c r="AO75" s="378">
        <v>145</v>
      </c>
      <c r="AP75" s="383">
        <v>138</v>
      </c>
      <c r="AQ75" s="378">
        <v>69</v>
      </c>
      <c r="AR75" s="383">
        <v>115</v>
      </c>
      <c r="AS75" s="378">
        <v>57.5</v>
      </c>
    </row>
    <row r="76" spans="1:45" ht="13.5" customHeight="1">
      <c r="A76" s="376" t="s">
        <v>167</v>
      </c>
      <c r="B76" s="377" t="str">
        <f>'Incentive Goal'!B75</f>
        <v>PASQUOTANK</v>
      </c>
      <c r="C76" s="378">
        <v>6</v>
      </c>
      <c r="D76" s="378">
        <v>6.75</v>
      </c>
      <c r="E76" s="379">
        <v>2667</v>
      </c>
      <c r="F76" s="380">
        <v>444.5</v>
      </c>
      <c r="G76" s="381">
        <v>24</v>
      </c>
      <c r="H76" s="380">
        <v>4</v>
      </c>
      <c r="I76" s="381">
        <v>47</v>
      </c>
      <c r="J76" s="380">
        <v>7.833333333333333</v>
      </c>
      <c r="K76" s="382">
        <v>2484095.7200000002</v>
      </c>
      <c r="L76" s="382">
        <v>414015.95333333337</v>
      </c>
      <c r="M76" s="382">
        <v>368014.18074074079</v>
      </c>
      <c r="N76" s="386">
        <v>24548</v>
      </c>
      <c r="O76" s="378">
        <v>4091.3333333333335</v>
      </c>
      <c r="P76" s="386">
        <v>96</v>
      </c>
      <c r="Q76" s="378">
        <v>16</v>
      </c>
      <c r="R76" s="383">
        <v>215</v>
      </c>
      <c r="S76" s="378">
        <v>35.833333333333336</v>
      </c>
      <c r="T76" s="383">
        <v>12</v>
      </c>
      <c r="U76" s="378">
        <v>2</v>
      </c>
      <c r="V76" s="383">
        <v>16</v>
      </c>
      <c r="W76" s="378">
        <v>2.6666666666666665</v>
      </c>
      <c r="X76" s="383">
        <v>30</v>
      </c>
      <c r="Y76" s="378">
        <v>5</v>
      </c>
      <c r="Z76" s="383">
        <v>53</v>
      </c>
      <c r="AA76" s="378">
        <v>8.8333333333333339</v>
      </c>
      <c r="AB76" s="383">
        <v>59</v>
      </c>
      <c r="AC76" s="378">
        <v>9.8333333333333339</v>
      </c>
      <c r="AD76" s="384">
        <v>9</v>
      </c>
      <c r="AE76" s="378">
        <v>1.5</v>
      </c>
      <c r="AF76" s="383">
        <v>80</v>
      </c>
      <c r="AG76" s="378">
        <v>13.333333333333334</v>
      </c>
      <c r="AH76" s="383">
        <v>161</v>
      </c>
      <c r="AI76" s="378">
        <v>26.833333333333332</v>
      </c>
      <c r="AJ76" s="383">
        <v>13</v>
      </c>
      <c r="AK76" s="378">
        <v>2.1666666666666665</v>
      </c>
      <c r="AL76" s="383">
        <v>438</v>
      </c>
      <c r="AM76" s="378">
        <v>73</v>
      </c>
      <c r="AN76" s="383">
        <v>701</v>
      </c>
      <c r="AO76" s="378">
        <v>116.83333333333333</v>
      </c>
      <c r="AP76" s="383">
        <v>671</v>
      </c>
      <c r="AQ76" s="378">
        <v>111.83333333333333</v>
      </c>
      <c r="AR76" s="383">
        <v>202</v>
      </c>
      <c r="AS76" s="378">
        <v>33.666666666666664</v>
      </c>
    </row>
    <row r="77" spans="1:45" ht="13.5" customHeight="1">
      <c r="A77" s="376" t="s">
        <v>166</v>
      </c>
      <c r="B77" s="377" t="str">
        <f>'Incentive Goal'!B76</f>
        <v>PENDER</v>
      </c>
      <c r="C77" s="378">
        <v>3</v>
      </c>
      <c r="D77" s="378">
        <v>5.25</v>
      </c>
      <c r="E77" s="379">
        <v>1673</v>
      </c>
      <c r="F77" s="380">
        <v>557.66666666666663</v>
      </c>
      <c r="G77" s="381">
        <v>44</v>
      </c>
      <c r="H77" s="380">
        <v>14.666666666666666</v>
      </c>
      <c r="I77" s="381">
        <v>64</v>
      </c>
      <c r="J77" s="380">
        <v>21.333333333333332</v>
      </c>
      <c r="K77" s="382">
        <v>1833860.33</v>
      </c>
      <c r="L77" s="382">
        <v>611286.77666666673</v>
      </c>
      <c r="M77" s="382">
        <v>349306.72952380951</v>
      </c>
      <c r="N77" s="386">
        <v>15618</v>
      </c>
      <c r="O77" s="378">
        <v>5206</v>
      </c>
      <c r="P77" s="386">
        <v>116</v>
      </c>
      <c r="Q77" s="378">
        <v>38.666666666666664</v>
      </c>
      <c r="R77" s="383">
        <v>610</v>
      </c>
      <c r="S77" s="378">
        <v>203.33333333333334</v>
      </c>
      <c r="T77" s="383">
        <v>125</v>
      </c>
      <c r="U77" s="378">
        <v>41.666666666666664</v>
      </c>
      <c r="V77" s="383">
        <v>10</v>
      </c>
      <c r="W77" s="378">
        <v>3.3333333333333335</v>
      </c>
      <c r="X77" s="383">
        <v>44</v>
      </c>
      <c r="Y77" s="378">
        <v>14.666666666666666</v>
      </c>
      <c r="Z77" s="383">
        <v>73</v>
      </c>
      <c r="AA77" s="378">
        <v>24.333333333333332</v>
      </c>
      <c r="AB77" s="383">
        <v>58</v>
      </c>
      <c r="AC77" s="378">
        <v>19.333333333333332</v>
      </c>
      <c r="AD77" s="384">
        <v>105</v>
      </c>
      <c r="AE77" s="378">
        <v>35</v>
      </c>
      <c r="AF77" s="383">
        <v>28</v>
      </c>
      <c r="AG77" s="378">
        <v>9.3333333333333339</v>
      </c>
      <c r="AH77" s="383">
        <v>93</v>
      </c>
      <c r="AI77" s="378">
        <v>31</v>
      </c>
      <c r="AJ77" s="383">
        <v>9</v>
      </c>
      <c r="AK77" s="378">
        <v>3</v>
      </c>
      <c r="AL77" s="383">
        <v>340</v>
      </c>
      <c r="AM77" s="378">
        <v>113.33333333333333</v>
      </c>
      <c r="AN77" s="383">
        <v>383</v>
      </c>
      <c r="AO77" s="378">
        <v>127.66666666666667</v>
      </c>
      <c r="AP77" s="383">
        <v>1116</v>
      </c>
      <c r="AQ77" s="378">
        <v>372</v>
      </c>
      <c r="AR77" s="383">
        <v>154</v>
      </c>
      <c r="AS77" s="378">
        <v>51.333333333333336</v>
      </c>
    </row>
    <row r="78" spans="1:45" ht="13.5" customHeight="1">
      <c r="A78" s="376" t="s">
        <v>167</v>
      </c>
      <c r="B78" s="377" t="str">
        <f>'Incentive Goal'!B77</f>
        <v>PERQUIMANS</v>
      </c>
      <c r="C78" s="378">
        <v>2</v>
      </c>
      <c r="D78" s="378">
        <v>2.75</v>
      </c>
      <c r="E78" s="379">
        <v>581</v>
      </c>
      <c r="F78" s="380">
        <v>290.5</v>
      </c>
      <c r="G78" s="381">
        <v>4</v>
      </c>
      <c r="H78" s="380">
        <v>2</v>
      </c>
      <c r="I78" s="381">
        <v>9</v>
      </c>
      <c r="J78" s="380">
        <v>4.5</v>
      </c>
      <c r="K78" s="382">
        <v>592444.41</v>
      </c>
      <c r="L78" s="382">
        <v>296222.20500000002</v>
      </c>
      <c r="M78" s="382">
        <v>215434.33090909093</v>
      </c>
      <c r="N78" s="386">
        <v>4702</v>
      </c>
      <c r="O78" s="378">
        <v>2351</v>
      </c>
      <c r="P78" s="386">
        <v>16</v>
      </c>
      <c r="Q78" s="378">
        <v>8</v>
      </c>
      <c r="R78" s="383">
        <v>91</v>
      </c>
      <c r="S78" s="378">
        <v>45.5</v>
      </c>
      <c r="T78" s="383">
        <v>4</v>
      </c>
      <c r="U78" s="378">
        <v>2</v>
      </c>
      <c r="V78" s="383">
        <v>0</v>
      </c>
      <c r="W78" s="378">
        <v>0</v>
      </c>
      <c r="X78" s="383">
        <v>1</v>
      </c>
      <c r="Y78" s="378">
        <v>0.5</v>
      </c>
      <c r="Z78" s="383">
        <v>2</v>
      </c>
      <c r="AA78" s="378">
        <v>1</v>
      </c>
      <c r="AB78" s="383">
        <v>3</v>
      </c>
      <c r="AC78" s="378">
        <v>1.5</v>
      </c>
      <c r="AD78" s="384">
        <v>0</v>
      </c>
      <c r="AE78" s="378">
        <v>0</v>
      </c>
      <c r="AF78" s="383">
        <v>13</v>
      </c>
      <c r="AG78" s="378">
        <v>6.5</v>
      </c>
      <c r="AH78" s="383">
        <v>38</v>
      </c>
      <c r="AI78" s="378">
        <v>19</v>
      </c>
      <c r="AJ78" s="383">
        <v>0</v>
      </c>
      <c r="AK78" s="378">
        <v>0</v>
      </c>
      <c r="AL78" s="383">
        <v>96</v>
      </c>
      <c r="AM78" s="378">
        <v>48</v>
      </c>
      <c r="AN78" s="383">
        <v>292</v>
      </c>
      <c r="AO78" s="378">
        <v>146</v>
      </c>
      <c r="AP78" s="383">
        <v>533</v>
      </c>
      <c r="AQ78" s="378">
        <v>266.5</v>
      </c>
      <c r="AR78" s="383">
        <v>79</v>
      </c>
      <c r="AS78" s="378">
        <v>39.5</v>
      </c>
    </row>
    <row r="79" spans="1:45" ht="13.5" customHeight="1">
      <c r="A79" s="376" t="s">
        <v>164</v>
      </c>
      <c r="B79" s="377" t="str">
        <f>'Incentive Goal'!B78</f>
        <v>PERSON</v>
      </c>
      <c r="C79" s="378">
        <v>6</v>
      </c>
      <c r="D79" s="378">
        <v>8</v>
      </c>
      <c r="E79" s="379">
        <v>1873</v>
      </c>
      <c r="F79" s="380">
        <v>312.16666666666669</v>
      </c>
      <c r="G79" s="381">
        <v>37</v>
      </c>
      <c r="H79" s="380">
        <v>6.166666666666667</v>
      </c>
      <c r="I79" s="381">
        <v>46</v>
      </c>
      <c r="J79" s="380">
        <v>7.666666666666667</v>
      </c>
      <c r="K79" s="382">
        <v>1753596.56</v>
      </c>
      <c r="L79" s="382">
        <v>292266.09333333332</v>
      </c>
      <c r="M79" s="382">
        <v>219199.57</v>
      </c>
      <c r="N79" s="386">
        <v>17149</v>
      </c>
      <c r="O79" s="378">
        <v>2858.1666666666665</v>
      </c>
      <c r="P79" s="386">
        <v>102</v>
      </c>
      <c r="Q79" s="378">
        <v>17</v>
      </c>
      <c r="R79" s="383">
        <v>2064</v>
      </c>
      <c r="S79" s="378">
        <v>344</v>
      </c>
      <c r="T79" s="383">
        <v>169</v>
      </c>
      <c r="U79" s="378">
        <v>28.166666666666668</v>
      </c>
      <c r="V79" s="383">
        <v>21</v>
      </c>
      <c r="W79" s="378">
        <v>3.5</v>
      </c>
      <c r="X79" s="383">
        <v>43</v>
      </c>
      <c r="Y79" s="378">
        <v>7.166666666666667</v>
      </c>
      <c r="Z79" s="383">
        <v>52</v>
      </c>
      <c r="AA79" s="378">
        <v>8.6666666666666661</v>
      </c>
      <c r="AB79" s="383">
        <v>44</v>
      </c>
      <c r="AC79" s="378">
        <v>7.333333333333333</v>
      </c>
      <c r="AD79" s="384">
        <v>91</v>
      </c>
      <c r="AE79" s="378">
        <v>15.166666666666666</v>
      </c>
      <c r="AF79" s="383">
        <v>47</v>
      </c>
      <c r="AG79" s="378">
        <v>7.833333333333333</v>
      </c>
      <c r="AH79" s="383">
        <v>46</v>
      </c>
      <c r="AI79" s="378">
        <v>7.666666666666667</v>
      </c>
      <c r="AJ79" s="383">
        <v>10</v>
      </c>
      <c r="AK79" s="378">
        <v>1.6666666666666667</v>
      </c>
      <c r="AL79" s="383">
        <v>556</v>
      </c>
      <c r="AM79" s="378">
        <v>92.666666666666671</v>
      </c>
      <c r="AN79" s="383">
        <v>325</v>
      </c>
      <c r="AO79" s="378">
        <v>54.166666666666664</v>
      </c>
      <c r="AP79" s="383">
        <v>1981</v>
      </c>
      <c r="AQ79" s="378">
        <v>330.16666666666669</v>
      </c>
      <c r="AR79" s="383">
        <v>244</v>
      </c>
      <c r="AS79" s="378">
        <v>40.666666666666664</v>
      </c>
    </row>
    <row r="80" spans="1:45" ht="13.5" customHeight="1">
      <c r="A80" s="376" t="s">
        <v>166</v>
      </c>
      <c r="B80" s="377" t="str">
        <f>'Incentive Goal'!B79</f>
        <v>PITT</v>
      </c>
      <c r="C80" s="378">
        <v>21.25</v>
      </c>
      <c r="D80" s="378">
        <v>27.63</v>
      </c>
      <c r="E80" s="379">
        <v>9123</v>
      </c>
      <c r="F80" s="380">
        <v>429.31764705882352</v>
      </c>
      <c r="G80" s="381">
        <v>139</v>
      </c>
      <c r="H80" s="380">
        <v>6.5411764705882351</v>
      </c>
      <c r="I80" s="381">
        <v>310</v>
      </c>
      <c r="J80" s="380">
        <v>14.588235294117647</v>
      </c>
      <c r="K80" s="382">
        <v>8245743.5499999998</v>
      </c>
      <c r="L80" s="382">
        <v>388034.99058823526</v>
      </c>
      <c r="M80" s="382">
        <v>298434.43901556282</v>
      </c>
      <c r="N80" s="386">
        <v>63119</v>
      </c>
      <c r="O80" s="378">
        <v>2970.3058823529414</v>
      </c>
      <c r="P80" s="386">
        <v>482</v>
      </c>
      <c r="Q80" s="378">
        <v>22.682352941176472</v>
      </c>
      <c r="R80" s="383">
        <v>4287</v>
      </c>
      <c r="S80" s="378">
        <v>201.74117647058824</v>
      </c>
      <c r="T80" s="383">
        <v>358</v>
      </c>
      <c r="U80" s="378">
        <v>16.847058823529412</v>
      </c>
      <c r="V80" s="383">
        <v>321</v>
      </c>
      <c r="W80" s="378">
        <v>15.105882352941176</v>
      </c>
      <c r="X80" s="383">
        <v>144</v>
      </c>
      <c r="Y80" s="378">
        <v>6.776470588235294</v>
      </c>
      <c r="Z80" s="383">
        <v>624</v>
      </c>
      <c r="AA80" s="378">
        <v>29.36470588235294</v>
      </c>
      <c r="AB80" s="383">
        <v>241</v>
      </c>
      <c r="AC80" s="378">
        <v>11.341176470588236</v>
      </c>
      <c r="AD80" s="384">
        <v>759</v>
      </c>
      <c r="AE80" s="378">
        <v>35.71764705882353</v>
      </c>
      <c r="AF80" s="383">
        <v>192</v>
      </c>
      <c r="AG80" s="378">
        <v>9.0352941176470587</v>
      </c>
      <c r="AH80" s="383">
        <v>167</v>
      </c>
      <c r="AI80" s="378">
        <v>7.8588235294117643</v>
      </c>
      <c r="AJ80" s="383">
        <v>80</v>
      </c>
      <c r="AK80" s="378">
        <v>3.7647058823529411</v>
      </c>
      <c r="AL80" s="383">
        <v>2438</v>
      </c>
      <c r="AM80" s="378">
        <v>114.72941176470589</v>
      </c>
      <c r="AN80" s="383">
        <v>3454</v>
      </c>
      <c r="AO80" s="378">
        <v>162.54117647058823</v>
      </c>
      <c r="AP80" s="383">
        <v>6889</v>
      </c>
      <c r="AQ80" s="378">
        <v>324.18823529411765</v>
      </c>
      <c r="AR80" s="383">
        <v>1183</v>
      </c>
      <c r="AS80" s="378">
        <v>55.670588235294119</v>
      </c>
    </row>
    <row r="81" spans="1:45" ht="13.5" customHeight="1">
      <c r="A81" s="376" t="s">
        <v>167</v>
      </c>
      <c r="B81" s="377" t="str">
        <f>'Incentive Goal'!B80</f>
        <v>POLK</v>
      </c>
      <c r="C81" s="378">
        <v>1</v>
      </c>
      <c r="D81" s="378">
        <v>1</v>
      </c>
      <c r="E81" s="379">
        <v>410</v>
      </c>
      <c r="F81" s="380">
        <v>410</v>
      </c>
      <c r="G81" s="381">
        <v>9</v>
      </c>
      <c r="H81" s="380">
        <v>9</v>
      </c>
      <c r="I81" s="381">
        <v>25</v>
      </c>
      <c r="J81" s="380">
        <v>25</v>
      </c>
      <c r="K81" s="382">
        <v>423462.74</v>
      </c>
      <c r="L81" s="382">
        <v>423462.74</v>
      </c>
      <c r="M81" s="382">
        <v>423462.74</v>
      </c>
      <c r="N81" s="386">
        <v>3633</v>
      </c>
      <c r="O81" s="378">
        <v>3633</v>
      </c>
      <c r="P81" s="386">
        <v>8</v>
      </c>
      <c r="Q81" s="378">
        <v>8</v>
      </c>
      <c r="R81" s="383">
        <v>389</v>
      </c>
      <c r="S81" s="378">
        <v>389</v>
      </c>
      <c r="T81" s="383">
        <v>17</v>
      </c>
      <c r="U81" s="378">
        <v>17</v>
      </c>
      <c r="V81" s="383">
        <v>2</v>
      </c>
      <c r="W81" s="378">
        <v>2</v>
      </c>
      <c r="X81" s="383">
        <v>10</v>
      </c>
      <c r="Y81" s="378">
        <v>10</v>
      </c>
      <c r="Z81" s="383">
        <v>17</v>
      </c>
      <c r="AA81" s="378">
        <v>17</v>
      </c>
      <c r="AB81" s="383">
        <v>27</v>
      </c>
      <c r="AC81" s="378">
        <v>27</v>
      </c>
      <c r="AD81" s="384">
        <v>0</v>
      </c>
      <c r="AE81" s="378">
        <v>0</v>
      </c>
      <c r="AF81" s="383">
        <v>0</v>
      </c>
      <c r="AG81" s="378">
        <v>0</v>
      </c>
      <c r="AH81" s="383">
        <v>43</v>
      </c>
      <c r="AI81" s="378">
        <v>43</v>
      </c>
      <c r="AJ81" s="383">
        <v>4</v>
      </c>
      <c r="AK81" s="378">
        <v>4</v>
      </c>
      <c r="AL81" s="383">
        <v>129</v>
      </c>
      <c r="AM81" s="378">
        <v>129</v>
      </c>
      <c r="AN81" s="383">
        <v>395</v>
      </c>
      <c r="AO81" s="378">
        <v>395</v>
      </c>
      <c r="AP81" s="383">
        <v>670</v>
      </c>
      <c r="AQ81" s="378">
        <v>670</v>
      </c>
      <c r="AR81" s="383">
        <v>385</v>
      </c>
      <c r="AS81" s="378">
        <v>385</v>
      </c>
    </row>
    <row r="82" spans="1:45" ht="13.5" customHeight="1">
      <c r="A82" s="376" t="s">
        <v>160</v>
      </c>
      <c r="B82" s="377" t="str">
        <f>'Incentive Goal'!B81</f>
        <v>RANDOLPH</v>
      </c>
      <c r="C82" s="378">
        <v>10</v>
      </c>
      <c r="D82" s="378">
        <v>14</v>
      </c>
      <c r="E82" s="379">
        <v>5145</v>
      </c>
      <c r="F82" s="380">
        <v>514.5</v>
      </c>
      <c r="G82" s="381">
        <v>73</v>
      </c>
      <c r="H82" s="380">
        <v>7.3</v>
      </c>
      <c r="I82" s="381">
        <v>175</v>
      </c>
      <c r="J82" s="380">
        <v>17.5</v>
      </c>
      <c r="K82" s="382">
        <v>4546070.99</v>
      </c>
      <c r="L82" s="382">
        <v>454607.09900000005</v>
      </c>
      <c r="M82" s="382">
        <v>324719.35642857145</v>
      </c>
      <c r="N82" s="386">
        <v>44099</v>
      </c>
      <c r="O82" s="378">
        <v>4409.8999999999996</v>
      </c>
      <c r="P82" s="386">
        <v>139</v>
      </c>
      <c r="Q82" s="378">
        <v>13.9</v>
      </c>
      <c r="R82" s="383">
        <v>1541</v>
      </c>
      <c r="S82" s="378">
        <v>154.1</v>
      </c>
      <c r="T82" s="383">
        <v>29</v>
      </c>
      <c r="U82" s="378">
        <v>2.9</v>
      </c>
      <c r="V82" s="383">
        <v>69</v>
      </c>
      <c r="W82" s="378">
        <v>6.9</v>
      </c>
      <c r="X82" s="383">
        <v>72</v>
      </c>
      <c r="Y82" s="378">
        <v>7.2</v>
      </c>
      <c r="Z82" s="383">
        <v>279</v>
      </c>
      <c r="AA82" s="378">
        <v>27.9</v>
      </c>
      <c r="AB82" s="383">
        <v>170</v>
      </c>
      <c r="AC82" s="378">
        <v>17</v>
      </c>
      <c r="AD82" s="384">
        <v>8</v>
      </c>
      <c r="AE82" s="378">
        <v>0.8</v>
      </c>
      <c r="AF82" s="383">
        <v>67</v>
      </c>
      <c r="AG82" s="378">
        <v>6.7</v>
      </c>
      <c r="AH82" s="383">
        <v>113</v>
      </c>
      <c r="AI82" s="378">
        <v>11.3</v>
      </c>
      <c r="AJ82" s="383">
        <v>12</v>
      </c>
      <c r="AK82" s="378">
        <v>1.2</v>
      </c>
      <c r="AL82" s="383">
        <v>1151</v>
      </c>
      <c r="AM82" s="378">
        <v>115.1</v>
      </c>
      <c r="AN82" s="383">
        <v>1626</v>
      </c>
      <c r="AO82" s="378">
        <v>162.6</v>
      </c>
      <c r="AP82" s="383">
        <v>1991</v>
      </c>
      <c r="AQ82" s="378">
        <v>199.1</v>
      </c>
      <c r="AR82" s="383">
        <v>374</v>
      </c>
      <c r="AS82" s="378">
        <v>37.4</v>
      </c>
    </row>
    <row r="83" spans="1:45" ht="13.5" customHeight="1">
      <c r="A83" s="376" t="s">
        <v>165</v>
      </c>
      <c r="B83" s="377" t="str">
        <f>'Incentive Goal'!B82</f>
        <v>RICHMOND</v>
      </c>
      <c r="C83" s="378">
        <v>10</v>
      </c>
      <c r="D83" s="378">
        <v>12.25</v>
      </c>
      <c r="E83" s="379">
        <v>4050</v>
      </c>
      <c r="F83" s="380">
        <v>405</v>
      </c>
      <c r="G83" s="381">
        <v>133</v>
      </c>
      <c r="H83" s="380">
        <v>13.3</v>
      </c>
      <c r="I83" s="381">
        <v>213</v>
      </c>
      <c r="J83" s="380">
        <v>21.3</v>
      </c>
      <c r="K83" s="382">
        <v>3537688.37</v>
      </c>
      <c r="L83" s="382">
        <v>353768.837</v>
      </c>
      <c r="M83" s="382">
        <v>288790.88734693878</v>
      </c>
      <c r="N83" s="386">
        <v>54065</v>
      </c>
      <c r="O83" s="378">
        <v>5406.5</v>
      </c>
      <c r="P83" s="386">
        <v>381</v>
      </c>
      <c r="Q83" s="378">
        <v>38.1</v>
      </c>
      <c r="R83" s="383">
        <v>7141</v>
      </c>
      <c r="S83" s="378">
        <v>714.1</v>
      </c>
      <c r="T83" s="383">
        <v>121</v>
      </c>
      <c r="U83" s="378">
        <v>12.1</v>
      </c>
      <c r="V83" s="383">
        <v>52</v>
      </c>
      <c r="W83" s="378">
        <v>5.2</v>
      </c>
      <c r="X83" s="383">
        <v>133</v>
      </c>
      <c r="Y83" s="378">
        <v>13.3</v>
      </c>
      <c r="Z83" s="383">
        <v>199</v>
      </c>
      <c r="AA83" s="378">
        <v>19.899999999999999</v>
      </c>
      <c r="AB83" s="383">
        <v>184</v>
      </c>
      <c r="AC83" s="378">
        <v>18.399999999999999</v>
      </c>
      <c r="AD83" s="384">
        <v>10</v>
      </c>
      <c r="AE83" s="378">
        <v>1</v>
      </c>
      <c r="AF83" s="383">
        <v>65</v>
      </c>
      <c r="AG83" s="378">
        <v>6.5</v>
      </c>
      <c r="AH83" s="383">
        <v>185</v>
      </c>
      <c r="AI83" s="378">
        <v>18.5</v>
      </c>
      <c r="AJ83" s="383">
        <v>43</v>
      </c>
      <c r="AK83" s="378">
        <v>4.3</v>
      </c>
      <c r="AL83" s="383">
        <v>1739</v>
      </c>
      <c r="AM83" s="378">
        <v>173.9</v>
      </c>
      <c r="AN83" s="383">
        <v>2435</v>
      </c>
      <c r="AO83" s="378">
        <v>243.5</v>
      </c>
      <c r="AP83" s="383">
        <v>10564</v>
      </c>
      <c r="AQ83" s="378">
        <v>1056.4000000000001</v>
      </c>
      <c r="AR83" s="383">
        <v>607</v>
      </c>
      <c r="AS83" s="378">
        <v>60.7</v>
      </c>
    </row>
    <row r="84" spans="1:45" ht="13.5" customHeight="1">
      <c r="A84" s="376" t="s">
        <v>165</v>
      </c>
      <c r="B84" s="377" t="str">
        <f>'Incentive Goal'!B83</f>
        <v>ROBESON</v>
      </c>
      <c r="C84" s="378">
        <v>25</v>
      </c>
      <c r="D84" s="378">
        <v>30</v>
      </c>
      <c r="E84" s="379">
        <v>8848</v>
      </c>
      <c r="F84" s="380">
        <v>353.92</v>
      </c>
      <c r="G84" s="381">
        <v>307</v>
      </c>
      <c r="H84" s="380">
        <v>12.28</v>
      </c>
      <c r="I84" s="381">
        <v>326</v>
      </c>
      <c r="J84" s="380">
        <v>13.04</v>
      </c>
      <c r="K84" s="382">
        <v>6512162.1500000004</v>
      </c>
      <c r="L84" s="382">
        <v>260486.486</v>
      </c>
      <c r="M84" s="382">
        <v>217072.07166666668</v>
      </c>
      <c r="N84" s="386">
        <v>103161</v>
      </c>
      <c r="O84" s="378">
        <v>4126.4399999999996</v>
      </c>
      <c r="P84" s="386">
        <v>741</v>
      </c>
      <c r="Q84" s="378">
        <v>29.64</v>
      </c>
      <c r="R84" s="383">
        <v>3915</v>
      </c>
      <c r="S84" s="378">
        <v>156.6</v>
      </c>
      <c r="T84" s="383">
        <v>297</v>
      </c>
      <c r="U84" s="378">
        <v>11.88</v>
      </c>
      <c r="V84" s="383">
        <v>100</v>
      </c>
      <c r="W84" s="378">
        <v>4</v>
      </c>
      <c r="X84" s="383">
        <v>349</v>
      </c>
      <c r="Y84" s="378">
        <v>13.96</v>
      </c>
      <c r="Z84" s="383">
        <v>231</v>
      </c>
      <c r="AA84" s="378">
        <v>9.24</v>
      </c>
      <c r="AB84" s="383">
        <v>290</v>
      </c>
      <c r="AC84" s="378">
        <v>11.6</v>
      </c>
      <c r="AD84" s="384">
        <v>195</v>
      </c>
      <c r="AE84" s="378">
        <v>7.8</v>
      </c>
      <c r="AF84" s="383">
        <v>442</v>
      </c>
      <c r="AG84" s="378">
        <v>17.68</v>
      </c>
      <c r="AH84" s="383">
        <v>409</v>
      </c>
      <c r="AI84" s="378">
        <v>16.36</v>
      </c>
      <c r="AJ84" s="383">
        <v>43</v>
      </c>
      <c r="AK84" s="378">
        <v>1.72</v>
      </c>
      <c r="AL84" s="383">
        <v>2200</v>
      </c>
      <c r="AM84" s="378">
        <v>88</v>
      </c>
      <c r="AN84" s="383">
        <v>2542</v>
      </c>
      <c r="AO84" s="378">
        <v>101.68</v>
      </c>
      <c r="AP84" s="383">
        <v>6155</v>
      </c>
      <c r="AQ84" s="378">
        <v>246.2</v>
      </c>
      <c r="AR84" s="383">
        <v>1458</v>
      </c>
      <c r="AS84" s="378">
        <v>58.32</v>
      </c>
    </row>
    <row r="85" spans="1:45" ht="13.5" customHeight="1">
      <c r="A85" s="376" t="s">
        <v>161</v>
      </c>
      <c r="B85" s="377" t="str">
        <f>'Incentive Goal'!B84</f>
        <v>ROCKINGHAM</v>
      </c>
      <c r="C85" s="378">
        <v>8</v>
      </c>
      <c r="D85" s="378">
        <v>11</v>
      </c>
      <c r="E85" s="379">
        <v>3524</v>
      </c>
      <c r="F85" s="380">
        <v>440.5</v>
      </c>
      <c r="G85" s="381">
        <v>168</v>
      </c>
      <c r="H85" s="380">
        <v>21</v>
      </c>
      <c r="I85" s="381">
        <v>165</v>
      </c>
      <c r="J85" s="380">
        <v>20.625</v>
      </c>
      <c r="K85" s="382">
        <v>3229213.55</v>
      </c>
      <c r="L85" s="382">
        <v>403651.69374999998</v>
      </c>
      <c r="M85" s="382">
        <v>293564.86818181816</v>
      </c>
      <c r="N85" s="386">
        <v>34861</v>
      </c>
      <c r="O85" s="378">
        <v>4357.625</v>
      </c>
      <c r="P85" s="386">
        <v>260</v>
      </c>
      <c r="Q85" s="378">
        <v>32.5</v>
      </c>
      <c r="R85" s="383">
        <v>544</v>
      </c>
      <c r="S85" s="378">
        <v>68</v>
      </c>
      <c r="T85" s="383">
        <v>38</v>
      </c>
      <c r="U85" s="378">
        <v>4.75</v>
      </c>
      <c r="V85" s="383">
        <v>81</v>
      </c>
      <c r="W85" s="378">
        <v>10.125</v>
      </c>
      <c r="X85" s="383">
        <v>164</v>
      </c>
      <c r="Y85" s="378">
        <v>20.5</v>
      </c>
      <c r="Z85" s="383">
        <v>313</v>
      </c>
      <c r="AA85" s="378">
        <v>39.125</v>
      </c>
      <c r="AB85" s="383">
        <v>159</v>
      </c>
      <c r="AC85" s="378">
        <v>19.875</v>
      </c>
      <c r="AD85" s="384">
        <v>5</v>
      </c>
      <c r="AE85" s="378">
        <v>0.625</v>
      </c>
      <c r="AF85" s="383">
        <v>53</v>
      </c>
      <c r="AG85" s="378">
        <v>6.625</v>
      </c>
      <c r="AH85" s="383">
        <v>257</v>
      </c>
      <c r="AI85" s="378">
        <v>32.125</v>
      </c>
      <c r="AJ85" s="383">
        <v>29</v>
      </c>
      <c r="AK85" s="378">
        <v>3.625</v>
      </c>
      <c r="AL85" s="383">
        <v>1078</v>
      </c>
      <c r="AM85" s="378">
        <v>134.75</v>
      </c>
      <c r="AN85" s="383">
        <v>1521</v>
      </c>
      <c r="AO85" s="378">
        <v>190.125</v>
      </c>
      <c r="AP85" s="383">
        <v>1661</v>
      </c>
      <c r="AQ85" s="378">
        <v>207.625</v>
      </c>
      <c r="AR85" s="383">
        <v>393</v>
      </c>
      <c r="AS85" s="378">
        <v>49.125</v>
      </c>
    </row>
    <row r="86" spans="1:45" ht="13.5" customHeight="1">
      <c r="A86" s="376" t="s">
        <v>162</v>
      </c>
      <c r="B86" s="377" t="str">
        <f>'Incentive Goal'!B85</f>
        <v>ROWAN</v>
      </c>
      <c r="C86" s="378">
        <v>15.75</v>
      </c>
      <c r="D86" s="378">
        <v>22</v>
      </c>
      <c r="E86" s="379">
        <v>5800</v>
      </c>
      <c r="F86" s="380">
        <v>368.25396825396825</v>
      </c>
      <c r="G86" s="381">
        <v>177</v>
      </c>
      <c r="H86" s="380">
        <v>11.238095238095237</v>
      </c>
      <c r="I86" s="381">
        <v>252</v>
      </c>
      <c r="J86" s="380">
        <v>16</v>
      </c>
      <c r="K86" s="382">
        <v>5071220.08</v>
      </c>
      <c r="L86" s="382">
        <v>321982.22730158729</v>
      </c>
      <c r="M86" s="382">
        <v>230510.00363636363</v>
      </c>
      <c r="N86" s="386">
        <v>56407</v>
      </c>
      <c r="O86" s="378">
        <v>3581.3968253968255</v>
      </c>
      <c r="P86" s="386">
        <v>763</v>
      </c>
      <c r="Q86" s="378">
        <v>48.444444444444443</v>
      </c>
      <c r="R86" s="383">
        <v>35874</v>
      </c>
      <c r="S86" s="378">
        <v>2277.7142857142858</v>
      </c>
      <c r="T86" s="383">
        <v>17201</v>
      </c>
      <c r="U86" s="378">
        <v>1092.1269841269841</v>
      </c>
      <c r="V86" s="383">
        <v>32</v>
      </c>
      <c r="W86" s="378">
        <v>2.0317460317460316</v>
      </c>
      <c r="X86" s="383">
        <v>187</v>
      </c>
      <c r="Y86" s="378">
        <v>11.873015873015873</v>
      </c>
      <c r="Z86" s="383">
        <v>159</v>
      </c>
      <c r="AA86" s="378">
        <v>10.095238095238095</v>
      </c>
      <c r="AB86" s="383">
        <v>240</v>
      </c>
      <c r="AC86" s="378">
        <v>15.238095238095237</v>
      </c>
      <c r="AD86" s="384">
        <v>12</v>
      </c>
      <c r="AE86" s="378">
        <v>0.76190476190476186</v>
      </c>
      <c r="AF86" s="383">
        <v>129</v>
      </c>
      <c r="AG86" s="378">
        <v>8.1904761904761898</v>
      </c>
      <c r="AH86" s="383">
        <v>114</v>
      </c>
      <c r="AI86" s="378">
        <v>7.2380952380952381</v>
      </c>
      <c r="AJ86" s="383">
        <v>50</v>
      </c>
      <c r="AK86" s="378">
        <v>3.1746031746031744</v>
      </c>
      <c r="AL86" s="383">
        <v>1622</v>
      </c>
      <c r="AM86" s="378">
        <v>102.98412698412699</v>
      </c>
      <c r="AN86" s="383">
        <v>1051</v>
      </c>
      <c r="AO86" s="378">
        <v>66.730158730158735</v>
      </c>
      <c r="AP86" s="383">
        <v>2867</v>
      </c>
      <c r="AQ86" s="378">
        <v>182.03174603174602</v>
      </c>
      <c r="AR86" s="383">
        <v>670</v>
      </c>
      <c r="AS86" s="378">
        <v>42.539682539682538</v>
      </c>
    </row>
    <row r="87" spans="1:45" ht="13.5" customHeight="1">
      <c r="A87" s="376" t="s">
        <v>163</v>
      </c>
      <c r="B87" s="377" t="str">
        <f>'Incentive Goal'!B86</f>
        <v>RUTHERFORD</v>
      </c>
      <c r="C87" s="378">
        <v>9</v>
      </c>
      <c r="D87" s="378">
        <v>10</v>
      </c>
      <c r="E87" s="379">
        <v>3634</v>
      </c>
      <c r="F87" s="380">
        <v>403.77777777777777</v>
      </c>
      <c r="G87" s="381">
        <v>88</v>
      </c>
      <c r="H87" s="380">
        <v>9.7777777777777786</v>
      </c>
      <c r="I87" s="381">
        <v>134</v>
      </c>
      <c r="J87" s="380">
        <v>14.888888888888889</v>
      </c>
      <c r="K87" s="382">
        <v>2856103.33</v>
      </c>
      <c r="L87" s="382">
        <v>317344.81444444443</v>
      </c>
      <c r="M87" s="382">
        <v>285610.33299999998</v>
      </c>
      <c r="N87" s="386">
        <v>33002</v>
      </c>
      <c r="O87" s="378">
        <v>3666.8888888888887</v>
      </c>
      <c r="P87" s="386">
        <v>135</v>
      </c>
      <c r="Q87" s="378">
        <v>15</v>
      </c>
      <c r="R87" s="383">
        <v>7340</v>
      </c>
      <c r="S87" s="378">
        <v>815.55555555555554</v>
      </c>
      <c r="T87" s="383">
        <v>207</v>
      </c>
      <c r="U87" s="378">
        <v>23</v>
      </c>
      <c r="V87" s="383">
        <v>32</v>
      </c>
      <c r="W87" s="378">
        <v>3.5555555555555554</v>
      </c>
      <c r="X87" s="383">
        <v>86</v>
      </c>
      <c r="Y87" s="378">
        <v>9.5555555555555554</v>
      </c>
      <c r="Z87" s="383">
        <v>132</v>
      </c>
      <c r="AA87" s="378">
        <v>14.666666666666666</v>
      </c>
      <c r="AB87" s="383">
        <v>117</v>
      </c>
      <c r="AC87" s="378">
        <v>13</v>
      </c>
      <c r="AD87" s="384">
        <v>9</v>
      </c>
      <c r="AE87" s="378">
        <v>1</v>
      </c>
      <c r="AF87" s="383">
        <v>26</v>
      </c>
      <c r="AG87" s="378">
        <v>2.8888888888888888</v>
      </c>
      <c r="AH87" s="383">
        <v>105</v>
      </c>
      <c r="AI87" s="378">
        <v>11.666666666666666</v>
      </c>
      <c r="AJ87" s="383">
        <v>6</v>
      </c>
      <c r="AK87" s="378">
        <v>0.66666666666666663</v>
      </c>
      <c r="AL87" s="383">
        <v>702</v>
      </c>
      <c r="AM87" s="378">
        <v>78</v>
      </c>
      <c r="AN87" s="383">
        <v>600</v>
      </c>
      <c r="AO87" s="378">
        <v>66.666666666666671</v>
      </c>
      <c r="AP87" s="383">
        <v>1428</v>
      </c>
      <c r="AQ87" s="378">
        <v>158.66666666666666</v>
      </c>
      <c r="AR87" s="383">
        <v>519</v>
      </c>
      <c r="AS87" s="378">
        <v>57.666666666666664</v>
      </c>
    </row>
    <row r="88" spans="1:45" ht="13.5" customHeight="1">
      <c r="A88" s="376" t="s">
        <v>165</v>
      </c>
      <c r="B88" s="377" t="str">
        <f>'Incentive Goal'!B87</f>
        <v>SAMPSON</v>
      </c>
      <c r="C88" s="378">
        <v>11</v>
      </c>
      <c r="D88" s="378">
        <v>14</v>
      </c>
      <c r="E88" s="379">
        <v>3253</v>
      </c>
      <c r="F88" s="380">
        <v>295.72727272727275</v>
      </c>
      <c r="G88" s="381">
        <v>79</v>
      </c>
      <c r="H88" s="380">
        <v>7.1818181818181817</v>
      </c>
      <c r="I88" s="381">
        <v>111</v>
      </c>
      <c r="J88" s="380">
        <v>10.090909090909092</v>
      </c>
      <c r="K88" s="382">
        <v>3345045.5</v>
      </c>
      <c r="L88" s="382">
        <v>304095.04545454547</v>
      </c>
      <c r="M88" s="382">
        <v>238931.82142857142</v>
      </c>
      <c r="N88" s="386">
        <v>32393</v>
      </c>
      <c r="O88" s="378">
        <v>2944.818181818182</v>
      </c>
      <c r="P88" s="386">
        <v>167</v>
      </c>
      <c r="Q88" s="378">
        <v>15.181818181818182</v>
      </c>
      <c r="R88" s="383">
        <v>1838</v>
      </c>
      <c r="S88" s="378">
        <v>167.09090909090909</v>
      </c>
      <c r="T88" s="383">
        <v>25</v>
      </c>
      <c r="U88" s="378">
        <v>2.2727272727272729</v>
      </c>
      <c r="V88" s="383">
        <v>32</v>
      </c>
      <c r="W88" s="378">
        <v>2.9090909090909092</v>
      </c>
      <c r="X88" s="383">
        <v>82</v>
      </c>
      <c r="Y88" s="378">
        <v>7.4545454545454541</v>
      </c>
      <c r="Z88" s="383">
        <v>133</v>
      </c>
      <c r="AA88" s="378">
        <v>12.090909090909092</v>
      </c>
      <c r="AB88" s="383">
        <v>94</v>
      </c>
      <c r="AC88" s="378">
        <v>8.545454545454545</v>
      </c>
      <c r="AD88" s="384">
        <v>10</v>
      </c>
      <c r="AE88" s="378">
        <v>0.90909090909090906</v>
      </c>
      <c r="AF88" s="383">
        <v>168</v>
      </c>
      <c r="AG88" s="378">
        <v>15.272727272727273</v>
      </c>
      <c r="AH88" s="383">
        <v>151</v>
      </c>
      <c r="AI88" s="378">
        <v>13.727272727272727</v>
      </c>
      <c r="AJ88" s="383">
        <v>18</v>
      </c>
      <c r="AK88" s="378">
        <v>1.6363636363636365</v>
      </c>
      <c r="AL88" s="383">
        <v>1070</v>
      </c>
      <c r="AM88" s="378">
        <v>97.272727272727266</v>
      </c>
      <c r="AN88" s="383">
        <v>1696</v>
      </c>
      <c r="AO88" s="378">
        <v>154.18181818181819</v>
      </c>
      <c r="AP88" s="383">
        <v>1492</v>
      </c>
      <c r="AQ88" s="378">
        <v>135.63636363636363</v>
      </c>
      <c r="AR88" s="383">
        <v>1409</v>
      </c>
      <c r="AS88" s="378">
        <v>128.09090909090909</v>
      </c>
    </row>
    <row r="89" spans="1:45" ht="13.5" customHeight="1">
      <c r="A89" s="376" t="s">
        <v>165</v>
      </c>
      <c r="B89" s="377" t="str">
        <f>'Incentive Goal'!B88</f>
        <v>SCOTLAND</v>
      </c>
      <c r="C89" s="378">
        <v>11</v>
      </c>
      <c r="D89" s="378">
        <v>13</v>
      </c>
      <c r="E89" s="379">
        <v>4025</v>
      </c>
      <c r="F89" s="380">
        <v>365.90909090909093</v>
      </c>
      <c r="G89" s="381">
        <v>88</v>
      </c>
      <c r="H89" s="380">
        <v>8</v>
      </c>
      <c r="I89" s="381">
        <v>99</v>
      </c>
      <c r="J89" s="380">
        <v>9</v>
      </c>
      <c r="K89" s="382">
        <v>3060214.63</v>
      </c>
      <c r="L89" s="382">
        <v>278201.33</v>
      </c>
      <c r="M89" s="382">
        <v>235401.12538461538</v>
      </c>
      <c r="N89" s="386">
        <v>38674</v>
      </c>
      <c r="O89" s="378">
        <v>3515.818181818182</v>
      </c>
      <c r="P89" s="386">
        <v>105</v>
      </c>
      <c r="Q89" s="378">
        <v>9.545454545454545</v>
      </c>
      <c r="R89" s="383">
        <v>1058</v>
      </c>
      <c r="S89" s="378">
        <v>96.181818181818187</v>
      </c>
      <c r="T89" s="383">
        <v>33</v>
      </c>
      <c r="U89" s="378">
        <v>3</v>
      </c>
      <c r="V89" s="383">
        <v>93</v>
      </c>
      <c r="W89" s="378">
        <v>8.454545454545455</v>
      </c>
      <c r="X89" s="383">
        <v>87</v>
      </c>
      <c r="Y89" s="378">
        <v>7.9090909090909092</v>
      </c>
      <c r="Z89" s="383">
        <v>136</v>
      </c>
      <c r="AA89" s="378">
        <v>12.363636363636363</v>
      </c>
      <c r="AB89" s="383">
        <v>92</v>
      </c>
      <c r="AC89" s="378">
        <v>8.3636363636363633</v>
      </c>
      <c r="AD89" s="384">
        <v>224</v>
      </c>
      <c r="AE89" s="378">
        <v>20.363636363636363</v>
      </c>
      <c r="AF89" s="383">
        <v>42</v>
      </c>
      <c r="AG89" s="378">
        <v>3.8181818181818183</v>
      </c>
      <c r="AH89" s="383">
        <v>210</v>
      </c>
      <c r="AI89" s="378">
        <v>19.09090909090909</v>
      </c>
      <c r="AJ89" s="383">
        <v>45</v>
      </c>
      <c r="AK89" s="378">
        <v>4.0909090909090908</v>
      </c>
      <c r="AL89" s="383">
        <v>1165</v>
      </c>
      <c r="AM89" s="378">
        <v>105.90909090909091</v>
      </c>
      <c r="AN89" s="383">
        <v>1074</v>
      </c>
      <c r="AO89" s="378">
        <v>97.63636363636364</v>
      </c>
      <c r="AP89" s="383">
        <v>6549</v>
      </c>
      <c r="AQ89" s="378">
        <v>595.36363636363637</v>
      </c>
      <c r="AR89" s="383">
        <v>209</v>
      </c>
      <c r="AS89" s="378">
        <v>19</v>
      </c>
    </row>
    <row r="90" spans="1:45" ht="13.5" customHeight="1">
      <c r="A90" s="376" t="s">
        <v>162</v>
      </c>
      <c r="B90" s="377" t="str">
        <f>'Incentive Goal'!B89</f>
        <v>STANLY</v>
      </c>
      <c r="C90" s="378">
        <v>6.625</v>
      </c>
      <c r="D90" s="378">
        <v>9.625</v>
      </c>
      <c r="E90" s="379">
        <v>2406</v>
      </c>
      <c r="F90" s="380">
        <v>363.16981132075472</v>
      </c>
      <c r="G90" s="381">
        <v>86</v>
      </c>
      <c r="H90" s="380">
        <v>12.981132075471699</v>
      </c>
      <c r="I90" s="381">
        <v>57</v>
      </c>
      <c r="J90" s="380">
        <v>8.6037735849056602</v>
      </c>
      <c r="K90" s="382">
        <v>1976640.16</v>
      </c>
      <c r="L90" s="382">
        <v>298360.77886792453</v>
      </c>
      <c r="M90" s="382">
        <v>205365.21142857143</v>
      </c>
      <c r="N90" s="386">
        <v>27132</v>
      </c>
      <c r="O90" s="378">
        <v>4095.3962264150941</v>
      </c>
      <c r="P90" s="386">
        <v>268</v>
      </c>
      <c r="Q90" s="378">
        <v>40.452830188679243</v>
      </c>
      <c r="R90" s="383">
        <v>763</v>
      </c>
      <c r="S90" s="378">
        <v>115.16981132075472</v>
      </c>
      <c r="T90" s="383">
        <v>43</v>
      </c>
      <c r="U90" s="378">
        <v>6.4905660377358494</v>
      </c>
      <c r="V90" s="383">
        <v>8</v>
      </c>
      <c r="W90" s="378">
        <v>1.2075471698113207</v>
      </c>
      <c r="X90" s="383">
        <v>85</v>
      </c>
      <c r="Y90" s="378">
        <v>12.830188679245284</v>
      </c>
      <c r="Z90" s="383">
        <v>32</v>
      </c>
      <c r="AA90" s="378">
        <v>4.8301886792452828</v>
      </c>
      <c r="AB90" s="383">
        <v>45</v>
      </c>
      <c r="AC90" s="378">
        <v>6.7924528301886795</v>
      </c>
      <c r="AD90" s="384">
        <v>2</v>
      </c>
      <c r="AE90" s="378">
        <v>0.30188679245283018</v>
      </c>
      <c r="AF90" s="383">
        <v>32</v>
      </c>
      <c r="AG90" s="378">
        <v>4.8301886792452828</v>
      </c>
      <c r="AH90" s="383">
        <v>91</v>
      </c>
      <c r="AI90" s="378">
        <v>13.735849056603774</v>
      </c>
      <c r="AJ90" s="383">
        <v>29</v>
      </c>
      <c r="AK90" s="378">
        <v>4.3773584905660377</v>
      </c>
      <c r="AL90" s="383">
        <v>588</v>
      </c>
      <c r="AM90" s="378">
        <v>88.754716981132077</v>
      </c>
      <c r="AN90" s="383">
        <v>469</v>
      </c>
      <c r="AO90" s="378">
        <v>70.79245283018868</v>
      </c>
      <c r="AP90" s="383">
        <v>521</v>
      </c>
      <c r="AQ90" s="378">
        <v>78.64150943396227</v>
      </c>
      <c r="AR90" s="383">
        <v>187</v>
      </c>
      <c r="AS90" s="378">
        <v>28.226415094339622</v>
      </c>
    </row>
    <row r="91" spans="1:45" ht="13.5" customHeight="1">
      <c r="A91" s="376" t="s">
        <v>161</v>
      </c>
      <c r="B91" s="377" t="str">
        <f>'Incentive Goal'!B90</f>
        <v>STOKES</v>
      </c>
      <c r="C91" s="378">
        <v>4</v>
      </c>
      <c r="D91" s="378">
        <v>4.5</v>
      </c>
      <c r="E91" s="379">
        <v>1257</v>
      </c>
      <c r="F91" s="380">
        <v>314.25</v>
      </c>
      <c r="G91" s="381">
        <v>23</v>
      </c>
      <c r="H91" s="380">
        <v>5.75</v>
      </c>
      <c r="I91" s="381">
        <v>51</v>
      </c>
      <c r="J91" s="380">
        <v>12.75</v>
      </c>
      <c r="K91" s="382">
        <v>1274352.1299999999</v>
      </c>
      <c r="L91" s="382">
        <v>318588.03249999997</v>
      </c>
      <c r="M91" s="382">
        <v>283189.3622222222</v>
      </c>
      <c r="N91" s="386">
        <v>13054</v>
      </c>
      <c r="O91" s="378">
        <v>3263.5</v>
      </c>
      <c r="P91" s="386">
        <v>95</v>
      </c>
      <c r="Q91" s="378">
        <v>23.75</v>
      </c>
      <c r="R91" s="383">
        <v>581</v>
      </c>
      <c r="S91" s="378">
        <v>145.25</v>
      </c>
      <c r="T91" s="383">
        <v>43</v>
      </c>
      <c r="U91" s="378">
        <v>10.75</v>
      </c>
      <c r="V91" s="383">
        <v>4</v>
      </c>
      <c r="W91" s="378">
        <v>1</v>
      </c>
      <c r="X91" s="383">
        <v>22</v>
      </c>
      <c r="Y91" s="378">
        <v>5.5</v>
      </c>
      <c r="Z91" s="383">
        <v>61</v>
      </c>
      <c r="AA91" s="378">
        <v>15.25</v>
      </c>
      <c r="AB91" s="383">
        <v>50</v>
      </c>
      <c r="AC91" s="378">
        <v>12.5</v>
      </c>
      <c r="AD91" s="384">
        <v>7</v>
      </c>
      <c r="AE91" s="378">
        <v>1.75</v>
      </c>
      <c r="AF91" s="383">
        <v>8</v>
      </c>
      <c r="AG91" s="378">
        <v>2</v>
      </c>
      <c r="AH91" s="383">
        <v>61</v>
      </c>
      <c r="AI91" s="378">
        <v>15.25</v>
      </c>
      <c r="AJ91" s="383">
        <v>0</v>
      </c>
      <c r="AK91" s="378">
        <v>0</v>
      </c>
      <c r="AL91" s="383">
        <v>225</v>
      </c>
      <c r="AM91" s="378">
        <v>56.25</v>
      </c>
      <c r="AN91" s="383">
        <v>505</v>
      </c>
      <c r="AO91" s="378">
        <v>126.25</v>
      </c>
      <c r="AP91" s="383">
        <v>463</v>
      </c>
      <c r="AQ91" s="378">
        <v>115.75</v>
      </c>
      <c r="AR91" s="383">
        <v>77</v>
      </c>
      <c r="AS91" s="378">
        <v>19.25</v>
      </c>
    </row>
    <row r="92" spans="1:45" ht="13.5" customHeight="1">
      <c r="A92" s="376" t="s">
        <v>161</v>
      </c>
      <c r="B92" s="377" t="str">
        <f>'Incentive Goal'!B91</f>
        <v>SURRY</v>
      </c>
      <c r="C92" s="378">
        <v>7</v>
      </c>
      <c r="D92" s="378">
        <v>10</v>
      </c>
      <c r="E92" s="379">
        <v>2119</v>
      </c>
      <c r="F92" s="380">
        <v>302.71428571428572</v>
      </c>
      <c r="G92" s="381">
        <v>50</v>
      </c>
      <c r="H92" s="380">
        <v>7.1428571428571432</v>
      </c>
      <c r="I92" s="381">
        <v>164</v>
      </c>
      <c r="J92" s="380">
        <v>23.428571428571427</v>
      </c>
      <c r="K92" s="382">
        <v>1764764.04</v>
      </c>
      <c r="L92" s="382">
        <v>252109.14857142858</v>
      </c>
      <c r="M92" s="382">
        <v>176476.40400000001</v>
      </c>
      <c r="N92" s="386">
        <v>21811</v>
      </c>
      <c r="O92" s="378">
        <v>3115.8571428571427</v>
      </c>
      <c r="P92" s="386">
        <v>120</v>
      </c>
      <c r="Q92" s="378">
        <v>17.142857142857142</v>
      </c>
      <c r="R92" s="383">
        <v>1518</v>
      </c>
      <c r="S92" s="378">
        <v>216.85714285714286</v>
      </c>
      <c r="T92" s="383">
        <v>33</v>
      </c>
      <c r="U92" s="378">
        <v>4.7142857142857144</v>
      </c>
      <c r="V92" s="383">
        <v>23</v>
      </c>
      <c r="W92" s="378">
        <v>3.2857142857142856</v>
      </c>
      <c r="X92" s="383">
        <v>55</v>
      </c>
      <c r="Y92" s="378">
        <v>7.8571428571428568</v>
      </c>
      <c r="Z92" s="383">
        <v>161</v>
      </c>
      <c r="AA92" s="378">
        <v>23</v>
      </c>
      <c r="AB92" s="383">
        <v>161</v>
      </c>
      <c r="AC92" s="378">
        <v>23</v>
      </c>
      <c r="AD92" s="384">
        <v>21</v>
      </c>
      <c r="AE92" s="378">
        <v>3</v>
      </c>
      <c r="AF92" s="383">
        <v>42</v>
      </c>
      <c r="AG92" s="378">
        <v>6</v>
      </c>
      <c r="AH92" s="383">
        <v>44</v>
      </c>
      <c r="AI92" s="378">
        <v>6.2857142857142856</v>
      </c>
      <c r="AJ92" s="383">
        <v>20</v>
      </c>
      <c r="AK92" s="378">
        <v>2.8571428571428572</v>
      </c>
      <c r="AL92" s="383">
        <v>406</v>
      </c>
      <c r="AM92" s="378">
        <v>58</v>
      </c>
      <c r="AN92" s="383">
        <v>57</v>
      </c>
      <c r="AO92" s="378">
        <v>8.1428571428571423</v>
      </c>
      <c r="AP92" s="383">
        <v>3347</v>
      </c>
      <c r="AQ92" s="378">
        <v>478.14285714285717</v>
      </c>
      <c r="AR92" s="383">
        <v>5</v>
      </c>
      <c r="AS92" s="378">
        <v>0.7142857142857143</v>
      </c>
    </row>
    <row r="93" spans="1:45" ht="13.5" customHeight="1">
      <c r="A93" s="376" t="s">
        <v>167</v>
      </c>
      <c r="B93" s="377" t="str">
        <f>'Incentive Goal'!B92</f>
        <v>SWAIN</v>
      </c>
      <c r="C93" s="378">
        <v>1</v>
      </c>
      <c r="D93" s="378">
        <v>1.1000000000000001</v>
      </c>
      <c r="E93" s="379">
        <v>422</v>
      </c>
      <c r="F93" s="380">
        <v>422</v>
      </c>
      <c r="G93" s="381">
        <v>4</v>
      </c>
      <c r="H93" s="380">
        <v>4</v>
      </c>
      <c r="I93" s="381">
        <v>18</v>
      </c>
      <c r="J93" s="380">
        <v>18</v>
      </c>
      <c r="K93" s="382">
        <v>362528.79</v>
      </c>
      <c r="L93" s="382">
        <v>362528.79</v>
      </c>
      <c r="M93" s="382">
        <v>329571.6272727272</v>
      </c>
      <c r="N93" s="386">
        <v>4395</v>
      </c>
      <c r="O93" s="378">
        <v>4395</v>
      </c>
      <c r="P93" s="386">
        <v>39</v>
      </c>
      <c r="Q93" s="378">
        <v>39</v>
      </c>
      <c r="R93" s="383">
        <v>693</v>
      </c>
      <c r="S93" s="378">
        <v>693</v>
      </c>
      <c r="T93" s="383">
        <v>1</v>
      </c>
      <c r="U93" s="378">
        <v>1</v>
      </c>
      <c r="V93" s="383">
        <v>2</v>
      </c>
      <c r="W93" s="378">
        <v>2</v>
      </c>
      <c r="X93" s="383">
        <v>3</v>
      </c>
      <c r="Y93" s="378">
        <v>3</v>
      </c>
      <c r="Z93" s="383">
        <v>3</v>
      </c>
      <c r="AA93" s="378">
        <v>3</v>
      </c>
      <c r="AB93" s="383">
        <v>17</v>
      </c>
      <c r="AC93" s="378">
        <v>17</v>
      </c>
      <c r="AD93" s="384">
        <v>0</v>
      </c>
      <c r="AE93" s="378">
        <v>0</v>
      </c>
      <c r="AF93" s="383">
        <v>9</v>
      </c>
      <c r="AG93" s="378">
        <v>9</v>
      </c>
      <c r="AH93" s="383">
        <v>5</v>
      </c>
      <c r="AI93" s="378">
        <v>5</v>
      </c>
      <c r="AJ93" s="383">
        <v>5</v>
      </c>
      <c r="AK93" s="378">
        <v>5</v>
      </c>
      <c r="AL93" s="383">
        <v>78</v>
      </c>
      <c r="AM93" s="378">
        <v>78</v>
      </c>
      <c r="AN93" s="383">
        <v>105</v>
      </c>
      <c r="AO93" s="378">
        <v>105</v>
      </c>
      <c r="AP93" s="383">
        <v>120</v>
      </c>
      <c r="AQ93" s="378">
        <v>120</v>
      </c>
      <c r="AR93" s="383">
        <v>87</v>
      </c>
      <c r="AS93" s="378">
        <v>87</v>
      </c>
    </row>
    <row r="94" spans="1:45" ht="13.5" customHeight="1">
      <c r="A94" s="376" t="s">
        <v>167</v>
      </c>
      <c r="B94" s="377" t="str">
        <f>'Incentive Goal'!B93</f>
        <v>TRANSYLVANIA</v>
      </c>
      <c r="C94" s="378">
        <v>3</v>
      </c>
      <c r="D94" s="378">
        <v>4</v>
      </c>
      <c r="E94" s="379">
        <v>809</v>
      </c>
      <c r="F94" s="380">
        <v>269.66666666666669</v>
      </c>
      <c r="G94" s="381">
        <v>20</v>
      </c>
      <c r="H94" s="380">
        <v>6.666666666666667</v>
      </c>
      <c r="I94" s="381">
        <v>43</v>
      </c>
      <c r="J94" s="380">
        <v>14.333333333333334</v>
      </c>
      <c r="K94" s="382">
        <v>759843.69</v>
      </c>
      <c r="L94" s="382">
        <v>253281.22999999998</v>
      </c>
      <c r="M94" s="382">
        <v>189960.92249999999</v>
      </c>
      <c r="N94" s="386">
        <v>6482</v>
      </c>
      <c r="O94" s="378">
        <v>2160.6666666666665</v>
      </c>
      <c r="P94" s="386">
        <v>33</v>
      </c>
      <c r="Q94" s="378">
        <v>11</v>
      </c>
      <c r="R94" s="383">
        <v>446</v>
      </c>
      <c r="S94" s="378">
        <v>148.66666666666666</v>
      </c>
      <c r="T94" s="383">
        <v>40</v>
      </c>
      <c r="U94" s="378">
        <v>13.333333333333334</v>
      </c>
      <c r="V94" s="383">
        <v>13</v>
      </c>
      <c r="W94" s="378">
        <v>4.333333333333333</v>
      </c>
      <c r="X94" s="383">
        <v>21</v>
      </c>
      <c r="Y94" s="378">
        <v>7</v>
      </c>
      <c r="Z94" s="383">
        <v>42</v>
      </c>
      <c r="AA94" s="378">
        <v>14</v>
      </c>
      <c r="AB94" s="383">
        <v>44</v>
      </c>
      <c r="AC94" s="378">
        <v>14.666666666666666</v>
      </c>
      <c r="AD94" s="384">
        <v>8</v>
      </c>
      <c r="AE94" s="378">
        <v>2.6666666666666665</v>
      </c>
      <c r="AF94" s="383">
        <v>8</v>
      </c>
      <c r="AG94" s="378">
        <v>2.6666666666666665</v>
      </c>
      <c r="AH94" s="383">
        <v>65</v>
      </c>
      <c r="AI94" s="378">
        <v>21.666666666666668</v>
      </c>
      <c r="AJ94" s="383">
        <v>5</v>
      </c>
      <c r="AK94" s="378">
        <v>1.6666666666666667</v>
      </c>
      <c r="AL94" s="383">
        <v>209</v>
      </c>
      <c r="AM94" s="378">
        <v>69.666666666666671</v>
      </c>
      <c r="AN94" s="383">
        <v>629</v>
      </c>
      <c r="AO94" s="378">
        <v>209.66666666666666</v>
      </c>
      <c r="AP94" s="383">
        <v>706</v>
      </c>
      <c r="AQ94" s="378">
        <v>235.33333333333334</v>
      </c>
      <c r="AR94" s="383">
        <v>278</v>
      </c>
      <c r="AS94" s="378">
        <v>92.666666666666671</v>
      </c>
    </row>
    <row r="95" spans="1:45" ht="13.5" customHeight="1">
      <c r="A95" s="376" t="s">
        <v>169</v>
      </c>
      <c r="B95" s="377" t="s">
        <v>170</v>
      </c>
      <c r="C95" s="378"/>
      <c r="D95" s="378"/>
      <c r="E95" s="379"/>
      <c r="F95" s="380"/>
      <c r="G95" s="381"/>
      <c r="H95" s="380" t="s">
        <v>169</v>
      </c>
      <c r="I95" s="381"/>
      <c r="J95" s="380" t="s">
        <v>169</v>
      </c>
      <c r="K95" s="382">
        <v>0</v>
      </c>
      <c r="L95" s="382" t="s">
        <v>169</v>
      </c>
      <c r="M95" s="382" t="s">
        <v>169</v>
      </c>
      <c r="N95" s="386">
        <v>886</v>
      </c>
      <c r="O95" s="378" t="s">
        <v>169</v>
      </c>
      <c r="P95" s="386">
        <v>0</v>
      </c>
      <c r="Q95" s="378" t="s">
        <v>169</v>
      </c>
      <c r="R95" s="383">
        <v>96</v>
      </c>
      <c r="S95" s="378" t="s">
        <v>169</v>
      </c>
      <c r="T95" s="383">
        <v>0</v>
      </c>
      <c r="U95" s="378" t="s">
        <v>169</v>
      </c>
      <c r="V95" s="383">
        <v>0</v>
      </c>
      <c r="W95" s="378" t="s">
        <v>169</v>
      </c>
      <c r="X95" s="383">
        <v>0</v>
      </c>
      <c r="Y95" s="378" t="s">
        <v>169</v>
      </c>
      <c r="Z95" s="383">
        <v>0</v>
      </c>
      <c r="AA95" s="378" t="s">
        <v>169</v>
      </c>
      <c r="AB95" s="383">
        <v>0</v>
      </c>
      <c r="AC95" s="378" t="s">
        <v>169</v>
      </c>
      <c r="AD95" s="384">
        <v>0</v>
      </c>
      <c r="AE95" s="378" t="s">
        <v>169</v>
      </c>
      <c r="AF95" s="383">
        <v>0</v>
      </c>
      <c r="AG95" s="378" t="s">
        <v>169</v>
      </c>
      <c r="AH95" s="383">
        <v>0</v>
      </c>
      <c r="AI95" s="378" t="s">
        <v>169</v>
      </c>
      <c r="AJ95" s="383">
        <v>0</v>
      </c>
      <c r="AK95" s="378" t="s">
        <v>169</v>
      </c>
      <c r="AL95" s="383">
        <v>0</v>
      </c>
      <c r="AM95" s="378" t="s">
        <v>169</v>
      </c>
      <c r="AN95" s="383">
        <v>0</v>
      </c>
      <c r="AO95" s="378" t="s">
        <v>169</v>
      </c>
      <c r="AP95" s="383">
        <v>0</v>
      </c>
      <c r="AQ95" s="378" t="s">
        <v>169</v>
      </c>
      <c r="AR95" s="383">
        <v>0</v>
      </c>
      <c r="AS95" s="378" t="s">
        <v>169</v>
      </c>
    </row>
    <row r="96" spans="1:45" ht="13.5" customHeight="1">
      <c r="A96" s="376" t="s">
        <v>166</v>
      </c>
      <c r="B96" s="377" t="str">
        <f>'Incentive Goal'!B95</f>
        <v>TYRRELL</v>
      </c>
      <c r="C96" s="378">
        <v>0.5</v>
      </c>
      <c r="D96" s="378">
        <v>1</v>
      </c>
      <c r="E96" s="379">
        <v>206</v>
      </c>
      <c r="F96" s="380">
        <v>412</v>
      </c>
      <c r="G96" s="381">
        <v>5</v>
      </c>
      <c r="H96" s="380">
        <v>10</v>
      </c>
      <c r="I96" s="381">
        <v>8</v>
      </c>
      <c r="J96" s="380">
        <v>16</v>
      </c>
      <c r="K96" s="382">
        <v>205690.15</v>
      </c>
      <c r="L96" s="382">
        <v>411380.3</v>
      </c>
      <c r="M96" s="382">
        <v>205690.15</v>
      </c>
      <c r="N96" s="386">
        <v>0</v>
      </c>
      <c r="O96" s="378">
        <v>0</v>
      </c>
      <c r="P96" s="386">
        <v>0</v>
      </c>
      <c r="Q96" s="378">
        <v>0</v>
      </c>
      <c r="R96" s="383">
        <v>0</v>
      </c>
      <c r="S96" s="378">
        <v>0</v>
      </c>
      <c r="T96" s="383">
        <v>0</v>
      </c>
      <c r="U96" s="378">
        <v>0</v>
      </c>
      <c r="V96" s="383">
        <v>0</v>
      </c>
      <c r="W96" s="378">
        <v>0</v>
      </c>
      <c r="X96" s="383">
        <v>0</v>
      </c>
      <c r="Y96" s="378">
        <v>0</v>
      </c>
      <c r="Z96" s="383">
        <v>0</v>
      </c>
      <c r="AA96" s="378">
        <v>0</v>
      </c>
      <c r="AB96" s="383">
        <v>0</v>
      </c>
      <c r="AC96" s="378">
        <v>0</v>
      </c>
      <c r="AD96" s="384">
        <v>0</v>
      </c>
      <c r="AE96" s="378">
        <v>0</v>
      </c>
      <c r="AF96" s="383">
        <v>0</v>
      </c>
      <c r="AG96" s="378">
        <v>0</v>
      </c>
      <c r="AH96" s="383">
        <v>0</v>
      </c>
      <c r="AI96" s="378">
        <v>0</v>
      </c>
      <c r="AJ96" s="383">
        <v>1</v>
      </c>
      <c r="AK96" s="378">
        <v>2</v>
      </c>
      <c r="AL96" s="383">
        <v>34</v>
      </c>
      <c r="AM96" s="378">
        <v>68</v>
      </c>
      <c r="AN96" s="383">
        <v>0</v>
      </c>
      <c r="AO96" s="378">
        <v>0</v>
      </c>
      <c r="AP96" s="383">
        <v>7</v>
      </c>
      <c r="AQ96" s="378">
        <v>14</v>
      </c>
      <c r="AR96" s="383">
        <v>0</v>
      </c>
      <c r="AS96" s="378">
        <v>0</v>
      </c>
    </row>
    <row r="97" spans="1:45" ht="13.5" customHeight="1">
      <c r="A97" s="376" t="s">
        <v>162</v>
      </c>
      <c r="B97" s="377" t="str">
        <f>'Incentive Goal'!B96</f>
        <v>UNION</v>
      </c>
      <c r="C97" s="378">
        <v>10</v>
      </c>
      <c r="D97" s="378">
        <v>14</v>
      </c>
      <c r="E97" s="379">
        <v>5075</v>
      </c>
      <c r="F97" s="380">
        <v>507.5</v>
      </c>
      <c r="G97" s="381">
        <v>133</v>
      </c>
      <c r="H97" s="380">
        <v>13.3</v>
      </c>
      <c r="I97" s="381">
        <v>122</v>
      </c>
      <c r="J97" s="380">
        <v>12.2</v>
      </c>
      <c r="K97" s="382">
        <v>5464650.8200000003</v>
      </c>
      <c r="L97" s="382">
        <v>546465.08200000005</v>
      </c>
      <c r="M97" s="382">
        <v>390332.20142857142</v>
      </c>
      <c r="N97" s="386">
        <v>40977</v>
      </c>
      <c r="O97" s="378">
        <v>4097.7</v>
      </c>
      <c r="P97" s="386">
        <v>128</v>
      </c>
      <c r="Q97" s="378">
        <v>12.8</v>
      </c>
      <c r="R97" s="383">
        <v>922</v>
      </c>
      <c r="S97" s="378">
        <v>92.2</v>
      </c>
      <c r="T97" s="383">
        <v>13</v>
      </c>
      <c r="U97" s="378">
        <v>1.3</v>
      </c>
      <c r="V97" s="383">
        <v>78</v>
      </c>
      <c r="W97" s="378">
        <v>7.8</v>
      </c>
      <c r="X97" s="383">
        <v>135</v>
      </c>
      <c r="Y97" s="378">
        <v>13.5</v>
      </c>
      <c r="Z97" s="383">
        <v>248</v>
      </c>
      <c r="AA97" s="378">
        <v>24.8</v>
      </c>
      <c r="AB97" s="383">
        <v>104</v>
      </c>
      <c r="AC97" s="378">
        <v>10.4</v>
      </c>
      <c r="AD97" s="384">
        <v>4</v>
      </c>
      <c r="AE97" s="378">
        <v>0.4</v>
      </c>
      <c r="AF97" s="383">
        <v>53</v>
      </c>
      <c r="AG97" s="378">
        <v>5.3</v>
      </c>
      <c r="AH97" s="383">
        <v>371</v>
      </c>
      <c r="AI97" s="378">
        <v>37.1</v>
      </c>
      <c r="AJ97" s="383">
        <v>30</v>
      </c>
      <c r="AK97" s="378">
        <v>3</v>
      </c>
      <c r="AL97" s="383">
        <v>1273</v>
      </c>
      <c r="AM97" s="378">
        <v>127.3</v>
      </c>
      <c r="AN97" s="383">
        <v>400</v>
      </c>
      <c r="AO97" s="378">
        <v>40</v>
      </c>
      <c r="AP97" s="383">
        <v>2855</v>
      </c>
      <c r="AQ97" s="378">
        <v>285.5</v>
      </c>
      <c r="AR97" s="383">
        <v>110</v>
      </c>
      <c r="AS97" s="378">
        <v>11</v>
      </c>
    </row>
    <row r="98" spans="1:45" ht="13.5" customHeight="1">
      <c r="A98" s="376" t="s">
        <v>164</v>
      </c>
      <c r="B98" s="377" t="str">
        <f>'Incentive Goal'!B97</f>
        <v>VANCE</v>
      </c>
      <c r="C98" s="378">
        <v>10.5</v>
      </c>
      <c r="D98" s="378">
        <v>12</v>
      </c>
      <c r="E98" s="379">
        <v>3095</v>
      </c>
      <c r="F98" s="380">
        <v>294.76190476190476</v>
      </c>
      <c r="G98" s="381">
        <v>190</v>
      </c>
      <c r="H98" s="380">
        <v>18.095238095238095</v>
      </c>
      <c r="I98" s="381">
        <v>138</v>
      </c>
      <c r="J98" s="380">
        <v>13.142857142857142</v>
      </c>
      <c r="K98" s="382">
        <v>2437703.83</v>
      </c>
      <c r="L98" s="382">
        <v>232162.26952380952</v>
      </c>
      <c r="M98" s="382">
        <v>203141.98583333334</v>
      </c>
      <c r="N98" s="386">
        <v>30671</v>
      </c>
      <c r="O98" s="378">
        <v>2921.0476190476193</v>
      </c>
      <c r="P98" s="386">
        <v>172</v>
      </c>
      <c r="Q98" s="378">
        <v>16.38095238095238</v>
      </c>
      <c r="R98" s="383">
        <v>1608</v>
      </c>
      <c r="S98" s="378">
        <v>153.14285714285714</v>
      </c>
      <c r="T98" s="383">
        <v>40</v>
      </c>
      <c r="U98" s="378">
        <v>3.8095238095238093</v>
      </c>
      <c r="V98" s="383">
        <v>90</v>
      </c>
      <c r="W98" s="378">
        <v>8.5714285714285712</v>
      </c>
      <c r="X98" s="383">
        <v>207</v>
      </c>
      <c r="Y98" s="378">
        <v>19.714285714285715</v>
      </c>
      <c r="Z98" s="383">
        <v>193</v>
      </c>
      <c r="AA98" s="378">
        <v>18.38095238095238</v>
      </c>
      <c r="AB98" s="383">
        <v>116</v>
      </c>
      <c r="AC98" s="378">
        <v>11.047619047619047</v>
      </c>
      <c r="AD98" s="384">
        <v>26</v>
      </c>
      <c r="AE98" s="378">
        <v>2.4761904761904763</v>
      </c>
      <c r="AF98" s="383">
        <v>34</v>
      </c>
      <c r="AG98" s="378">
        <v>3.2380952380952381</v>
      </c>
      <c r="AH98" s="383">
        <v>66</v>
      </c>
      <c r="AI98" s="378">
        <v>6.2857142857142856</v>
      </c>
      <c r="AJ98" s="383">
        <v>7</v>
      </c>
      <c r="AK98" s="378">
        <v>0.66666666666666663</v>
      </c>
      <c r="AL98" s="383">
        <v>1095</v>
      </c>
      <c r="AM98" s="378">
        <v>104.28571428571429</v>
      </c>
      <c r="AN98" s="383">
        <v>538</v>
      </c>
      <c r="AO98" s="378">
        <v>51.238095238095241</v>
      </c>
      <c r="AP98" s="383">
        <v>4376</v>
      </c>
      <c r="AQ98" s="378">
        <v>416.76190476190476</v>
      </c>
      <c r="AR98" s="383">
        <v>17</v>
      </c>
      <c r="AS98" s="378">
        <v>1.6190476190476191</v>
      </c>
    </row>
    <row r="99" spans="1:45" ht="13.5" customHeight="1">
      <c r="A99" s="376" t="s">
        <v>160</v>
      </c>
      <c r="B99" s="377" t="str">
        <f>'Incentive Goal'!B98</f>
        <v>WAKE</v>
      </c>
      <c r="C99" s="378">
        <v>45</v>
      </c>
      <c r="D99" s="378">
        <v>66</v>
      </c>
      <c r="E99" s="379">
        <v>20847</v>
      </c>
      <c r="F99" s="380">
        <v>463.26666666666665</v>
      </c>
      <c r="G99" s="381">
        <v>570</v>
      </c>
      <c r="H99" s="380">
        <v>12.666666666666666</v>
      </c>
      <c r="I99" s="381">
        <v>488</v>
      </c>
      <c r="J99" s="380">
        <v>10.844444444444445</v>
      </c>
      <c r="K99" s="382">
        <v>24990543.350000001</v>
      </c>
      <c r="L99" s="382">
        <v>555345.40777777776</v>
      </c>
      <c r="M99" s="382">
        <v>378644.59621212125</v>
      </c>
      <c r="N99" s="386">
        <v>165424</v>
      </c>
      <c r="O99" s="378">
        <v>3676.088888888889</v>
      </c>
      <c r="P99" s="386">
        <v>1207</v>
      </c>
      <c r="Q99" s="378">
        <v>26.822222222222223</v>
      </c>
      <c r="R99" s="383">
        <v>2878</v>
      </c>
      <c r="S99" s="378">
        <v>63.955555555555556</v>
      </c>
      <c r="T99" s="383">
        <v>123</v>
      </c>
      <c r="U99" s="378">
        <v>2.7333333333333334</v>
      </c>
      <c r="V99" s="383">
        <v>347</v>
      </c>
      <c r="W99" s="378">
        <v>7.7111111111111112</v>
      </c>
      <c r="X99" s="383">
        <v>561</v>
      </c>
      <c r="Y99" s="378">
        <v>12.466666666666667</v>
      </c>
      <c r="Z99" s="383">
        <v>1102</v>
      </c>
      <c r="AA99" s="378">
        <v>24.488888888888887</v>
      </c>
      <c r="AB99" s="383">
        <v>486</v>
      </c>
      <c r="AC99" s="378">
        <v>10.8</v>
      </c>
      <c r="AD99" s="384">
        <v>30</v>
      </c>
      <c r="AE99" s="378">
        <v>0.66666666666666663</v>
      </c>
      <c r="AF99" s="383">
        <v>339</v>
      </c>
      <c r="AG99" s="378">
        <v>7.5333333333333332</v>
      </c>
      <c r="AH99" s="383">
        <v>653</v>
      </c>
      <c r="AI99" s="378">
        <v>14.511111111111111</v>
      </c>
      <c r="AJ99" s="383">
        <v>113</v>
      </c>
      <c r="AK99" s="378">
        <v>2.5111111111111111</v>
      </c>
      <c r="AL99" s="383">
        <v>4688</v>
      </c>
      <c r="AM99" s="378">
        <v>104.17777777777778</v>
      </c>
      <c r="AN99" s="383">
        <v>1422</v>
      </c>
      <c r="AO99" s="378">
        <v>31.6</v>
      </c>
      <c r="AP99" s="383">
        <v>8943</v>
      </c>
      <c r="AQ99" s="378">
        <v>198.73333333333332</v>
      </c>
      <c r="AR99" s="383">
        <v>141</v>
      </c>
      <c r="AS99" s="378">
        <v>3.1333333333333333</v>
      </c>
    </row>
    <row r="100" spans="1:45" ht="13.5" customHeight="1">
      <c r="A100" s="376" t="s">
        <v>164</v>
      </c>
      <c r="B100" s="377" t="str">
        <f>'Incentive Goal'!B99</f>
        <v>WARREN</v>
      </c>
      <c r="C100" s="378">
        <v>4</v>
      </c>
      <c r="D100" s="378">
        <v>6</v>
      </c>
      <c r="E100" s="379">
        <v>1075</v>
      </c>
      <c r="F100" s="380">
        <v>268.75</v>
      </c>
      <c r="G100" s="381">
        <v>25</v>
      </c>
      <c r="H100" s="380">
        <v>6.25</v>
      </c>
      <c r="I100" s="381">
        <v>25</v>
      </c>
      <c r="J100" s="380">
        <v>6.25</v>
      </c>
      <c r="K100" s="382">
        <v>1021993.35</v>
      </c>
      <c r="L100" s="382">
        <v>255498.33749999999</v>
      </c>
      <c r="M100" s="382">
        <v>170332.22500000001</v>
      </c>
      <c r="N100" s="386">
        <v>9198</v>
      </c>
      <c r="O100" s="378">
        <v>2299.5</v>
      </c>
      <c r="P100" s="386">
        <v>74</v>
      </c>
      <c r="Q100" s="378">
        <v>18.5</v>
      </c>
      <c r="R100" s="383">
        <v>1677</v>
      </c>
      <c r="S100" s="378">
        <v>419.25</v>
      </c>
      <c r="T100" s="383">
        <v>54</v>
      </c>
      <c r="U100" s="378">
        <v>13.5</v>
      </c>
      <c r="V100" s="383">
        <v>8</v>
      </c>
      <c r="W100" s="378">
        <v>2</v>
      </c>
      <c r="X100" s="383">
        <v>32</v>
      </c>
      <c r="Y100" s="378">
        <v>8</v>
      </c>
      <c r="Z100" s="383">
        <v>18</v>
      </c>
      <c r="AA100" s="378">
        <v>4.5</v>
      </c>
      <c r="AB100" s="383">
        <v>23</v>
      </c>
      <c r="AC100" s="378">
        <v>5.75</v>
      </c>
      <c r="AD100" s="384">
        <v>46</v>
      </c>
      <c r="AE100" s="378">
        <v>11.5</v>
      </c>
      <c r="AF100" s="383">
        <v>29</v>
      </c>
      <c r="AG100" s="378">
        <v>7.25</v>
      </c>
      <c r="AH100" s="383">
        <v>36</v>
      </c>
      <c r="AI100" s="378">
        <v>9</v>
      </c>
      <c r="AJ100" s="383">
        <v>2</v>
      </c>
      <c r="AK100" s="378">
        <v>0.5</v>
      </c>
      <c r="AL100" s="383">
        <v>494</v>
      </c>
      <c r="AM100" s="378">
        <v>123.5</v>
      </c>
      <c r="AN100" s="383">
        <v>332</v>
      </c>
      <c r="AO100" s="378">
        <v>83</v>
      </c>
      <c r="AP100" s="383">
        <v>2466</v>
      </c>
      <c r="AQ100" s="378">
        <v>616.5</v>
      </c>
      <c r="AR100" s="383">
        <v>194</v>
      </c>
      <c r="AS100" s="378">
        <v>48.5</v>
      </c>
    </row>
    <row r="101" spans="1:45" ht="13.5" customHeight="1">
      <c r="A101" s="376" t="s">
        <v>166</v>
      </c>
      <c r="B101" s="377" t="str">
        <f>'Incentive Goal'!B100</f>
        <v>WASHINGTON</v>
      </c>
      <c r="C101" s="378">
        <v>3.5</v>
      </c>
      <c r="D101" s="378">
        <v>5</v>
      </c>
      <c r="E101" s="379">
        <v>1178</v>
      </c>
      <c r="F101" s="380">
        <v>336.57142857142856</v>
      </c>
      <c r="G101" s="381">
        <v>21</v>
      </c>
      <c r="H101" s="380">
        <v>6</v>
      </c>
      <c r="I101" s="381">
        <v>18</v>
      </c>
      <c r="J101" s="380">
        <v>5.1428571428571432</v>
      </c>
      <c r="K101" s="382">
        <v>784056.49</v>
      </c>
      <c r="L101" s="382">
        <v>224016.13999999998</v>
      </c>
      <c r="M101" s="382">
        <v>156811.29800000001</v>
      </c>
      <c r="N101" s="386">
        <v>10614</v>
      </c>
      <c r="O101" s="378">
        <v>3032.5714285714284</v>
      </c>
      <c r="P101" s="386">
        <v>50</v>
      </c>
      <c r="Q101" s="378">
        <v>14.285714285714286</v>
      </c>
      <c r="R101" s="383">
        <v>255</v>
      </c>
      <c r="S101" s="378">
        <v>72.857142857142861</v>
      </c>
      <c r="T101" s="383">
        <v>8</v>
      </c>
      <c r="U101" s="378">
        <v>2.2857142857142856</v>
      </c>
      <c r="V101" s="383">
        <v>16</v>
      </c>
      <c r="W101" s="378">
        <v>4.5714285714285712</v>
      </c>
      <c r="X101" s="383">
        <v>27</v>
      </c>
      <c r="Y101" s="378">
        <v>7.7142857142857144</v>
      </c>
      <c r="Z101" s="383">
        <v>25</v>
      </c>
      <c r="AA101" s="378">
        <v>7.1428571428571432</v>
      </c>
      <c r="AB101" s="383">
        <v>19</v>
      </c>
      <c r="AC101" s="378">
        <v>5.4285714285714288</v>
      </c>
      <c r="AD101" s="384">
        <v>6</v>
      </c>
      <c r="AE101" s="378">
        <v>1.7142857142857142</v>
      </c>
      <c r="AF101" s="383">
        <v>36</v>
      </c>
      <c r="AG101" s="378">
        <v>10.285714285714286</v>
      </c>
      <c r="AH101" s="383">
        <v>34</v>
      </c>
      <c r="AI101" s="378">
        <v>9.7142857142857135</v>
      </c>
      <c r="AJ101" s="383">
        <v>6</v>
      </c>
      <c r="AK101" s="378">
        <v>1.7142857142857142</v>
      </c>
      <c r="AL101" s="383">
        <v>282</v>
      </c>
      <c r="AM101" s="378">
        <v>80.571428571428569</v>
      </c>
      <c r="AN101" s="383">
        <v>100</v>
      </c>
      <c r="AO101" s="378">
        <v>28.571428571428573</v>
      </c>
      <c r="AP101" s="383">
        <v>456</v>
      </c>
      <c r="AQ101" s="378">
        <v>130.28571428571428</v>
      </c>
      <c r="AR101" s="383">
        <v>21</v>
      </c>
      <c r="AS101" s="378">
        <v>6</v>
      </c>
    </row>
    <row r="102" spans="1:45" ht="13.5" customHeight="1">
      <c r="A102" s="376" t="s">
        <v>161</v>
      </c>
      <c r="B102" s="377" t="str">
        <f>'Incentive Goal'!B101</f>
        <v>WATAUGA</v>
      </c>
      <c r="C102" s="378">
        <v>1</v>
      </c>
      <c r="D102" s="378">
        <v>3</v>
      </c>
      <c r="E102" s="379">
        <v>717</v>
      </c>
      <c r="F102" s="380">
        <v>717</v>
      </c>
      <c r="G102" s="381">
        <v>3</v>
      </c>
      <c r="H102" s="380">
        <v>3</v>
      </c>
      <c r="I102" s="381">
        <v>28</v>
      </c>
      <c r="J102" s="380">
        <v>28</v>
      </c>
      <c r="K102" s="382">
        <v>958908.31</v>
      </c>
      <c r="L102" s="382">
        <v>958908.31</v>
      </c>
      <c r="M102" s="382">
        <v>319636.10333333333</v>
      </c>
      <c r="N102" s="386">
        <v>5870</v>
      </c>
      <c r="O102" s="378">
        <v>5870</v>
      </c>
      <c r="P102" s="386">
        <v>19</v>
      </c>
      <c r="Q102" s="378">
        <v>19</v>
      </c>
      <c r="R102" s="383">
        <v>26</v>
      </c>
      <c r="S102" s="378">
        <v>26</v>
      </c>
      <c r="T102" s="383">
        <v>1</v>
      </c>
      <c r="U102" s="378">
        <v>1</v>
      </c>
      <c r="V102" s="383">
        <v>1</v>
      </c>
      <c r="W102" s="378">
        <v>1</v>
      </c>
      <c r="X102" s="383">
        <v>2</v>
      </c>
      <c r="Y102" s="378">
        <v>2</v>
      </c>
      <c r="Z102" s="383">
        <v>39</v>
      </c>
      <c r="AA102" s="378">
        <v>39</v>
      </c>
      <c r="AB102" s="383">
        <v>26</v>
      </c>
      <c r="AC102" s="378">
        <v>26</v>
      </c>
      <c r="AD102" s="384">
        <v>0</v>
      </c>
      <c r="AE102" s="378">
        <v>0</v>
      </c>
      <c r="AF102" s="383">
        <v>17</v>
      </c>
      <c r="AG102" s="378">
        <v>17</v>
      </c>
      <c r="AH102" s="383">
        <v>57</v>
      </c>
      <c r="AI102" s="378">
        <v>57</v>
      </c>
      <c r="AJ102" s="383">
        <v>5</v>
      </c>
      <c r="AK102" s="378">
        <v>5</v>
      </c>
      <c r="AL102" s="383">
        <v>111</v>
      </c>
      <c r="AM102" s="378">
        <v>111</v>
      </c>
      <c r="AN102" s="383">
        <v>515</v>
      </c>
      <c r="AO102" s="378">
        <v>515</v>
      </c>
      <c r="AP102" s="383">
        <v>161</v>
      </c>
      <c r="AQ102" s="378">
        <v>161</v>
      </c>
      <c r="AR102" s="383">
        <v>113</v>
      </c>
      <c r="AS102" s="378">
        <v>113</v>
      </c>
    </row>
    <row r="103" spans="1:45" ht="13.5" customHeight="1">
      <c r="A103" s="376" t="s">
        <v>160</v>
      </c>
      <c r="B103" s="377" t="str">
        <f>'Incentive Goal'!B102</f>
        <v>WAYNE</v>
      </c>
      <c r="C103" s="378">
        <v>20</v>
      </c>
      <c r="D103" s="378">
        <v>28</v>
      </c>
      <c r="E103" s="379">
        <v>8357</v>
      </c>
      <c r="F103" s="380">
        <v>417.85</v>
      </c>
      <c r="G103" s="381">
        <v>236</v>
      </c>
      <c r="H103" s="380">
        <v>11.8</v>
      </c>
      <c r="I103" s="381">
        <v>304</v>
      </c>
      <c r="J103" s="380">
        <v>15.2</v>
      </c>
      <c r="K103" s="382">
        <v>6854803.6500000004</v>
      </c>
      <c r="L103" s="382">
        <v>342740.1825</v>
      </c>
      <c r="M103" s="382">
        <v>244814.4160714286</v>
      </c>
      <c r="N103" s="386">
        <v>76411</v>
      </c>
      <c r="O103" s="378">
        <v>3820.55</v>
      </c>
      <c r="P103" s="386">
        <v>472</v>
      </c>
      <c r="Q103" s="378">
        <v>23.6</v>
      </c>
      <c r="R103" s="383">
        <v>2966</v>
      </c>
      <c r="S103" s="378">
        <v>148.30000000000001</v>
      </c>
      <c r="T103" s="383">
        <v>281</v>
      </c>
      <c r="U103" s="378">
        <v>14.05</v>
      </c>
      <c r="V103" s="383">
        <v>93</v>
      </c>
      <c r="W103" s="378">
        <v>4.6500000000000004</v>
      </c>
      <c r="X103" s="383">
        <v>249</v>
      </c>
      <c r="Y103" s="378">
        <v>12.45</v>
      </c>
      <c r="Z103" s="383">
        <v>250</v>
      </c>
      <c r="AA103" s="378">
        <v>12.5</v>
      </c>
      <c r="AB103" s="383">
        <v>286</v>
      </c>
      <c r="AC103" s="378">
        <v>14.3</v>
      </c>
      <c r="AD103" s="384">
        <v>23</v>
      </c>
      <c r="AE103" s="378">
        <v>1.1499999999999999</v>
      </c>
      <c r="AF103" s="383">
        <v>177</v>
      </c>
      <c r="AG103" s="378">
        <v>8.85</v>
      </c>
      <c r="AH103" s="383">
        <v>284</v>
      </c>
      <c r="AI103" s="378">
        <v>14.2</v>
      </c>
      <c r="AJ103" s="383">
        <v>40</v>
      </c>
      <c r="AK103" s="378">
        <v>2</v>
      </c>
      <c r="AL103" s="383">
        <v>1900</v>
      </c>
      <c r="AM103" s="378">
        <v>95</v>
      </c>
      <c r="AN103" s="383">
        <v>2949</v>
      </c>
      <c r="AO103" s="378">
        <v>147.44999999999999</v>
      </c>
      <c r="AP103" s="383">
        <v>1954</v>
      </c>
      <c r="AQ103" s="378">
        <v>97.7</v>
      </c>
      <c r="AR103" s="383">
        <v>2372</v>
      </c>
      <c r="AS103" s="378">
        <v>118.6</v>
      </c>
    </row>
    <row r="104" spans="1:45" ht="13.5" customHeight="1">
      <c r="A104" s="376" t="s">
        <v>161</v>
      </c>
      <c r="B104" s="377" t="str">
        <f>'Incentive Goal'!B103</f>
        <v>WILKES</v>
      </c>
      <c r="C104" s="378">
        <v>6</v>
      </c>
      <c r="D104" s="378">
        <v>8</v>
      </c>
      <c r="E104" s="379">
        <v>2951</v>
      </c>
      <c r="F104" s="380">
        <v>491.83333333333331</v>
      </c>
      <c r="G104" s="381">
        <v>64</v>
      </c>
      <c r="H104" s="380">
        <v>10.666666666666666</v>
      </c>
      <c r="I104" s="381">
        <v>92</v>
      </c>
      <c r="J104" s="380">
        <v>15.333333333333334</v>
      </c>
      <c r="K104" s="382">
        <v>2006444.48</v>
      </c>
      <c r="L104" s="382">
        <v>334407.41333333333</v>
      </c>
      <c r="M104" s="382">
        <v>250805.56</v>
      </c>
      <c r="N104" s="386">
        <v>30135</v>
      </c>
      <c r="O104" s="378">
        <v>5022.5</v>
      </c>
      <c r="P104" s="386">
        <v>200</v>
      </c>
      <c r="Q104" s="378">
        <v>33.333333333333336</v>
      </c>
      <c r="R104" s="383">
        <v>444</v>
      </c>
      <c r="S104" s="378">
        <v>74</v>
      </c>
      <c r="T104" s="383">
        <v>51</v>
      </c>
      <c r="U104" s="378">
        <v>8.5</v>
      </c>
      <c r="V104" s="383">
        <v>23</v>
      </c>
      <c r="W104" s="378">
        <v>3.8333333333333335</v>
      </c>
      <c r="X104" s="383">
        <v>68</v>
      </c>
      <c r="Y104" s="378">
        <v>11.333333333333334</v>
      </c>
      <c r="Z104" s="383">
        <v>155</v>
      </c>
      <c r="AA104" s="378">
        <v>25.833333333333332</v>
      </c>
      <c r="AB104" s="383">
        <v>92</v>
      </c>
      <c r="AC104" s="378">
        <v>15.333333333333334</v>
      </c>
      <c r="AD104" s="384">
        <v>34</v>
      </c>
      <c r="AE104" s="378">
        <v>5.666666666666667</v>
      </c>
      <c r="AF104" s="383">
        <v>29</v>
      </c>
      <c r="AG104" s="378">
        <v>4.833333333333333</v>
      </c>
      <c r="AH104" s="383">
        <v>75</v>
      </c>
      <c r="AI104" s="378">
        <v>12.5</v>
      </c>
      <c r="AJ104" s="383">
        <v>31</v>
      </c>
      <c r="AK104" s="378">
        <v>5.166666666666667</v>
      </c>
      <c r="AL104" s="383">
        <v>673</v>
      </c>
      <c r="AM104" s="378">
        <v>112.16666666666667</v>
      </c>
      <c r="AN104" s="383">
        <v>1257</v>
      </c>
      <c r="AO104" s="378">
        <v>209.5</v>
      </c>
      <c r="AP104" s="383">
        <v>3012</v>
      </c>
      <c r="AQ104" s="378">
        <v>502</v>
      </c>
      <c r="AR104" s="383">
        <v>676</v>
      </c>
      <c r="AS104" s="378">
        <v>112.66666666666667</v>
      </c>
    </row>
    <row r="105" spans="1:45" ht="13.5" customHeight="1">
      <c r="A105" s="376" t="s">
        <v>164</v>
      </c>
      <c r="B105" s="377" t="str">
        <f>'Incentive Goal'!B104</f>
        <v>WILSON</v>
      </c>
      <c r="C105" s="378">
        <v>12.5</v>
      </c>
      <c r="D105" s="378">
        <v>18</v>
      </c>
      <c r="E105" s="379">
        <v>5162</v>
      </c>
      <c r="F105" s="380">
        <v>412.96</v>
      </c>
      <c r="G105" s="381">
        <v>160</v>
      </c>
      <c r="H105" s="380">
        <v>12.8</v>
      </c>
      <c r="I105" s="381">
        <v>232</v>
      </c>
      <c r="J105" s="380">
        <v>18.559999999999999</v>
      </c>
      <c r="K105" s="382">
        <v>4794215.26</v>
      </c>
      <c r="L105" s="382">
        <v>383537.22080000001</v>
      </c>
      <c r="M105" s="382">
        <v>266345.2922222222</v>
      </c>
      <c r="N105" s="386">
        <v>61845</v>
      </c>
      <c r="O105" s="378">
        <v>4947.6000000000004</v>
      </c>
      <c r="P105" s="386">
        <v>564</v>
      </c>
      <c r="Q105" s="378">
        <v>45.12</v>
      </c>
      <c r="R105" s="383">
        <v>2120</v>
      </c>
      <c r="S105" s="378">
        <v>169.6</v>
      </c>
      <c r="T105" s="383">
        <v>241</v>
      </c>
      <c r="U105" s="378">
        <v>19.28</v>
      </c>
      <c r="V105" s="383">
        <v>151</v>
      </c>
      <c r="W105" s="378">
        <v>12.08</v>
      </c>
      <c r="X105" s="383">
        <v>171</v>
      </c>
      <c r="Y105" s="378">
        <v>13.68</v>
      </c>
      <c r="Z105" s="383">
        <v>386</v>
      </c>
      <c r="AA105" s="378">
        <v>30.88</v>
      </c>
      <c r="AB105" s="383">
        <v>187</v>
      </c>
      <c r="AC105" s="378">
        <v>14.96</v>
      </c>
      <c r="AD105" s="384">
        <v>208</v>
      </c>
      <c r="AE105" s="378">
        <v>16.64</v>
      </c>
      <c r="AF105" s="383">
        <v>125</v>
      </c>
      <c r="AG105" s="378">
        <v>10</v>
      </c>
      <c r="AH105" s="383">
        <v>156</v>
      </c>
      <c r="AI105" s="378">
        <v>12.48</v>
      </c>
      <c r="AJ105" s="383">
        <v>15</v>
      </c>
      <c r="AK105" s="378">
        <v>1.2</v>
      </c>
      <c r="AL105" s="383">
        <v>2013</v>
      </c>
      <c r="AM105" s="378">
        <v>161.04</v>
      </c>
      <c r="AN105" s="383">
        <v>125</v>
      </c>
      <c r="AO105" s="378">
        <v>10</v>
      </c>
      <c r="AP105" s="383">
        <v>5653</v>
      </c>
      <c r="AQ105" s="378">
        <v>452.24</v>
      </c>
      <c r="AR105" s="383">
        <v>113</v>
      </c>
      <c r="AS105" s="378">
        <v>9.0399999999999991</v>
      </c>
    </row>
    <row r="106" spans="1:45" ht="13.5" customHeight="1">
      <c r="A106" s="376" t="s">
        <v>161</v>
      </c>
      <c r="B106" s="377" t="str">
        <f>'Incentive Goal'!B105</f>
        <v>YADKIN</v>
      </c>
      <c r="C106" s="378">
        <v>3.8</v>
      </c>
      <c r="D106" s="378">
        <v>3.8</v>
      </c>
      <c r="E106" s="379">
        <v>1221</v>
      </c>
      <c r="F106" s="380">
        <v>321.31578947368422</v>
      </c>
      <c r="G106" s="381">
        <v>48</v>
      </c>
      <c r="H106" s="380">
        <v>12.631578947368421</v>
      </c>
      <c r="I106" s="381">
        <v>59</v>
      </c>
      <c r="J106" s="380">
        <v>15.526315789473685</v>
      </c>
      <c r="K106" s="382">
        <v>1173808.23</v>
      </c>
      <c r="L106" s="382">
        <v>308896.90263157897</v>
      </c>
      <c r="M106" s="382">
        <v>308896.90263157897</v>
      </c>
      <c r="N106" s="386">
        <v>9862</v>
      </c>
      <c r="O106" s="378">
        <v>2595.2631578947371</v>
      </c>
      <c r="P106" s="386">
        <v>80</v>
      </c>
      <c r="Q106" s="378">
        <v>21.05263157894737</v>
      </c>
      <c r="R106" s="383">
        <v>179</v>
      </c>
      <c r="S106" s="378">
        <v>47.10526315789474</v>
      </c>
      <c r="T106" s="383">
        <v>1</v>
      </c>
      <c r="U106" s="378">
        <v>0.26315789473684209</v>
      </c>
      <c r="V106" s="383">
        <v>4</v>
      </c>
      <c r="W106" s="378">
        <v>1.0526315789473684</v>
      </c>
      <c r="X106" s="383">
        <v>47</v>
      </c>
      <c r="Y106" s="378">
        <v>12.368421052631579</v>
      </c>
      <c r="Z106" s="383">
        <v>69</v>
      </c>
      <c r="AA106" s="378">
        <v>18.157894736842106</v>
      </c>
      <c r="AB106" s="383">
        <v>53</v>
      </c>
      <c r="AC106" s="378">
        <v>13.947368421052632</v>
      </c>
      <c r="AD106" s="384">
        <v>17</v>
      </c>
      <c r="AE106" s="378">
        <v>4.4736842105263159</v>
      </c>
      <c r="AF106" s="383">
        <v>18</v>
      </c>
      <c r="AG106" s="378">
        <v>4.7368421052631584</v>
      </c>
      <c r="AH106" s="383">
        <v>32</v>
      </c>
      <c r="AI106" s="378">
        <v>8.4210526315789469</v>
      </c>
      <c r="AJ106" s="383">
        <v>12</v>
      </c>
      <c r="AK106" s="378">
        <v>3.1578947368421053</v>
      </c>
      <c r="AL106" s="383">
        <v>337</v>
      </c>
      <c r="AM106" s="378">
        <v>88.684210526315795</v>
      </c>
      <c r="AN106" s="383">
        <v>326</v>
      </c>
      <c r="AO106" s="378">
        <v>85.789473684210535</v>
      </c>
      <c r="AP106" s="383">
        <v>577</v>
      </c>
      <c r="AQ106" s="378">
        <v>151.84210526315789</v>
      </c>
      <c r="AR106" s="383">
        <v>115</v>
      </c>
      <c r="AS106" s="378">
        <v>30.263157894736842</v>
      </c>
    </row>
    <row r="107" spans="1:45" ht="13.5" customHeight="1">
      <c r="A107" s="376" t="s">
        <v>163</v>
      </c>
      <c r="B107" s="377" t="str">
        <f>'Incentive Goal'!B106</f>
        <v>YANCEY</v>
      </c>
      <c r="C107" s="378">
        <v>0.75</v>
      </c>
      <c r="D107" s="378">
        <v>1</v>
      </c>
      <c r="E107" s="379">
        <v>343</v>
      </c>
      <c r="F107" s="380">
        <v>457.33333333333331</v>
      </c>
      <c r="G107" s="381">
        <v>6</v>
      </c>
      <c r="H107" s="380">
        <v>8</v>
      </c>
      <c r="I107" s="381">
        <v>16</v>
      </c>
      <c r="J107" s="380">
        <v>21.333333333333332</v>
      </c>
      <c r="K107" s="382">
        <v>359952.16</v>
      </c>
      <c r="L107" s="382">
        <v>479936.21333333332</v>
      </c>
      <c r="M107" s="382">
        <v>359952.16</v>
      </c>
      <c r="N107" s="386">
        <v>3229</v>
      </c>
      <c r="O107" s="378">
        <v>4305.333333333333</v>
      </c>
      <c r="P107" s="386">
        <v>25</v>
      </c>
      <c r="Q107" s="378">
        <v>33.333333333333336</v>
      </c>
      <c r="R107" s="383">
        <v>45</v>
      </c>
      <c r="S107" s="378">
        <v>60</v>
      </c>
      <c r="T107" s="383">
        <v>2</v>
      </c>
      <c r="U107" s="378">
        <v>2.6666666666666665</v>
      </c>
      <c r="V107" s="383">
        <v>1</v>
      </c>
      <c r="W107" s="378">
        <v>1.3333333333333333</v>
      </c>
      <c r="X107" s="383">
        <v>7</v>
      </c>
      <c r="Y107" s="378">
        <v>9.3333333333333339</v>
      </c>
      <c r="Z107" s="383">
        <v>21</v>
      </c>
      <c r="AA107" s="378">
        <v>28</v>
      </c>
      <c r="AB107" s="383">
        <v>16</v>
      </c>
      <c r="AC107" s="378">
        <v>21.333333333333332</v>
      </c>
      <c r="AD107" s="384">
        <v>4</v>
      </c>
      <c r="AE107" s="378">
        <v>5.333333333333333</v>
      </c>
      <c r="AF107" s="383">
        <v>8</v>
      </c>
      <c r="AG107" s="378">
        <v>10.666666666666666</v>
      </c>
      <c r="AH107" s="383">
        <v>18</v>
      </c>
      <c r="AI107" s="378">
        <v>24</v>
      </c>
      <c r="AJ107" s="383">
        <v>0</v>
      </c>
      <c r="AK107" s="378">
        <v>0</v>
      </c>
      <c r="AL107" s="383">
        <v>54</v>
      </c>
      <c r="AM107" s="378">
        <v>72</v>
      </c>
      <c r="AN107" s="383">
        <v>101</v>
      </c>
      <c r="AO107" s="378">
        <v>134.66666666666666</v>
      </c>
      <c r="AP107" s="383">
        <v>51</v>
      </c>
      <c r="AQ107" s="378">
        <v>68</v>
      </c>
      <c r="AR107" s="383">
        <v>21</v>
      </c>
      <c r="AS107" s="378">
        <v>28</v>
      </c>
    </row>
    <row r="108" spans="1:45" ht="13.9">
      <c r="A108" s="376"/>
      <c r="B108" s="376" t="s">
        <v>171</v>
      </c>
      <c r="C108" s="388">
        <v>946.17499999999995</v>
      </c>
      <c r="D108" s="388">
        <v>1359.615</v>
      </c>
      <c r="E108" s="379">
        <v>378879</v>
      </c>
      <c r="F108" s="389">
        <v>400.43226675826355</v>
      </c>
      <c r="G108" s="390">
        <v>10025</v>
      </c>
      <c r="H108" s="389">
        <v>10.595291568684441</v>
      </c>
      <c r="I108" s="390">
        <v>11775</v>
      </c>
      <c r="J108" s="389">
        <v>12.444843712843818</v>
      </c>
      <c r="K108" s="391">
        <v>360876939.86000007</v>
      </c>
      <c r="L108" s="391">
        <v>381406.12451185042</v>
      </c>
      <c r="M108" s="391">
        <v>265425.83000334661</v>
      </c>
      <c r="N108" s="392">
        <v>3841746</v>
      </c>
      <c r="O108" s="393">
        <v>4060.2911723518378</v>
      </c>
      <c r="P108" s="392">
        <v>27026</v>
      </c>
      <c r="Q108" s="393">
        <v>28.563426427457923</v>
      </c>
      <c r="R108" s="392">
        <v>248431</v>
      </c>
      <c r="S108" s="393">
        <v>262.56347927180491</v>
      </c>
      <c r="T108" s="392">
        <v>30460</v>
      </c>
      <c r="U108" s="393">
        <v>32.192776177768387</v>
      </c>
      <c r="V108" s="392">
        <v>4623</v>
      </c>
      <c r="W108" s="393">
        <v>4.8859883213993189</v>
      </c>
      <c r="X108" s="392">
        <v>10292</v>
      </c>
      <c r="Y108" s="393">
        <v>10.877480381536186</v>
      </c>
      <c r="Z108" s="392">
        <v>14359</v>
      </c>
      <c r="AA108" s="393">
        <v>15.175839564562581</v>
      </c>
      <c r="AB108" s="392">
        <v>10896</v>
      </c>
      <c r="AC108" s="393">
        <v>11.515840093006052</v>
      </c>
      <c r="AD108" s="392">
        <v>8363</v>
      </c>
      <c r="AE108" s="393">
        <v>8.8387454752027903</v>
      </c>
      <c r="AF108" s="392">
        <v>7019</v>
      </c>
      <c r="AG108" s="393">
        <v>7.4182894284883876</v>
      </c>
      <c r="AH108" s="392">
        <v>14620</v>
      </c>
      <c r="AI108" s="393">
        <v>15.451687055777208</v>
      </c>
      <c r="AJ108" s="392">
        <v>2585</v>
      </c>
      <c r="AK108" s="393">
        <v>2.732052738658282</v>
      </c>
      <c r="AL108" s="392">
        <v>98289</v>
      </c>
      <c r="AM108" s="393">
        <v>103.88036039844638</v>
      </c>
      <c r="AN108" s="392">
        <v>87121</v>
      </c>
      <c r="AO108" s="393">
        <v>92.077047057890994</v>
      </c>
      <c r="AP108" s="392">
        <v>240244</v>
      </c>
      <c r="AQ108" s="393">
        <v>253.91074589795758</v>
      </c>
      <c r="AR108" s="392">
        <v>39910</v>
      </c>
      <c r="AS108" s="393">
        <v>42.180357756229029</v>
      </c>
    </row>
    <row r="109" spans="1:45" ht="13.9">
      <c r="A109" s="269"/>
      <c r="B109" s="269"/>
      <c r="C109" s="270"/>
      <c r="D109" s="270"/>
      <c r="E109" s="271"/>
      <c r="F109" s="272"/>
      <c r="G109" s="273"/>
      <c r="H109" s="272"/>
      <c r="I109" s="273"/>
      <c r="J109" s="272"/>
      <c r="K109" s="274"/>
      <c r="L109" s="274"/>
      <c r="M109" s="274"/>
      <c r="N109" s="275"/>
      <c r="O109" s="276"/>
      <c r="P109" s="275"/>
      <c r="Q109" s="276"/>
      <c r="R109" s="275"/>
      <c r="S109" s="276"/>
      <c r="T109" s="275"/>
      <c r="U109" s="276"/>
      <c r="V109" s="275"/>
      <c r="W109" s="276"/>
      <c r="X109" s="275"/>
      <c r="Y109" s="276"/>
      <c r="Z109" s="275"/>
      <c r="AA109" s="276"/>
      <c r="AB109" s="275"/>
      <c r="AC109" s="276"/>
      <c r="AD109" s="275"/>
      <c r="AE109" s="276"/>
      <c r="AF109" s="275"/>
      <c r="AG109" s="276"/>
      <c r="AH109" s="275"/>
      <c r="AI109" s="276"/>
      <c r="AJ109" s="275"/>
      <c r="AK109" s="276"/>
      <c r="AL109" s="275"/>
      <c r="AM109" s="276"/>
      <c r="AN109" s="275"/>
      <c r="AO109" s="276"/>
      <c r="AP109" s="275"/>
      <c r="AQ109" s="276"/>
      <c r="AR109" s="275"/>
      <c r="AS109" s="276"/>
    </row>
    <row r="110" spans="1:45" s="95" customFormat="1" ht="13.9">
      <c r="A110" s="327" t="s">
        <v>119</v>
      </c>
      <c r="B110" s="328"/>
      <c r="C110" s="88">
        <v>946.17499999999995</v>
      </c>
      <c r="D110" s="89">
        <v>1359.615</v>
      </c>
      <c r="E110" s="90">
        <v>378879</v>
      </c>
      <c r="F110" s="89">
        <v>400.43226675826355</v>
      </c>
      <c r="G110" s="90">
        <v>8539</v>
      </c>
      <c r="H110" s="88">
        <v>9.0247575765582475</v>
      </c>
      <c r="I110" s="90">
        <v>11775</v>
      </c>
      <c r="J110" s="89">
        <v>12.444843712843818</v>
      </c>
      <c r="K110" s="91">
        <v>360876939.86000007</v>
      </c>
      <c r="L110" s="92">
        <v>381406.12451185042</v>
      </c>
      <c r="M110" s="93">
        <v>265425.83000334661</v>
      </c>
      <c r="N110" s="90">
        <v>3841746</v>
      </c>
      <c r="O110" s="94">
        <v>4060.2911723518378</v>
      </c>
      <c r="P110" s="90">
        <v>27026</v>
      </c>
      <c r="Q110" s="89">
        <v>28.563426427457923</v>
      </c>
      <c r="R110" s="90">
        <v>248431</v>
      </c>
      <c r="S110" s="94">
        <v>262.56347927180491</v>
      </c>
      <c r="T110" s="90">
        <v>30460</v>
      </c>
      <c r="U110" s="89">
        <v>32.192776177768387</v>
      </c>
      <c r="V110" s="90">
        <v>4623</v>
      </c>
      <c r="W110" s="94">
        <v>4.8859883213993189</v>
      </c>
      <c r="X110" s="90">
        <v>10292</v>
      </c>
      <c r="Y110" s="89">
        <v>10.877480381536186</v>
      </c>
      <c r="Z110" s="90">
        <v>14359</v>
      </c>
      <c r="AA110" s="94">
        <v>15.175839564562581</v>
      </c>
      <c r="AB110" s="90">
        <v>10896</v>
      </c>
      <c r="AC110" s="89">
        <v>11.515840093006052</v>
      </c>
      <c r="AD110" s="90">
        <v>8363</v>
      </c>
      <c r="AE110" s="88">
        <v>8.8387454752027903</v>
      </c>
      <c r="AF110" s="90">
        <v>7019</v>
      </c>
      <c r="AG110" s="89">
        <v>7.4182894284883876</v>
      </c>
      <c r="AH110" s="90">
        <v>14620</v>
      </c>
      <c r="AI110" s="89">
        <v>15.451687055777208</v>
      </c>
      <c r="AJ110" s="90">
        <v>2585</v>
      </c>
      <c r="AK110" s="89">
        <v>2.732052738658282</v>
      </c>
      <c r="AL110" s="90">
        <v>98289</v>
      </c>
      <c r="AM110" s="89">
        <v>103.88036039844638</v>
      </c>
      <c r="AN110" s="90">
        <v>87121</v>
      </c>
      <c r="AO110" s="94">
        <v>92.077047057890994</v>
      </c>
      <c r="AP110" s="90">
        <v>240244</v>
      </c>
      <c r="AQ110" s="89">
        <v>253.91074589795758</v>
      </c>
      <c r="AR110" s="90">
        <v>39910</v>
      </c>
      <c r="AS110" s="89">
        <v>42.180357756229029</v>
      </c>
    </row>
    <row r="111" spans="1:45" s="96" customFormat="1" ht="13.9">
      <c r="A111" s="376" t="s">
        <v>164</v>
      </c>
      <c r="B111" s="376" t="s">
        <v>172</v>
      </c>
      <c r="C111" s="388">
        <v>15</v>
      </c>
      <c r="D111" s="388">
        <v>19</v>
      </c>
      <c r="E111" s="390">
        <v>4462</v>
      </c>
      <c r="F111" s="389">
        <v>297.46666666666664</v>
      </c>
      <c r="G111" s="390">
        <v>38</v>
      </c>
      <c r="H111" s="389">
        <v>2.5333333333333332</v>
      </c>
      <c r="I111" s="390">
        <v>43</v>
      </c>
      <c r="J111" s="389">
        <v>2.8666666666666667</v>
      </c>
      <c r="K111" s="394">
        <v>3294023.8</v>
      </c>
      <c r="L111" s="382">
        <v>219601.58666666664</v>
      </c>
      <c r="M111" s="382">
        <v>173369.67368421052</v>
      </c>
      <c r="N111" s="395">
        <v>42236</v>
      </c>
      <c r="O111" s="388">
        <v>2815.7333333333331</v>
      </c>
      <c r="P111" s="395">
        <v>263</v>
      </c>
      <c r="Q111" s="388">
        <v>17.533333333333335</v>
      </c>
      <c r="R111" s="395">
        <v>3211</v>
      </c>
      <c r="S111" s="388">
        <v>214.06666666666666</v>
      </c>
      <c r="T111" s="395">
        <v>332</v>
      </c>
      <c r="U111" s="388">
        <v>22.133333333333333</v>
      </c>
      <c r="V111" s="395">
        <v>75</v>
      </c>
      <c r="W111" s="388">
        <v>5</v>
      </c>
      <c r="X111" s="395">
        <v>45</v>
      </c>
      <c r="Y111" s="388">
        <v>3</v>
      </c>
      <c r="Z111" s="395">
        <v>139</v>
      </c>
      <c r="AA111" s="388">
        <v>9.2666666666666675</v>
      </c>
      <c r="AB111" s="395">
        <v>39</v>
      </c>
      <c r="AC111" s="388">
        <v>2.6</v>
      </c>
      <c r="AD111" s="395">
        <v>9</v>
      </c>
      <c r="AE111" s="388">
        <v>0.6</v>
      </c>
      <c r="AF111" s="395">
        <v>208</v>
      </c>
      <c r="AG111" s="388">
        <v>13.866666666666667</v>
      </c>
      <c r="AH111" s="395">
        <v>149</v>
      </c>
      <c r="AI111" s="388">
        <v>9.9333333333333336</v>
      </c>
      <c r="AJ111" s="395">
        <v>13</v>
      </c>
      <c r="AK111" s="388">
        <v>0.8666666666666667</v>
      </c>
      <c r="AL111" s="395">
        <v>947</v>
      </c>
      <c r="AM111" s="388">
        <v>63.133333333333333</v>
      </c>
      <c r="AN111" s="395">
        <v>2284</v>
      </c>
      <c r="AO111" s="388">
        <v>152.26666666666668</v>
      </c>
      <c r="AP111" s="395">
        <v>1500</v>
      </c>
      <c r="AQ111" s="388">
        <v>100</v>
      </c>
      <c r="AR111" s="395">
        <v>330</v>
      </c>
      <c r="AS111" s="388">
        <v>22</v>
      </c>
    </row>
    <row r="112" spans="1:45" s="96" customFormat="1" ht="13.9">
      <c r="A112" s="376" t="s">
        <v>161</v>
      </c>
      <c r="B112" s="376" t="s">
        <v>173</v>
      </c>
      <c r="C112" s="388">
        <v>50</v>
      </c>
      <c r="D112" s="388">
        <v>96</v>
      </c>
      <c r="E112" s="390">
        <v>20228</v>
      </c>
      <c r="F112" s="389">
        <v>404.56</v>
      </c>
      <c r="G112" s="390">
        <v>725</v>
      </c>
      <c r="H112" s="389">
        <v>14.5</v>
      </c>
      <c r="I112" s="390">
        <v>505</v>
      </c>
      <c r="J112" s="389">
        <v>10.1</v>
      </c>
      <c r="K112" s="394">
        <v>17563937.060000002</v>
      </c>
      <c r="L112" s="382">
        <v>351278.74120000005</v>
      </c>
      <c r="M112" s="382">
        <v>182957.67770833336</v>
      </c>
      <c r="N112" s="395">
        <v>198437</v>
      </c>
      <c r="O112" s="388">
        <v>3968.74</v>
      </c>
      <c r="P112" s="395">
        <v>1818</v>
      </c>
      <c r="Q112" s="388">
        <v>36.36</v>
      </c>
      <c r="R112" s="395">
        <v>3918</v>
      </c>
      <c r="S112" s="388">
        <v>78.36</v>
      </c>
      <c r="T112" s="395">
        <v>255</v>
      </c>
      <c r="U112" s="388">
        <v>5.0999999999999996</v>
      </c>
      <c r="V112" s="395">
        <v>265</v>
      </c>
      <c r="W112" s="388">
        <v>5.3</v>
      </c>
      <c r="X112" s="395">
        <v>724</v>
      </c>
      <c r="Y112" s="388">
        <v>14.48</v>
      </c>
      <c r="Z112" s="395">
        <v>579</v>
      </c>
      <c r="AA112" s="388">
        <v>11.58</v>
      </c>
      <c r="AB112" s="395">
        <v>495</v>
      </c>
      <c r="AC112" s="388">
        <v>9.9</v>
      </c>
      <c r="AD112" s="395">
        <v>464</v>
      </c>
      <c r="AE112" s="388">
        <v>9.2799999999999994</v>
      </c>
      <c r="AF112" s="395">
        <v>273</v>
      </c>
      <c r="AG112" s="388">
        <v>5.46</v>
      </c>
      <c r="AH112" s="395">
        <v>590</v>
      </c>
      <c r="AI112" s="388">
        <v>11.8</v>
      </c>
      <c r="AJ112" s="395">
        <v>129</v>
      </c>
      <c r="AK112" s="388">
        <v>2.58</v>
      </c>
      <c r="AL112" s="395">
        <v>5985</v>
      </c>
      <c r="AM112" s="388">
        <v>119.7</v>
      </c>
      <c r="AN112" s="395">
        <v>1406</v>
      </c>
      <c r="AO112" s="388">
        <v>28.12</v>
      </c>
      <c r="AP112" s="395">
        <v>18845</v>
      </c>
      <c r="AQ112" s="388">
        <v>376.9</v>
      </c>
      <c r="AR112" s="395">
        <v>328</v>
      </c>
      <c r="AS112" s="388">
        <v>6.56</v>
      </c>
    </row>
    <row r="113" spans="1:45" ht="18" customHeight="1">
      <c r="A113" s="97" t="s">
        <v>174</v>
      </c>
      <c r="B113" s="98"/>
      <c r="C113" s="99"/>
      <c r="D113" s="100"/>
      <c r="E113" s="296"/>
      <c r="F113" s="301"/>
      <c r="G113" s="296"/>
      <c r="H113" s="300"/>
      <c r="I113" s="296"/>
      <c r="J113" s="301"/>
      <c r="K113" s="297"/>
      <c r="L113" s="298"/>
      <c r="M113" s="299"/>
      <c r="N113" s="300"/>
      <c r="O113" s="101"/>
      <c r="P113" s="300"/>
      <c r="Q113" s="301"/>
      <c r="R113" s="296"/>
      <c r="S113" s="101"/>
      <c r="T113" s="300"/>
      <c r="U113" s="301"/>
      <c r="V113" s="296"/>
      <c r="W113" s="101"/>
      <c r="X113" s="300"/>
      <c r="Y113" s="301"/>
      <c r="Z113" s="296"/>
      <c r="AA113" s="101"/>
      <c r="AB113" s="300"/>
      <c r="AC113" s="301"/>
      <c r="AD113" s="300"/>
      <c r="AE113" s="300"/>
      <c r="AF113" s="296"/>
      <c r="AG113" s="301"/>
      <c r="AH113" s="300"/>
      <c r="AI113" s="301"/>
      <c r="AJ113" s="296"/>
      <c r="AK113" s="301"/>
      <c r="AL113" s="296"/>
      <c r="AM113" s="301"/>
      <c r="AN113" s="296"/>
      <c r="AO113" s="101"/>
      <c r="AP113" s="300"/>
      <c r="AQ113" s="301"/>
      <c r="AR113" s="296"/>
      <c r="AS113" s="301"/>
    </row>
    <row r="114" spans="1:45" ht="18" customHeight="1"/>
    <row r="116" spans="1:45" ht="13.9">
      <c r="A116" s="111"/>
      <c r="B116" s="111"/>
      <c r="N116" s="106"/>
    </row>
    <row r="117" spans="1:45">
      <c r="N117" s="106"/>
    </row>
    <row r="118" spans="1:45">
      <c r="N118" s="106"/>
    </row>
  </sheetData>
  <sheetProtection formatCells="0" formatColumns="0" formatRows="0" insertColumns="0" insertRows="0" insertHyperlinks="0" deleteColumns="0" deleteRows="0" sort="0" autoFilter="0" pivotTables="0"/>
  <autoFilter ref="A3:B108" xr:uid="{9D1EC116-EF07-4646-BFBB-7C2E29CE491F}"/>
  <mergeCells count="34">
    <mergeCell ref="A110:B110"/>
    <mergeCell ref="N2:Q2"/>
    <mergeCell ref="R2:U2"/>
    <mergeCell ref="V2:Y2"/>
    <mergeCell ref="Z2:AC2"/>
    <mergeCell ref="A1:B2"/>
    <mergeCell ref="I1:J1"/>
    <mergeCell ref="K1:M1"/>
    <mergeCell ref="E1:F1"/>
    <mergeCell ref="G1:H1"/>
    <mergeCell ref="AR1:AS1"/>
    <mergeCell ref="C2:D2"/>
    <mergeCell ref="E2:F2"/>
    <mergeCell ref="G2:H2"/>
    <mergeCell ref="I2:J2"/>
    <mergeCell ref="K2:M2"/>
    <mergeCell ref="N1:Q1"/>
    <mergeCell ref="R1:U1"/>
    <mergeCell ref="V1:Y1"/>
    <mergeCell ref="Z1:AC1"/>
    <mergeCell ref="AD1:AE1"/>
    <mergeCell ref="AF1:AG1"/>
    <mergeCell ref="C1:D1"/>
    <mergeCell ref="AN2:AQ2"/>
    <mergeCell ref="AR2:AS2"/>
    <mergeCell ref="AD2:AE2"/>
    <mergeCell ref="AJ2:AK2"/>
    <mergeCell ref="AL2:AM2"/>
    <mergeCell ref="AN1:AQ1"/>
    <mergeCell ref="AF2:AG2"/>
    <mergeCell ref="AH1:AI1"/>
    <mergeCell ref="AJ1:AK1"/>
    <mergeCell ref="AL1:AM1"/>
    <mergeCell ref="AH2:AI2"/>
  </mergeCells>
  <pageMargins left="0.75" right="0.75" top="0.77" bottom="0.56000000000000005" header="0.5" footer="0.5"/>
  <pageSetup scale="61" orientation="landscape" r:id="rId1"/>
  <headerFooter alignWithMargins="0">
    <oddFooter xml:space="preserve">&amp;C&amp;"Calibri,Bold"&amp;P of &amp;N&amp;R&amp;"Arial,Bold"&amp;9last revised &amp;D&amp;"Arial,Regular"&amp;10
</oddFooter>
  </headerFooter>
  <rowBreaks count="1" manualBreakCount="1">
    <brk id="57" min="4" max="44" man="1"/>
  </rowBreaks>
  <colBreaks count="3" manualBreakCount="3">
    <brk id="13" min="3" max="113" man="1"/>
    <brk id="25" min="3" max="113" man="1"/>
    <brk id="35" min="3" max="113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5E5E47-2D96-4D9D-B027-A27D7D5510A3}">
  <dimension ref="A1:Z113"/>
  <sheetViews>
    <sheetView workbookViewId="0">
      <pane xSplit="2" ySplit="3" topLeftCell="C4" activePane="bottomRight" state="frozen"/>
      <selection pane="bottomRight" activeCell="B116" sqref="B116"/>
      <selection pane="bottomLeft" activeCell="D7" sqref="D7"/>
      <selection pane="topRight" activeCell="D7" sqref="D7"/>
    </sheetView>
  </sheetViews>
  <sheetFormatPr defaultColWidth="9.140625" defaultRowHeight="12" customHeight="1"/>
  <cols>
    <col min="1" max="1" width="20.5703125" style="151" customWidth="1"/>
    <col min="2" max="2" width="21.5703125" style="152" customWidth="1"/>
    <col min="3" max="3" width="7.28515625" style="153" customWidth="1"/>
    <col min="4" max="4" width="7" style="153" customWidth="1"/>
    <col min="5" max="5" width="7.7109375" style="153" customWidth="1"/>
    <col min="6" max="6" width="7.28515625" style="153" customWidth="1"/>
    <col min="7" max="7" width="6.7109375" style="153" customWidth="1"/>
    <col min="8" max="8" width="7.140625" style="153" customWidth="1"/>
    <col min="9" max="9" width="8.28515625" style="154" customWidth="1"/>
    <col min="10" max="10" width="7.7109375" style="154" customWidth="1"/>
    <col min="11" max="11" width="9.42578125" style="155" customWidth="1"/>
    <col min="12" max="12" width="8.28515625" style="154" customWidth="1"/>
    <col min="13" max="13" width="6.7109375" style="154" customWidth="1"/>
    <col min="14" max="14" width="8.7109375" style="154" customWidth="1"/>
    <col min="15" max="15" width="10.85546875" style="154" customWidth="1"/>
    <col min="16" max="16" width="9.7109375" style="154" customWidth="1"/>
    <col min="17" max="17" width="89.85546875" style="156" customWidth="1"/>
    <col min="18" max="16384" width="9.140625" style="120"/>
  </cols>
  <sheetData>
    <row r="1" spans="1:23" ht="41.45">
      <c r="A1" s="342" t="s">
        <v>175</v>
      </c>
      <c r="B1" s="343"/>
      <c r="C1" s="215"/>
      <c r="D1" s="216"/>
      <c r="E1" s="217"/>
      <c r="F1" s="112"/>
      <c r="G1" s="113"/>
      <c r="H1" s="114"/>
      <c r="I1" s="215"/>
      <c r="J1" s="216"/>
      <c r="K1" s="217"/>
      <c r="L1" s="115"/>
      <c r="M1" s="116"/>
      <c r="N1" s="117"/>
      <c r="O1" s="302" t="s">
        <v>176</v>
      </c>
      <c r="P1" s="118" t="s">
        <v>177</v>
      </c>
      <c r="Q1" s="119"/>
    </row>
    <row r="2" spans="1:23" ht="15.75" customHeight="1">
      <c r="A2" s="212"/>
      <c r="B2" s="213"/>
      <c r="C2" s="344" t="s">
        <v>178</v>
      </c>
      <c r="D2" s="345"/>
      <c r="E2" s="346"/>
      <c r="F2" s="347" t="s">
        <v>179</v>
      </c>
      <c r="G2" s="348"/>
      <c r="H2" s="349"/>
      <c r="I2" s="344" t="s">
        <v>180</v>
      </c>
      <c r="J2" s="345"/>
      <c r="K2" s="346"/>
      <c r="L2" s="350" t="s">
        <v>181</v>
      </c>
      <c r="M2" s="351"/>
      <c r="N2" s="352"/>
      <c r="O2" s="353" t="s">
        <v>182</v>
      </c>
      <c r="P2" s="338" t="s">
        <v>183</v>
      </c>
      <c r="Q2" s="119"/>
    </row>
    <row r="3" spans="1:23" s="130" customFormat="1" ht="28.15" thickBot="1">
      <c r="A3" s="121" t="s">
        <v>145</v>
      </c>
      <c r="B3" s="396" t="s">
        <v>13</v>
      </c>
      <c r="C3" s="218" t="s">
        <v>184</v>
      </c>
      <c r="D3" s="219" t="s">
        <v>185</v>
      </c>
      <c r="E3" s="220" t="s">
        <v>186</v>
      </c>
      <c r="F3" s="122" t="s">
        <v>187</v>
      </c>
      <c r="G3" s="123" t="s">
        <v>188</v>
      </c>
      <c r="H3" s="124" t="s">
        <v>189</v>
      </c>
      <c r="I3" s="222" t="s">
        <v>190</v>
      </c>
      <c r="J3" s="223" t="s">
        <v>191</v>
      </c>
      <c r="K3" s="224" t="s">
        <v>192</v>
      </c>
      <c r="L3" s="125" t="s">
        <v>193</v>
      </c>
      <c r="M3" s="126" t="s">
        <v>194</v>
      </c>
      <c r="N3" s="127" t="s">
        <v>195</v>
      </c>
      <c r="O3" s="354"/>
      <c r="P3" s="339"/>
      <c r="Q3" s="128" t="s">
        <v>196</v>
      </c>
      <c r="R3" s="129"/>
      <c r="S3" s="129"/>
      <c r="T3" s="129"/>
      <c r="U3" s="129"/>
      <c r="V3" s="129"/>
      <c r="W3" s="129"/>
    </row>
    <row r="4" spans="1:23" s="136" customFormat="1" ht="12" customHeight="1" thickBot="1">
      <c r="A4" s="295" t="s">
        <v>160</v>
      </c>
      <c r="B4" s="252" t="s">
        <v>19</v>
      </c>
      <c r="C4" s="221">
        <v>3.5</v>
      </c>
      <c r="D4" s="221">
        <v>0</v>
      </c>
      <c r="E4" s="221">
        <v>3.5</v>
      </c>
      <c r="F4" s="131">
        <v>12</v>
      </c>
      <c r="G4" s="131">
        <v>0</v>
      </c>
      <c r="H4" s="132">
        <v>12</v>
      </c>
      <c r="I4" s="225">
        <v>3</v>
      </c>
      <c r="J4" s="226">
        <v>0</v>
      </c>
      <c r="K4" s="227">
        <v>3</v>
      </c>
      <c r="L4" s="133">
        <f>SUM(C4,F4,I4)</f>
        <v>18.5</v>
      </c>
      <c r="M4" s="133">
        <f>SUM(D4,G4,J4)</f>
        <v>0</v>
      </c>
      <c r="N4" s="133">
        <f>SUM(E4,H4,K4)</f>
        <v>18.5</v>
      </c>
      <c r="O4" s="134">
        <f>L4</f>
        <v>18.5</v>
      </c>
      <c r="P4" s="134">
        <v>2.5</v>
      </c>
      <c r="Q4" s="135" t="s">
        <v>197</v>
      </c>
      <c r="R4" s="120"/>
      <c r="S4" s="120"/>
      <c r="T4" s="120"/>
      <c r="U4" s="120"/>
      <c r="V4" s="120"/>
      <c r="W4" s="120"/>
    </row>
    <row r="5" spans="1:23" s="136" customFormat="1" ht="12" customHeight="1" thickBot="1">
      <c r="A5" s="231" t="s">
        <v>161</v>
      </c>
      <c r="B5" s="237" t="s">
        <v>20</v>
      </c>
      <c r="C5" s="232">
        <v>1</v>
      </c>
      <c r="D5" s="232">
        <v>0</v>
      </c>
      <c r="E5" s="232">
        <v>1</v>
      </c>
      <c r="F5" s="233">
        <v>3</v>
      </c>
      <c r="G5" s="233">
        <v>0</v>
      </c>
      <c r="H5" s="234">
        <v>3</v>
      </c>
      <c r="I5" s="228">
        <v>0</v>
      </c>
      <c r="J5" s="235">
        <v>0</v>
      </c>
      <c r="K5" s="236">
        <v>0</v>
      </c>
      <c r="L5" s="133">
        <f t="shared" ref="L5:N68" si="0">SUM(C5,F5,I5)</f>
        <v>4</v>
      </c>
      <c r="M5" s="133">
        <f t="shared" si="0"/>
        <v>0</v>
      </c>
      <c r="N5" s="133">
        <f t="shared" si="0"/>
        <v>4</v>
      </c>
      <c r="O5" s="134">
        <f t="shared" ref="O5:O68" si="1">L5</f>
        <v>4</v>
      </c>
      <c r="P5" s="397">
        <v>0.25</v>
      </c>
      <c r="Q5" s="398" t="s">
        <v>198</v>
      </c>
      <c r="R5" s="120"/>
      <c r="S5" s="120"/>
      <c r="T5" s="120"/>
      <c r="U5" s="120"/>
      <c r="V5" s="120"/>
      <c r="W5" s="120"/>
    </row>
    <row r="6" spans="1:23" s="136" customFormat="1" ht="12" customHeight="1" thickBot="1">
      <c r="A6" s="231" t="s">
        <v>161</v>
      </c>
      <c r="B6" s="237" t="s">
        <v>21</v>
      </c>
      <c r="C6" s="232">
        <v>0.25</v>
      </c>
      <c r="D6" s="232">
        <v>0</v>
      </c>
      <c r="E6" s="232">
        <v>0.25</v>
      </c>
      <c r="F6" s="233">
        <v>0.75</v>
      </c>
      <c r="G6" s="233">
        <v>0</v>
      </c>
      <c r="H6" s="234">
        <v>0.75</v>
      </c>
      <c r="I6" s="228">
        <v>1</v>
      </c>
      <c r="J6" s="235">
        <v>0</v>
      </c>
      <c r="K6" s="236">
        <v>1</v>
      </c>
      <c r="L6" s="133">
        <f t="shared" si="0"/>
        <v>2</v>
      </c>
      <c r="M6" s="133">
        <f t="shared" si="0"/>
        <v>0</v>
      </c>
      <c r="N6" s="133">
        <f t="shared" si="0"/>
        <v>2</v>
      </c>
      <c r="O6" s="134">
        <f t="shared" si="1"/>
        <v>2</v>
      </c>
      <c r="P6" s="397">
        <v>0.5</v>
      </c>
      <c r="Q6" s="398" t="s">
        <v>199</v>
      </c>
      <c r="R6" s="120"/>
      <c r="S6" s="120"/>
      <c r="T6" s="120"/>
      <c r="U6" s="120"/>
      <c r="V6" s="120"/>
      <c r="W6" s="120"/>
    </row>
    <row r="7" spans="1:23" s="136" customFormat="1" ht="12" customHeight="1" thickBot="1">
      <c r="A7" s="231" t="s">
        <v>162</v>
      </c>
      <c r="B7" s="237" t="s">
        <v>22</v>
      </c>
      <c r="C7" s="232">
        <v>1.25</v>
      </c>
      <c r="D7" s="232">
        <v>0</v>
      </c>
      <c r="E7" s="232">
        <v>1.25</v>
      </c>
      <c r="F7" s="233">
        <v>4.75</v>
      </c>
      <c r="G7" s="233">
        <v>0</v>
      </c>
      <c r="H7" s="234">
        <v>4.75</v>
      </c>
      <c r="I7" s="228">
        <v>1</v>
      </c>
      <c r="J7" s="235">
        <v>0</v>
      </c>
      <c r="K7" s="236">
        <v>1</v>
      </c>
      <c r="L7" s="133">
        <f t="shared" si="0"/>
        <v>7</v>
      </c>
      <c r="M7" s="133">
        <f t="shared" si="0"/>
        <v>0</v>
      </c>
      <c r="N7" s="133">
        <f t="shared" si="0"/>
        <v>7</v>
      </c>
      <c r="O7" s="134">
        <f t="shared" si="1"/>
        <v>7</v>
      </c>
      <c r="P7" s="397">
        <v>2</v>
      </c>
      <c r="Q7" s="398" t="s">
        <v>200</v>
      </c>
      <c r="R7" s="120"/>
      <c r="S7" s="120"/>
      <c r="T7" s="120"/>
      <c r="U7" s="120"/>
      <c r="V7" s="120"/>
      <c r="W7" s="120"/>
    </row>
    <row r="8" spans="1:23" s="136" customFormat="1" ht="12" customHeight="1" thickBot="1">
      <c r="A8" s="231" t="s">
        <v>161</v>
      </c>
      <c r="B8" s="237" t="s">
        <v>23</v>
      </c>
      <c r="C8" s="232">
        <v>1</v>
      </c>
      <c r="D8" s="232">
        <v>0</v>
      </c>
      <c r="E8" s="232">
        <v>1</v>
      </c>
      <c r="F8" s="233">
        <v>4</v>
      </c>
      <c r="G8" s="233">
        <v>0</v>
      </c>
      <c r="H8" s="234">
        <v>4</v>
      </c>
      <c r="I8" s="228">
        <v>0</v>
      </c>
      <c r="J8" s="235">
        <v>0</v>
      </c>
      <c r="K8" s="236">
        <v>0</v>
      </c>
      <c r="L8" s="133">
        <f t="shared" si="0"/>
        <v>5</v>
      </c>
      <c r="M8" s="133">
        <f t="shared" si="0"/>
        <v>0</v>
      </c>
      <c r="N8" s="133">
        <f t="shared" si="0"/>
        <v>5</v>
      </c>
      <c r="O8" s="134">
        <f t="shared" si="1"/>
        <v>5</v>
      </c>
      <c r="P8" s="397">
        <v>0.25</v>
      </c>
      <c r="Q8" s="398" t="s">
        <v>201</v>
      </c>
      <c r="R8" s="120"/>
      <c r="S8" s="120"/>
      <c r="T8" s="120"/>
      <c r="U8" s="120"/>
      <c r="V8" s="120"/>
      <c r="W8" s="120"/>
    </row>
    <row r="9" spans="1:23" s="136" customFormat="1" ht="12" customHeight="1" thickBot="1">
      <c r="A9" s="231" t="s">
        <v>163</v>
      </c>
      <c r="B9" s="237" t="s">
        <v>24</v>
      </c>
      <c r="C9" s="232">
        <v>0</v>
      </c>
      <c r="D9" s="232">
        <v>0</v>
      </c>
      <c r="E9" s="232">
        <v>0</v>
      </c>
      <c r="F9" s="233">
        <v>1</v>
      </c>
      <c r="G9" s="233">
        <v>0</v>
      </c>
      <c r="H9" s="234">
        <v>1</v>
      </c>
      <c r="I9" s="228">
        <v>0</v>
      </c>
      <c r="J9" s="235">
        <v>0</v>
      </c>
      <c r="K9" s="236">
        <v>0</v>
      </c>
      <c r="L9" s="133">
        <f t="shared" si="0"/>
        <v>1</v>
      </c>
      <c r="M9" s="133">
        <f t="shared" si="0"/>
        <v>0</v>
      </c>
      <c r="N9" s="133">
        <f t="shared" si="0"/>
        <v>1</v>
      </c>
      <c r="O9" s="134">
        <f t="shared" si="1"/>
        <v>1</v>
      </c>
      <c r="P9" s="397">
        <v>0.05</v>
      </c>
      <c r="Q9" s="398" t="s">
        <v>202</v>
      </c>
      <c r="R9" s="120"/>
      <c r="S9" s="120"/>
      <c r="T9" s="120"/>
      <c r="U9" s="120"/>
      <c r="V9" s="120"/>
      <c r="W9" s="120"/>
    </row>
    <row r="10" spans="1:23" s="136" customFormat="1" ht="12" customHeight="1" thickBot="1">
      <c r="A10" s="231" t="s">
        <v>161</v>
      </c>
      <c r="B10" s="237" t="s">
        <v>25</v>
      </c>
      <c r="C10" s="232">
        <v>1.75</v>
      </c>
      <c r="D10" s="232">
        <v>0</v>
      </c>
      <c r="E10" s="232">
        <v>1.75</v>
      </c>
      <c r="F10" s="233">
        <v>7.5</v>
      </c>
      <c r="G10" s="233">
        <v>0</v>
      </c>
      <c r="H10" s="234">
        <v>7.5</v>
      </c>
      <c r="I10" s="228">
        <v>0.75</v>
      </c>
      <c r="J10" s="235">
        <v>0</v>
      </c>
      <c r="K10" s="236">
        <v>0.75</v>
      </c>
      <c r="L10" s="133">
        <f t="shared" si="0"/>
        <v>10</v>
      </c>
      <c r="M10" s="133">
        <f t="shared" si="0"/>
        <v>0</v>
      </c>
      <c r="N10" s="133">
        <f t="shared" si="0"/>
        <v>10</v>
      </c>
      <c r="O10" s="134">
        <f t="shared" si="1"/>
        <v>10</v>
      </c>
      <c r="P10" s="397">
        <v>0.3</v>
      </c>
      <c r="Q10" s="398" t="s">
        <v>203</v>
      </c>
      <c r="R10" s="120"/>
      <c r="S10" s="120"/>
      <c r="T10" s="120"/>
      <c r="U10" s="120"/>
      <c r="V10" s="120"/>
      <c r="W10" s="120"/>
    </row>
    <row r="11" spans="1:23" s="136" customFormat="1" ht="12" customHeight="1" thickBot="1">
      <c r="A11" s="231" t="s">
        <v>164</v>
      </c>
      <c r="B11" s="237" t="s">
        <v>26</v>
      </c>
      <c r="C11" s="232">
        <v>0.5</v>
      </c>
      <c r="D11" s="232">
        <v>0</v>
      </c>
      <c r="E11" s="232">
        <v>0.5</v>
      </c>
      <c r="F11" s="233">
        <v>3.5</v>
      </c>
      <c r="G11" s="233">
        <v>0</v>
      </c>
      <c r="H11" s="234">
        <v>3.5</v>
      </c>
      <c r="I11" s="228">
        <v>0</v>
      </c>
      <c r="J11" s="235">
        <v>0</v>
      </c>
      <c r="K11" s="236">
        <v>0</v>
      </c>
      <c r="L11" s="133">
        <f t="shared" si="0"/>
        <v>4</v>
      </c>
      <c r="M11" s="133">
        <f t="shared" si="0"/>
        <v>0</v>
      </c>
      <c r="N11" s="133">
        <f t="shared" si="0"/>
        <v>4</v>
      </c>
      <c r="O11" s="134">
        <f t="shared" si="1"/>
        <v>4</v>
      </c>
      <c r="P11" s="397">
        <v>7.0000000000000007E-2</v>
      </c>
      <c r="Q11" s="398" t="s">
        <v>204</v>
      </c>
      <c r="R11" s="120"/>
      <c r="S11" s="120"/>
      <c r="T11" s="120"/>
      <c r="U11" s="120"/>
      <c r="V11" s="120"/>
      <c r="W11" s="120"/>
    </row>
    <row r="12" spans="1:23" ht="12" customHeight="1" thickBot="1">
      <c r="A12" s="231" t="s">
        <v>165</v>
      </c>
      <c r="B12" s="237" t="s">
        <v>27</v>
      </c>
      <c r="C12" s="232">
        <v>1</v>
      </c>
      <c r="D12" s="232">
        <v>0</v>
      </c>
      <c r="E12" s="232">
        <v>1</v>
      </c>
      <c r="F12" s="233">
        <v>6</v>
      </c>
      <c r="G12" s="233">
        <v>0</v>
      </c>
      <c r="H12" s="234">
        <v>6</v>
      </c>
      <c r="I12" s="228">
        <v>1</v>
      </c>
      <c r="J12" s="235">
        <v>0</v>
      </c>
      <c r="K12" s="236">
        <v>1</v>
      </c>
      <c r="L12" s="133">
        <f t="shared" si="0"/>
        <v>8</v>
      </c>
      <c r="M12" s="133">
        <f t="shared" si="0"/>
        <v>0</v>
      </c>
      <c r="N12" s="133">
        <f t="shared" si="0"/>
        <v>8</v>
      </c>
      <c r="O12" s="134">
        <f t="shared" si="1"/>
        <v>8</v>
      </c>
      <c r="P12" s="397">
        <v>2.6</v>
      </c>
      <c r="Q12" s="398" t="s">
        <v>205</v>
      </c>
    </row>
    <row r="13" spans="1:23" ht="12" customHeight="1" thickBot="1">
      <c r="A13" s="231" t="s">
        <v>166</v>
      </c>
      <c r="B13" s="237" t="s">
        <v>28</v>
      </c>
      <c r="C13" s="232">
        <v>1.25</v>
      </c>
      <c r="D13" s="232">
        <v>0</v>
      </c>
      <c r="E13" s="232">
        <v>1.25</v>
      </c>
      <c r="F13" s="233">
        <v>10.75</v>
      </c>
      <c r="G13" s="233">
        <v>0</v>
      </c>
      <c r="H13" s="234">
        <v>10.75</v>
      </c>
      <c r="I13" s="228">
        <v>1</v>
      </c>
      <c r="J13" s="235">
        <v>0</v>
      </c>
      <c r="K13" s="236">
        <v>1</v>
      </c>
      <c r="L13" s="133">
        <f t="shared" si="0"/>
        <v>13</v>
      </c>
      <c r="M13" s="133">
        <f t="shared" si="0"/>
        <v>0</v>
      </c>
      <c r="N13" s="133">
        <f t="shared" si="0"/>
        <v>13</v>
      </c>
      <c r="O13" s="134">
        <f t="shared" si="1"/>
        <v>13</v>
      </c>
      <c r="P13" s="397">
        <v>0</v>
      </c>
      <c r="Q13" s="398" t="s">
        <v>206</v>
      </c>
    </row>
    <row r="14" spans="1:23" s="136" customFormat="1" ht="12" customHeight="1" thickBot="1">
      <c r="A14" s="231" t="s">
        <v>167</v>
      </c>
      <c r="B14" s="237" t="s">
        <v>29</v>
      </c>
      <c r="C14" s="232">
        <v>2</v>
      </c>
      <c r="D14" s="232">
        <v>0</v>
      </c>
      <c r="E14" s="232">
        <v>2</v>
      </c>
      <c r="F14" s="233">
        <v>10.75</v>
      </c>
      <c r="G14" s="233">
        <v>0</v>
      </c>
      <c r="H14" s="234">
        <v>10.75</v>
      </c>
      <c r="I14" s="228">
        <v>5.6</v>
      </c>
      <c r="J14" s="235">
        <v>0</v>
      </c>
      <c r="K14" s="236">
        <v>5.6</v>
      </c>
      <c r="L14" s="133">
        <f t="shared" si="0"/>
        <v>18.350000000000001</v>
      </c>
      <c r="M14" s="133">
        <f t="shared" si="0"/>
        <v>0</v>
      </c>
      <c r="N14" s="133">
        <f t="shared" si="0"/>
        <v>18.350000000000001</v>
      </c>
      <c r="O14" s="134">
        <f t="shared" si="1"/>
        <v>18.350000000000001</v>
      </c>
      <c r="P14" s="397">
        <v>0</v>
      </c>
      <c r="Q14" s="398" t="s">
        <v>207</v>
      </c>
      <c r="R14" s="120"/>
      <c r="S14" s="120"/>
      <c r="T14" s="120"/>
      <c r="U14" s="120"/>
      <c r="V14" s="120"/>
      <c r="W14" s="120"/>
    </row>
    <row r="15" spans="1:23" s="136" customFormat="1" ht="12" customHeight="1" thickBot="1">
      <c r="A15" s="231" t="s">
        <v>163</v>
      </c>
      <c r="B15" s="237" t="s">
        <v>30</v>
      </c>
      <c r="C15" s="232">
        <v>2</v>
      </c>
      <c r="D15" s="232">
        <v>0</v>
      </c>
      <c r="E15" s="232">
        <v>2</v>
      </c>
      <c r="F15" s="233">
        <v>6</v>
      </c>
      <c r="G15" s="233">
        <v>0</v>
      </c>
      <c r="H15" s="234">
        <v>6</v>
      </c>
      <c r="I15" s="228">
        <v>2</v>
      </c>
      <c r="J15" s="235">
        <v>0</v>
      </c>
      <c r="K15" s="236">
        <v>2</v>
      </c>
      <c r="L15" s="133">
        <f t="shared" si="0"/>
        <v>10</v>
      </c>
      <c r="M15" s="133">
        <f t="shared" si="0"/>
        <v>0</v>
      </c>
      <c r="N15" s="133">
        <f t="shared" si="0"/>
        <v>10</v>
      </c>
      <c r="O15" s="134">
        <f t="shared" si="1"/>
        <v>10</v>
      </c>
      <c r="P15" s="397">
        <v>0.2</v>
      </c>
      <c r="Q15" s="398" t="s">
        <v>208</v>
      </c>
      <c r="R15" s="120"/>
      <c r="S15" s="120"/>
      <c r="T15" s="120"/>
      <c r="U15" s="120"/>
      <c r="V15" s="120"/>
      <c r="W15" s="120"/>
    </row>
    <row r="16" spans="1:23" s="136" customFormat="1" ht="12" customHeight="1" thickBot="1">
      <c r="A16" s="231" t="s">
        <v>162</v>
      </c>
      <c r="B16" s="237" t="s">
        <v>31</v>
      </c>
      <c r="C16" s="232">
        <v>4.25</v>
      </c>
      <c r="D16" s="232">
        <v>0</v>
      </c>
      <c r="E16" s="232">
        <v>4.25</v>
      </c>
      <c r="F16" s="233">
        <v>16.75</v>
      </c>
      <c r="G16" s="233">
        <v>0</v>
      </c>
      <c r="H16" s="234">
        <v>16.75</v>
      </c>
      <c r="I16" s="228">
        <v>2</v>
      </c>
      <c r="J16" s="235">
        <v>0</v>
      </c>
      <c r="K16" s="236">
        <v>2</v>
      </c>
      <c r="L16" s="133">
        <f t="shared" si="0"/>
        <v>23</v>
      </c>
      <c r="M16" s="133">
        <f t="shared" si="0"/>
        <v>0</v>
      </c>
      <c r="N16" s="133">
        <f t="shared" si="0"/>
        <v>23</v>
      </c>
      <c r="O16" s="134">
        <f t="shared" si="1"/>
        <v>23</v>
      </c>
      <c r="P16" s="397">
        <v>3.2</v>
      </c>
      <c r="Q16" s="398" t="s">
        <v>209</v>
      </c>
      <c r="R16" s="120"/>
      <c r="S16" s="120"/>
      <c r="T16" s="120"/>
      <c r="U16" s="120"/>
      <c r="V16" s="120"/>
      <c r="W16" s="120"/>
    </row>
    <row r="17" spans="1:23" s="136" customFormat="1" ht="12" customHeight="1" thickBot="1">
      <c r="A17" s="231" t="s">
        <v>163</v>
      </c>
      <c r="B17" s="237" t="s">
        <v>32</v>
      </c>
      <c r="C17" s="232">
        <v>1.25</v>
      </c>
      <c r="D17" s="232">
        <v>0</v>
      </c>
      <c r="E17" s="232">
        <v>1.25</v>
      </c>
      <c r="F17" s="233">
        <v>7.75</v>
      </c>
      <c r="G17" s="233">
        <v>0</v>
      </c>
      <c r="H17" s="234">
        <v>7.75</v>
      </c>
      <c r="I17" s="228">
        <v>1</v>
      </c>
      <c r="J17" s="235">
        <v>0</v>
      </c>
      <c r="K17" s="236">
        <v>1</v>
      </c>
      <c r="L17" s="133">
        <f t="shared" si="0"/>
        <v>10</v>
      </c>
      <c r="M17" s="133">
        <f t="shared" si="0"/>
        <v>0</v>
      </c>
      <c r="N17" s="133">
        <f t="shared" si="0"/>
        <v>10</v>
      </c>
      <c r="O17" s="134">
        <f t="shared" si="1"/>
        <v>10</v>
      </c>
      <c r="P17" s="397">
        <v>1</v>
      </c>
      <c r="Q17" s="398" t="s">
        <v>202</v>
      </c>
      <c r="R17" s="120"/>
      <c r="S17" s="120"/>
      <c r="T17" s="120"/>
      <c r="U17" s="120"/>
      <c r="V17" s="120"/>
      <c r="W17" s="120"/>
    </row>
    <row r="18" spans="1:23" s="136" customFormat="1" ht="12" customHeight="1" thickBot="1">
      <c r="A18" s="231" t="s">
        <v>167</v>
      </c>
      <c r="B18" s="237" t="s">
        <v>33</v>
      </c>
      <c r="C18" s="232">
        <v>0.25</v>
      </c>
      <c r="D18" s="232">
        <v>0</v>
      </c>
      <c r="E18" s="232">
        <v>0.25</v>
      </c>
      <c r="F18" s="233">
        <v>1</v>
      </c>
      <c r="G18" s="233">
        <v>0</v>
      </c>
      <c r="H18" s="234">
        <v>1</v>
      </c>
      <c r="I18" s="228">
        <v>0.5</v>
      </c>
      <c r="J18" s="235">
        <v>0</v>
      </c>
      <c r="K18" s="236">
        <v>0.5</v>
      </c>
      <c r="L18" s="133">
        <f t="shared" si="0"/>
        <v>1.75</v>
      </c>
      <c r="M18" s="133">
        <f t="shared" si="0"/>
        <v>0</v>
      </c>
      <c r="N18" s="133">
        <f t="shared" si="0"/>
        <v>1.75</v>
      </c>
      <c r="O18" s="134">
        <f t="shared" si="1"/>
        <v>1.75</v>
      </c>
      <c r="P18" s="397">
        <v>0.03</v>
      </c>
      <c r="Q18" s="398" t="s">
        <v>210</v>
      </c>
      <c r="R18" s="120"/>
      <c r="S18" s="120"/>
      <c r="T18" s="120"/>
      <c r="U18" s="120"/>
      <c r="V18" s="120"/>
      <c r="W18" s="120"/>
    </row>
    <row r="19" spans="1:23" s="136" customFormat="1" ht="12" customHeight="1" thickBot="1">
      <c r="A19" s="231" t="s">
        <v>166</v>
      </c>
      <c r="B19" s="237" t="s">
        <v>34</v>
      </c>
      <c r="C19" s="232">
        <v>1</v>
      </c>
      <c r="D19" s="232">
        <v>0</v>
      </c>
      <c r="E19" s="232">
        <v>1</v>
      </c>
      <c r="F19" s="233">
        <v>4</v>
      </c>
      <c r="G19" s="233">
        <v>0</v>
      </c>
      <c r="H19" s="234">
        <v>4</v>
      </c>
      <c r="I19" s="228">
        <v>0.25</v>
      </c>
      <c r="J19" s="235">
        <v>0</v>
      </c>
      <c r="K19" s="236">
        <v>0.25</v>
      </c>
      <c r="L19" s="133">
        <f t="shared" si="0"/>
        <v>5.25</v>
      </c>
      <c r="M19" s="133">
        <f t="shared" si="0"/>
        <v>0</v>
      </c>
      <c r="N19" s="133">
        <f t="shared" si="0"/>
        <v>5.25</v>
      </c>
      <c r="O19" s="134">
        <f t="shared" si="1"/>
        <v>5.25</v>
      </c>
      <c r="P19" s="397">
        <v>0.5</v>
      </c>
      <c r="Q19" s="398" t="s">
        <v>211</v>
      </c>
      <c r="R19" s="120"/>
      <c r="S19" s="120"/>
      <c r="T19" s="120"/>
      <c r="U19" s="120"/>
      <c r="V19" s="120"/>
      <c r="W19" s="120"/>
    </row>
    <row r="20" spans="1:23" s="136" customFormat="1" ht="12" customHeight="1" thickBot="1">
      <c r="A20" s="231" t="s">
        <v>164</v>
      </c>
      <c r="B20" s="237" t="s">
        <v>35</v>
      </c>
      <c r="C20" s="232">
        <v>0.33</v>
      </c>
      <c r="D20" s="232">
        <v>0</v>
      </c>
      <c r="E20" s="232">
        <v>0.33</v>
      </c>
      <c r="F20" s="233">
        <v>3</v>
      </c>
      <c r="G20" s="233">
        <v>0</v>
      </c>
      <c r="H20" s="234">
        <v>3</v>
      </c>
      <c r="I20" s="228">
        <v>1</v>
      </c>
      <c r="J20" s="235">
        <v>0</v>
      </c>
      <c r="K20" s="236">
        <v>1</v>
      </c>
      <c r="L20" s="133">
        <f t="shared" si="0"/>
        <v>4.33</v>
      </c>
      <c r="M20" s="133">
        <f t="shared" si="0"/>
        <v>0</v>
      </c>
      <c r="N20" s="133">
        <f t="shared" si="0"/>
        <v>4.33</v>
      </c>
      <c r="O20" s="134">
        <f t="shared" si="1"/>
        <v>4.33</v>
      </c>
      <c r="P20" s="397">
        <v>1</v>
      </c>
      <c r="Q20" s="398" t="s">
        <v>212</v>
      </c>
      <c r="R20" s="120"/>
      <c r="S20" s="120"/>
      <c r="T20" s="120"/>
      <c r="U20" s="120"/>
      <c r="V20" s="120"/>
      <c r="W20" s="120"/>
    </row>
    <row r="21" spans="1:23" s="136" customFormat="1" ht="12" customHeight="1" thickBot="1">
      <c r="A21" s="231" t="s">
        <v>163</v>
      </c>
      <c r="B21" s="237" t="s">
        <v>36</v>
      </c>
      <c r="C21" s="232">
        <v>1.5</v>
      </c>
      <c r="D21" s="232">
        <v>0</v>
      </c>
      <c r="E21" s="232">
        <v>1.5</v>
      </c>
      <c r="F21" s="233">
        <v>16.5</v>
      </c>
      <c r="G21" s="233">
        <v>0</v>
      </c>
      <c r="H21" s="234">
        <v>16.5</v>
      </c>
      <c r="I21" s="228">
        <v>3</v>
      </c>
      <c r="J21" s="235">
        <v>0</v>
      </c>
      <c r="K21" s="236">
        <v>3</v>
      </c>
      <c r="L21" s="133">
        <f t="shared" si="0"/>
        <v>21</v>
      </c>
      <c r="M21" s="133">
        <f t="shared" si="0"/>
        <v>0</v>
      </c>
      <c r="N21" s="133">
        <f t="shared" si="0"/>
        <v>21</v>
      </c>
      <c r="O21" s="134">
        <f t="shared" si="1"/>
        <v>21</v>
      </c>
      <c r="P21" s="397">
        <v>1</v>
      </c>
      <c r="Q21" s="398" t="s">
        <v>213</v>
      </c>
      <c r="R21" s="120"/>
      <c r="S21" s="120"/>
      <c r="T21" s="120"/>
      <c r="U21" s="120"/>
      <c r="V21" s="120"/>
      <c r="W21" s="120"/>
    </row>
    <row r="22" spans="1:23" s="136" customFormat="1" ht="12" customHeight="1" thickBot="1">
      <c r="A22" s="231" t="s">
        <v>160</v>
      </c>
      <c r="B22" s="237" t="s">
        <v>37</v>
      </c>
      <c r="C22" s="232">
        <v>1</v>
      </c>
      <c r="D22" s="232">
        <v>0</v>
      </c>
      <c r="E22" s="232">
        <v>1</v>
      </c>
      <c r="F22" s="233">
        <v>4</v>
      </c>
      <c r="G22" s="233">
        <v>0</v>
      </c>
      <c r="H22" s="234">
        <v>4</v>
      </c>
      <c r="I22" s="228">
        <v>0</v>
      </c>
      <c r="J22" s="235">
        <v>0</v>
      </c>
      <c r="K22" s="236">
        <v>0</v>
      </c>
      <c r="L22" s="133">
        <f t="shared" si="0"/>
        <v>5</v>
      </c>
      <c r="M22" s="133">
        <f t="shared" si="0"/>
        <v>0</v>
      </c>
      <c r="N22" s="133">
        <f t="shared" si="0"/>
        <v>5</v>
      </c>
      <c r="O22" s="134">
        <f t="shared" si="1"/>
        <v>5</v>
      </c>
      <c r="P22" s="397">
        <v>0.5</v>
      </c>
      <c r="Q22" s="398" t="s">
        <v>214</v>
      </c>
      <c r="R22" s="120"/>
      <c r="S22" s="120"/>
      <c r="T22" s="120"/>
      <c r="U22" s="120"/>
      <c r="V22" s="120"/>
      <c r="W22" s="120"/>
    </row>
    <row r="23" spans="1:23" s="136" customFormat="1" ht="12" customHeight="1" thickBot="1">
      <c r="A23" s="231" t="s">
        <v>167</v>
      </c>
      <c r="B23" s="237" t="s">
        <v>38</v>
      </c>
      <c r="C23" s="232">
        <v>1</v>
      </c>
      <c r="D23" s="232">
        <v>0</v>
      </c>
      <c r="E23" s="232">
        <v>1</v>
      </c>
      <c r="F23" s="233">
        <v>2</v>
      </c>
      <c r="G23" s="233">
        <v>0</v>
      </c>
      <c r="H23" s="234">
        <v>2</v>
      </c>
      <c r="I23" s="228">
        <v>1</v>
      </c>
      <c r="J23" s="235">
        <v>0</v>
      </c>
      <c r="K23" s="236">
        <v>1</v>
      </c>
      <c r="L23" s="133">
        <f t="shared" si="0"/>
        <v>4</v>
      </c>
      <c r="M23" s="133">
        <f t="shared" si="0"/>
        <v>0</v>
      </c>
      <c r="N23" s="133">
        <f t="shared" si="0"/>
        <v>4</v>
      </c>
      <c r="O23" s="134">
        <f t="shared" si="1"/>
        <v>4</v>
      </c>
      <c r="P23" s="397">
        <v>0.1</v>
      </c>
      <c r="Q23" s="398" t="s">
        <v>215</v>
      </c>
      <c r="R23" s="120"/>
      <c r="S23" s="120"/>
      <c r="T23" s="120"/>
      <c r="U23" s="120"/>
      <c r="V23" s="120"/>
      <c r="W23" s="120"/>
    </row>
    <row r="24" spans="1:23" s="136" customFormat="1" ht="12" customHeight="1" thickBot="1">
      <c r="A24" s="231" t="s">
        <v>162</v>
      </c>
      <c r="B24" s="237" t="s">
        <v>39</v>
      </c>
      <c r="C24" s="232">
        <v>1</v>
      </c>
      <c r="D24" s="232">
        <v>0</v>
      </c>
      <c r="E24" s="232">
        <v>1</v>
      </c>
      <c r="F24" s="233">
        <v>2</v>
      </c>
      <c r="G24" s="233">
        <v>0</v>
      </c>
      <c r="H24" s="234">
        <v>2</v>
      </c>
      <c r="I24" s="228">
        <v>1</v>
      </c>
      <c r="J24" s="235">
        <v>0</v>
      </c>
      <c r="K24" s="236">
        <v>1</v>
      </c>
      <c r="L24" s="133">
        <f t="shared" si="0"/>
        <v>4</v>
      </c>
      <c r="M24" s="133">
        <f t="shared" si="0"/>
        <v>0</v>
      </c>
      <c r="N24" s="133">
        <f t="shared" si="0"/>
        <v>4</v>
      </c>
      <c r="O24" s="134">
        <f t="shared" si="1"/>
        <v>4</v>
      </c>
      <c r="P24" s="397">
        <v>0.04</v>
      </c>
      <c r="Q24" s="398" t="s">
        <v>216</v>
      </c>
      <c r="R24" s="120"/>
      <c r="S24" s="120"/>
      <c r="T24" s="120"/>
      <c r="U24" s="120"/>
      <c r="V24" s="120"/>
      <c r="W24" s="120"/>
    </row>
    <row r="25" spans="1:23" s="136" customFormat="1" ht="12" customHeight="1" thickBot="1">
      <c r="A25" s="231" t="s">
        <v>167</v>
      </c>
      <c r="B25" s="237" t="s">
        <v>40</v>
      </c>
      <c r="C25" s="232">
        <v>0.1</v>
      </c>
      <c r="D25" s="232">
        <v>0</v>
      </c>
      <c r="E25" s="232">
        <v>0.1</v>
      </c>
      <c r="F25" s="233">
        <v>2</v>
      </c>
      <c r="G25" s="233">
        <v>0</v>
      </c>
      <c r="H25" s="234">
        <v>2</v>
      </c>
      <c r="I25" s="228">
        <v>0</v>
      </c>
      <c r="J25" s="235">
        <v>0</v>
      </c>
      <c r="K25" s="236">
        <v>0</v>
      </c>
      <c r="L25" s="133">
        <f t="shared" si="0"/>
        <v>2.1</v>
      </c>
      <c r="M25" s="133">
        <f t="shared" si="0"/>
        <v>0</v>
      </c>
      <c r="N25" s="133">
        <f t="shared" si="0"/>
        <v>2.1</v>
      </c>
      <c r="O25" s="134">
        <f t="shared" si="1"/>
        <v>2.1</v>
      </c>
      <c r="P25" s="397">
        <v>0.1</v>
      </c>
      <c r="Q25" s="398" t="s">
        <v>215</v>
      </c>
      <c r="R25" s="120"/>
      <c r="S25" s="120"/>
      <c r="T25" s="120"/>
      <c r="U25" s="120"/>
      <c r="V25" s="120"/>
      <c r="W25" s="120"/>
    </row>
    <row r="26" spans="1:23" s="136" customFormat="1" ht="12" customHeight="1" thickBot="1">
      <c r="A26" s="231" t="s">
        <v>163</v>
      </c>
      <c r="B26" s="237" t="s">
        <v>41</v>
      </c>
      <c r="C26" s="232">
        <v>4</v>
      </c>
      <c r="D26" s="232">
        <v>0</v>
      </c>
      <c r="E26" s="232">
        <v>4</v>
      </c>
      <c r="F26" s="233">
        <v>17</v>
      </c>
      <c r="G26" s="233">
        <v>0</v>
      </c>
      <c r="H26" s="234">
        <v>17</v>
      </c>
      <c r="I26" s="228">
        <v>3</v>
      </c>
      <c r="J26" s="235">
        <v>0</v>
      </c>
      <c r="K26" s="236">
        <v>3</v>
      </c>
      <c r="L26" s="133">
        <f t="shared" si="0"/>
        <v>24</v>
      </c>
      <c r="M26" s="133">
        <f t="shared" si="0"/>
        <v>0</v>
      </c>
      <c r="N26" s="133">
        <f t="shared" si="0"/>
        <v>24</v>
      </c>
      <c r="O26" s="134">
        <f t="shared" si="1"/>
        <v>24</v>
      </c>
      <c r="P26" s="397">
        <v>1</v>
      </c>
      <c r="Q26" s="398" t="s">
        <v>198</v>
      </c>
      <c r="R26" s="120"/>
      <c r="S26" s="120"/>
      <c r="T26" s="120"/>
      <c r="U26" s="120"/>
      <c r="V26" s="120"/>
      <c r="W26" s="120"/>
    </row>
    <row r="27" spans="1:23" s="136" customFormat="1" ht="12" customHeight="1" thickBot="1">
      <c r="A27" s="231" t="s">
        <v>166</v>
      </c>
      <c r="B27" s="237" t="s">
        <v>42</v>
      </c>
      <c r="C27" s="232">
        <v>3</v>
      </c>
      <c r="D27" s="232">
        <v>0</v>
      </c>
      <c r="E27" s="232">
        <v>3</v>
      </c>
      <c r="F27" s="233">
        <v>11</v>
      </c>
      <c r="G27" s="233">
        <v>0</v>
      </c>
      <c r="H27" s="234">
        <v>11</v>
      </c>
      <c r="I27" s="228">
        <v>2</v>
      </c>
      <c r="J27" s="235">
        <v>0</v>
      </c>
      <c r="K27" s="236">
        <v>2</v>
      </c>
      <c r="L27" s="133">
        <f t="shared" si="0"/>
        <v>16</v>
      </c>
      <c r="M27" s="133">
        <f t="shared" si="0"/>
        <v>0</v>
      </c>
      <c r="N27" s="133">
        <f t="shared" si="0"/>
        <v>16</v>
      </c>
      <c r="O27" s="134">
        <f t="shared" si="1"/>
        <v>16</v>
      </c>
      <c r="P27" s="397">
        <v>2</v>
      </c>
      <c r="Q27" s="398" t="s">
        <v>217</v>
      </c>
      <c r="R27" s="120"/>
      <c r="S27" s="120"/>
      <c r="T27" s="120"/>
      <c r="U27" s="120"/>
      <c r="V27" s="120"/>
      <c r="W27" s="120"/>
    </row>
    <row r="28" spans="1:23" s="136" customFormat="1" ht="12" customHeight="1" thickBot="1">
      <c r="A28" s="231" t="s">
        <v>160</v>
      </c>
      <c r="B28" s="237" t="s">
        <v>43</v>
      </c>
      <c r="C28" s="232">
        <v>2</v>
      </c>
      <c r="D28" s="232">
        <v>0</v>
      </c>
      <c r="E28" s="232">
        <v>2</v>
      </c>
      <c r="F28" s="233">
        <v>7</v>
      </c>
      <c r="G28" s="233">
        <v>0</v>
      </c>
      <c r="H28" s="234">
        <v>7</v>
      </c>
      <c r="I28" s="228">
        <v>1</v>
      </c>
      <c r="J28" s="235">
        <v>0</v>
      </c>
      <c r="K28" s="236">
        <v>1</v>
      </c>
      <c r="L28" s="133">
        <f t="shared" si="0"/>
        <v>10</v>
      </c>
      <c r="M28" s="133">
        <f t="shared" si="0"/>
        <v>0</v>
      </c>
      <c r="N28" s="133">
        <f t="shared" si="0"/>
        <v>10</v>
      </c>
      <c r="O28" s="134">
        <f t="shared" si="1"/>
        <v>10</v>
      </c>
      <c r="P28" s="397">
        <v>1.28</v>
      </c>
      <c r="Q28" s="398" t="s">
        <v>218</v>
      </c>
      <c r="R28" s="120"/>
      <c r="S28" s="120"/>
      <c r="T28" s="120"/>
      <c r="U28" s="120"/>
      <c r="V28" s="120"/>
      <c r="W28" s="120"/>
    </row>
    <row r="29" spans="1:23" s="136" customFormat="1" ht="12" customHeight="1" thickBot="1">
      <c r="A29" s="231" t="s">
        <v>165</v>
      </c>
      <c r="B29" s="237" t="s">
        <v>44</v>
      </c>
      <c r="C29" s="232">
        <v>8</v>
      </c>
      <c r="D29" s="232">
        <v>0</v>
      </c>
      <c r="E29" s="232">
        <v>8</v>
      </c>
      <c r="F29" s="233">
        <v>46</v>
      </c>
      <c r="G29" s="233">
        <v>0</v>
      </c>
      <c r="H29" s="234">
        <v>46</v>
      </c>
      <c r="I29" s="228">
        <v>16</v>
      </c>
      <c r="J29" s="235">
        <v>0</v>
      </c>
      <c r="K29" s="236">
        <v>16</v>
      </c>
      <c r="L29" s="133">
        <f t="shared" si="0"/>
        <v>70</v>
      </c>
      <c r="M29" s="133">
        <f t="shared" si="0"/>
        <v>0</v>
      </c>
      <c r="N29" s="133">
        <f t="shared" si="0"/>
        <v>70</v>
      </c>
      <c r="O29" s="134">
        <f t="shared" si="1"/>
        <v>70</v>
      </c>
      <c r="P29" s="397">
        <v>6.5</v>
      </c>
      <c r="Q29" s="398" t="s">
        <v>219</v>
      </c>
      <c r="R29" s="120"/>
      <c r="S29" s="120"/>
      <c r="T29" s="120"/>
      <c r="U29" s="120"/>
      <c r="V29" s="120"/>
      <c r="W29" s="120"/>
    </row>
    <row r="30" spans="1:23" s="136" customFormat="1" ht="12" customHeight="1" thickBot="1">
      <c r="A30" s="231" t="s">
        <v>163</v>
      </c>
      <c r="B30" s="237" t="s">
        <v>45</v>
      </c>
      <c r="C30" s="232">
        <v>0.5</v>
      </c>
      <c r="D30" s="232">
        <v>0</v>
      </c>
      <c r="E30" s="232">
        <v>0.5</v>
      </c>
      <c r="F30" s="233">
        <v>2</v>
      </c>
      <c r="G30" s="233">
        <v>0</v>
      </c>
      <c r="H30" s="234">
        <v>2</v>
      </c>
      <c r="I30" s="228">
        <v>0</v>
      </c>
      <c r="J30" s="235">
        <v>0</v>
      </c>
      <c r="K30" s="236">
        <v>0</v>
      </c>
      <c r="L30" s="133">
        <v>2.5</v>
      </c>
      <c r="M30" s="133">
        <f t="shared" si="0"/>
        <v>0</v>
      </c>
      <c r="N30" s="133">
        <v>2.5</v>
      </c>
      <c r="O30" s="134">
        <v>2.5</v>
      </c>
      <c r="P30" s="397">
        <v>7.0000000000000007E-2</v>
      </c>
      <c r="Q30" s="398" t="s">
        <v>220</v>
      </c>
      <c r="R30" s="120"/>
      <c r="S30" s="120"/>
      <c r="T30" s="120"/>
      <c r="U30" s="120"/>
      <c r="V30" s="120"/>
      <c r="W30" s="120"/>
    </row>
    <row r="31" spans="1:23" s="136" customFormat="1" ht="12" customHeight="1" thickBot="1">
      <c r="A31" s="231" t="s">
        <v>163</v>
      </c>
      <c r="B31" s="237" t="s">
        <v>46</v>
      </c>
      <c r="C31" s="232">
        <v>0.5</v>
      </c>
      <c r="D31" s="232">
        <v>0</v>
      </c>
      <c r="E31" s="232">
        <v>0.5</v>
      </c>
      <c r="F31" s="233">
        <v>2</v>
      </c>
      <c r="G31" s="233">
        <v>0</v>
      </c>
      <c r="H31" s="234">
        <v>2</v>
      </c>
      <c r="I31" s="228">
        <v>0</v>
      </c>
      <c r="J31" s="235">
        <v>0</v>
      </c>
      <c r="K31" s="236">
        <v>0</v>
      </c>
      <c r="L31" s="133">
        <f t="shared" si="0"/>
        <v>2.5</v>
      </c>
      <c r="M31" s="133">
        <f t="shared" si="0"/>
        <v>0</v>
      </c>
      <c r="N31" s="133">
        <v>2.5</v>
      </c>
      <c r="O31" s="134">
        <f t="shared" si="1"/>
        <v>2.5</v>
      </c>
      <c r="P31" s="397">
        <v>0.1</v>
      </c>
      <c r="Q31" s="398" t="s">
        <v>221</v>
      </c>
      <c r="R31" s="120"/>
      <c r="S31" s="120"/>
      <c r="T31" s="120"/>
      <c r="U31" s="120"/>
      <c r="V31" s="120"/>
      <c r="W31" s="120"/>
    </row>
    <row r="32" spans="1:23" s="136" customFormat="1" ht="12" customHeight="1" thickBot="1">
      <c r="A32" s="231" t="s">
        <v>162</v>
      </c>
      <c r="B32" s="237" t="s">
        <v>47</v>
      </c>
      <c r="C32" s="232">
        <v>2</v>
      </c>
      <c r="D32" s="232">
        <v>0</v>
      </c>
      <c r="E32" s="232">
        <v>2</v>
      </c>
      <c r="F32" s="233">
        <v>15</v>
      </c>
      <c r="G32" s="233">
        <v>0</v>
      </c>
      <c r="H32" s="234">
        <v>15</v>
      </c>
      <c r="I32" s="228">
        <v>2</v>
      </c>
      <c r="J32" s="235">
        <v>0</v>
      </c>
      <c r="K32" s="236">
        <v>2</v>
      </c>
      <c r="L32" s="133">
        <f t="shared" si="0"/>
        <v>19</v>
      </c>
      <c r="M32" s="133">
        <f t="shared" si="0"/>
        <v>0</v>
      </c>
      <c r="N32" s="133">
        <f t="shared" si="0"/>
        <v>19</v>
      </c>
      <c r="O32" s="134">
        <v>19</v>
      </c>
      <c r="P32" s="397">
        <v>0</v>
      </c>
      <c r="Q32" s="290" t="s">
        <v>222</v>
      </c>
      <c r="R32" s="120"/>
      <c r="S32" s="120"/>
      <c r="T32" s="120"/>
      <c r="U32" s="120"/>
      <c r="V32" s="120"/>
      <c r="W32" s="120"/>
    </row>
    <row r="33" spans="1:23" s="136" customFormat="1" ht="12" customHeight="1" thickBot="1">
      <c r="A33" s="231" t="s">
        <v>161</v>
      </c>
      <c r="B33" s="237" t="s">
        <v>48</v>
      </c>
      <c r="C33" s="232">
        <v>0.25</v>
      </c>
      <c r="D33" s="232">
        <v>0</v>
      </c>
      <c r="E33" s="232">
        <v>0.25</v>
      </c>
      <c r="F33" s="233">
        <v>3.75</v>
      </c>
      <c r="G33" s="233">
        <v>0</v>
      </c>
      <c r="H33" s="234">
        <v>3.75</v>
      </c>
      <c r="I33" s="228">
        <v>1</v>
      </c>
      <c r="J33" s="235">
        <v>0</v>
      </c>
      <c r="K33" s="236">
        <v>1</v>
      </c>
      <c r="L33" s="133">
        <f t="shared" si="0"/>
        <v>5</v>
      </c>
      <c r="M33" s="133">
        <f t="shared" si="0"/>
        <v>0</v>
      </c>
      <c r="N33" s="133">
        <f t="shared" si="0"/>
        <v>5</v>
      </c>
      <c r="O33" s="134">
        <f t="shared" si="1"/>
        <v>5</v>
      </c>
      <c r="P33" s="397">
        <v>0.25</v>
      </c>
      <c r="Q33" s="398" t="s">
        <v>223</v>
      </c>
      <c r="R33" s="120"/>
      <c r="S33" s="120"/>
      <c r="T33" s="120"/>
      <c r="U33" s="120"/>
      <c r="V33" s="120"/>
      <c r="W33" s="120"/>
    </row>
    <row r="34" spans="1:23" ht="12" customHeight="1" thickBot="1">
      <c r="A34" s="231" t="s">
        <v>166</v>
      </c>
      <c r="B34" s="237" t="s">
        <v>49</v>
      </c>
      <c r="C34" s="232">
        <v>1</v>
      </c>
      <c r="D34" s="232">
        <v>0</v>
      </c>
      <c r="E34" s="232">
        <v>1</v>
      </c>
      <c r="F34" s="233">
        <v>9</v>
      </c>
      <c r="G34" s="233">
        <v>0</v>
      </c>
      <c r="H34" s="234">
        <v>9</v>
      </c>
      <c r="I34" s="228">
        <v>1</v>
      </c>
      <c r="J34" s="235">
        <v>0</v>
      </c>
      <c r="K34" s="236">
        <v>1</v>
      </c>
      <c r="L34" s="133">
        <f t="shared" si="0"/>
        <v>11</v>
      </c>
      <c r="M34" s="133">
        <f t="shared" si="0"/>
        <v>0</v>
      </c>
      <c r="N34" s="133">
        <f t="shared" si="0"/>
        <v>11</v>
      </c>
      <c r="O34" s="134">
        <f t="shared" si="1"/>
        <v>11</v>
      </c>
      <c r="P34" s="397">
        <v>1.1000000000000001</v>
      </c>
      <c r="Q34" s="398" t="s">
        <v>224</v>
      </c>
    </row>
    <row r="35" spans="1:23" s="136" customFormat="1" ht="12" customHeight="1" thickBot="1">
      <c r="A35" s="231" t="s">
        <v>160</v>
      </c>
      <c r="B35" s="237" t="s">
        <v>50</v>
      </c>
      <c r="C35" s="232">
        <v>6</v>
      </c>
      <c r="D35" s="232">
        <v>0</v>
      </c>
      <c r="E35" s="232">
        <v>6</v>
      </c>
      <c r="F35" s="233">
        <v>28</v>
      </c>
      <c r="G35" s="233">
        <v>1</v>
      </c>
      <c r="H35" s="234">
        <v>27</v>
      </c>
      <c r="I35" s="228">
        <v>4</v>
      </c>
      <c r="J35" s="235">
        <v>3</v>
      </c>
      <c r="K35" s="236">
        <v>1</v>
      </c>
      <c r="L35" s="133">
        <f t="shared" si="0"/>
        <v>38</v>
      </c>
      <c r="M35" s="133">
        <f t="shared" si="0"/>
        <v>4</v>
      </c>
      <c r="N35" s="133">
        <f t="shared" si="0"/>
        <v>34</v>
      </c>
      <c r="O35" s="134">
        <v>34</v>
      </c>
      <c r="P35" s="397">
        <v>0</v>
      </c>
      <c r="Q35" s="398"/>
      <c r="R35" s="120"/>
      <c r="S35" s="120"/>
      <c r="T35" s="120"/>
      <c r="U35" s="120"/>
      <c r="V35" s="120"/>
      <c r="W35" s="120"/>
    </row>
    <row r="36" spans="1:23" ht="12" customHeight="1" thickBot="1">
      <c r="A36" s="231" t="s">
        <v>164</v>
      </c>
      <c r="B36" s="237" t="s">
        <v>225</v>
      </c>
      <c r="C36" s="232">
        <v>1.5</v>
      </c>
      <c r="D36" s="232">
        <v>0</v>
      </c>
      <c r="E36" s="232">
        <v>1.5</v>
      </c>
      <c r="F36" s="233">
        <v>8.5</v>
      </c>
      <c r="G36" s="233">
        <v>0</v>
      </c>
      <c r="H36" s="234">
        <v>8.5</v>
      </c>
      <c r="I36" s="228">
        <v>1</v>
      </c>
      <c r="J36" s="235">
        <v>0</v>
      </c>
      <c r="K36" s="236">
        <v>1</v>
      </c>
      <c r="L36" s="133">
        <f t="shared" si="0"/>
        <v>11</v>
      </c>
      <c r="M36" s="133">
        <f t="shared" si="0"/>
        <v>0</v>
      </c>
      <c r="N36" s="133">
        <f t="shared" si="0"/>
        <v>11</v>
      </c>
      <c r="O36" s="134">
        <f t="shared" si="1"/>
        <v>11</v>
      </c>
      <c r="P36" s="397">
        <v>1.75</v>
      </c>
      <c r="Q36" s="398" t="s">
        <v>226</v>
      </c>
    </row>
    <row r="37" spans="1:23" ht="12" customHeight="1" thickBot="1">
      <c r="A37" s="231" t="s">
        <v>164</v>
      </c>
      <c r="B37" s="237" t="s">
        <v>227</v>
      </c>
      <c r="C37" s="232">
        <v>1.5</v>
      </c>
      <c r="D37" s="232">
        <v>0</v>
      </c>
      <c r="E37" s="232">
        <v>1.5</v>
      </c>
      <c r="F37" s="233">
        <v>6.5</v>
      </c>
      <c r="G37" s="233">
        <v>0</v>
      </c>
      <c r="H37" s="234">
        <v>6.5</v>
      </c>
      <c r="I37" s="228">
        <v>1</v>
      </c>
      <c r="J37" s="235">
        <v>1</v>
      </c>
      <c r="K37" s="236">
        <v>0</v>
      </c>
      <c r="L37" s="133">
        <f t="shared" si="0"/>
        <v>9</v>
      </c>
      <c r="M37" s="133">
        <f t="shared" si="0"/>
        <v>1</v>
      </c>
      <c r="N37" s="133">
        <f t="shared" si="0"/>
        <v>8</v>
      </c>
      <c r="O37" s="134">
        <v>8</v>
      </c>
      <c r="P37" s="397">
        <v>1.75</v>
      </c>
      <c r="Q37" s="398" t="s">
        <v>226</v>
      </c>
    </row>
    <row r="38" spans="1:23" s="136" customFormat="1" ht="12" customHeight="1" thickBot="1">
      <c r="A38" s="231" t="s">
        <v>162</v>
      </c>
      <c r="B38" s="237" t="s">
        <v>52</v>
      </c>
      <c r="C38" s="232">
        <v>6.75</v>
      </c>
      <c r="D38" s="232">
        <v>0</v>
      </c>
      <c r="E38" s="232">
        <v>6.75</v>
      </c>
      <c r="F38" s="233">
        <v>32.5</v>
      </c>
      <c r="G38" s="233">
        <v>3</v>
      </c>
      <c r="H38" s="234">
        <f>F38-G38</f>
        <v>29.5</v>
      </c>
      <c r="I38" s="228">
        <v>9</v>
      </c>
      <c r="J38" s="235">
        <v>0</v>
      </c>
      <c r="K38" s="236">
        <v>9</v>
      </c>
      <c r="L38" s="133">
        <f t="shared" si="0"/>
        <v>48.25</v>
      </c>
      <c r="M38" s="133">
        <f t="shared" si="0"/>
        <v>3</v>
      </c>
      <c r="N38" s="133">
        <f t="shared" si="0"/>
        <v>45.25</v>
      </c>
      <c r="O38" s="134">
        <v>45.25</v>
      </c>
      <c r="P38" s="397">
        <v>0.5</v>
      </c>
      <c r="Q38" s="290" t="s">
        <v>228</v>
      </c>
      <c r="R38" s="120"/>
      <c r="S38" s="120"/>
      <c r="T38" s="120"/>
      <c r="U38" s="120"/>
      <c r="V38" s="120"/>
      <c r="W38" s="120"/>
    </row>
    <row r="39" spans="1:23" s="136" customFormat="1" ht="12" customHeight="1" thickBot="1">
      <c r="A39" s="231" t="s">
        <v>160</v>
      </c>
      <c r="B39" s="237" t="s">
        <v>53</v>
      </c>
      <c r="C39" s="232">
        <v>1</v>
      </c>
      <c r="D39" s="232">
        <v>0</v>
      </c>
      <c r="E39" s="232">
        <v>1</v>
      </c>
      <c r="F39" s="233">
        <v>8</v>
      </c>
      <c r="G39" s="233">
        <v>0</v>
      </c>
      <c r="H39" s="234">
        <v>8</v>
      </c>
      <c r="I39" s="228">
        <v>0</v>
      </c>
      <c r="J39" s="235">
        <v>0</v>
      </c>
      <c r="K39" s="236">
        <v>0</v>
      </c>
      <c r="L39" s="133">
        <f t="shared" si="0"/>
        <v>9</v>
      </c>
      <c r="M39" s="133">
        <f t="shared" si="0"/>
        <v>0</v>
      </c>
      <c r="N39" s="133">
        <f t="shared" si="0"/>
        <v>9</v>
      </c>
      <c r="O39" s="134">
        <f t="shared" si="1"/>
        <v>9</v>
      </c>
      <c r="P39" s="397">
        <v>2</v>
      </c>
      <c r="Q39" s="398" t="s">
        <v>229</v>
      </c>
      <c r="R39" s="120"/>
      <c r="S39" s="120"/>
      <c r="T39" s="120"/>
      <c r="U39" s="120"/>
      <c r="V39" s="120"/>
      <c r="W39" s="120"/>
    </row>
    <row r="40" spans="1:23" s="136" customFormat="1" ht="12" customHeight="1" thickBot="1">
      <c r="A40" s="231" t="s">
        <v>163</v>
      </c>
      <c r="B40" s="237" t="s">
        <v>54</v>
      </c>
      <c r="C40" s="232">
        <v>5.25</v>
      </c>
      <c r="D40" s="232">
        <v>0</v>
      </c>
      <c r="E40" s="232">
        <v>5.25</v>
      </c>
      <c r="F40" s="233">
        <v>23.75</v>
      </c>
      <c r="G40" s="233">
        <v>0</v>
      </c>
      <c r="H40" s="234">
        <v>23.75</v>
      </c>
      <c r="I40" s="228">
        <v>4</v>
      </c>
      <c r="J40" s="235">
        <v>0</v>
      </c>
      <c r="K40" s="236">
        <v>4</v>
      </c>
      <c r="L40" s="133">
        <f t="shared" si="0"/>
        <v>33</v>
      </c>
      <c r="M40" s="133">
        <f t="shared" si="0"/>
        <v>0</v>
      </c>
      <c r="N40" s="133">
        <f t="shared" si="0"/>
        <v>33</v>
      </c>
      <c r="O40" s="134">
        <f t="shared" si="1"/>
        <v>33</v>
      </c>
      <c r="P40" s="397">
        <v>2</v>
      </c>
      <c r="Q40" s="398" t="s">
        <v>230</v>
      </c>
      <c r="R40" s="120"/>
      <c r="S40" s="120"/>
      <c r="T40" s="120"/>
      <c r="U40" s="120"/>
      <c r="V40" s="120"/>
      <c r="W40" s="120"/>
    </row>
    <row r="41" spans="1:23" s="136" customFormat="1" ht="12" customHeight="1" thickBot="1">
      <c r="A41" s="231" t="s">
        <v>167</v>
      </c>
      <c r="B41" s="237" t="s">
        <v>55</v>
      </c>
      <c r="C41" s="232">
        <v>0.25</v>
      </c>
      <c r="D41" s="232">
        <v>0</v>
      </c>
      <c r="E41" s="232">
        <v>0.25</v>
      </c>
      <c r="F41" s="233">
        <v>1</v>
      </c>
      <c r="G41" s="233">
        <v>0</v>
      </c>
      <c r="H41" s="234">
        <v>1</v>
      </c>
      <c r="I41" s="228">
        <v>0.5</v>
      </c>
      <c r="J41" s="235">
        <v>0</v>
      </c>
      <c r="K41" s="236">
        <v>0.5</v>
      </c>
      <c r="L41" s="133">
        <f t="shared" si="0"/>
        <v>1.75</v>
      </c>
      <c r="M41" s="133">
        <f t="shared" si="0"/>
        <v>0</v>
      </c>
      <c r="N41" s="133">
        <f t="shared" si="0"/>
        <v>1.75</v>
      </c>
      <c r="O41" s="134">
        <f t="shared" si="1"/>
        <v>1.75</v>
      </c>
      <c r="P41" s="397">
        <v>0.04</v>
      </c>
      <c r="Q41" s="398" t="s">
        <v>231</v>
      </c>
      <c r="R41" s="120"/>
      <c r="S41" s="120"/>
      <c r="T41" s="120"/>
      <c r="U41" s="120"/>
      <c r="V41" s="120"/>
      <c r="W41" s="120"/>
    </row>
    <row r="42" spans="1:23" s="136" customFormat="1" ht="12" customHeight="1" thickBot="1">
      <c r="A42" s="231" t="s">
        <v>167</v>
      </c>
      <c r="B42" s="237" t="s">
        <v>56</v>
      </c>
      <c r="C42" s="232">
        <v>0.25</v>
      </c>
      <c r="D42" s="232">
        <v>0</v>
      </c>
      <c r="E42" s="232">
        <v>0.25</v>
      </c>
      <c r="F42" s="233">
        <v>0.75</v>
      </c>
      <c r="G42" s="233">
        <v>0</v>
      </c>
      <c r="H42" s="234">
        <v>0.75</v>
      </c>
      <c r="I42" s="228">
        <v>0</v>
      </c>
      <c r="J42" s="235">
        <v>0</v>
      </c>
      <c r="K42" s="236">
        <v>0</v>
      </c>
      <c r="L42" s="133">
        <f t="shared" si="0"/>
        <v>1</v>
      </c>
      <c r="M42" s="133">
        <f t="shared" si="0"/>
        <v>0</v>
      </c>
      <c r="N42" s="133">
        <f t="shared" si="0"/>
        <v>1</v>
      </c>
      <c r="O42" s="134">
        <f t="shared" si="1"/>
        <v>1</v>
      </c>
      <c r="P42" s="397">
        <v>0.1</v>
      </c>
      <c r="Q42" s="398" t="s">
        <v>215</v>
      </c>
      <c r="R42" s="120"/>
      <c r="S42" s="120"/>
      <c r="T42" s="120"/>
      <c r="U42" s="120"/>
      <c r="V42" s="120"/>
      <c r="W42" s="120"/>
    </row>
    <row r="43" spans="1:23" s="136" customFormat="1" ht="12" customHeight="1" thickBot="1">
      <c r="A43" s="231" t="s">
        <v>164</v>
      </c>
      <c r="B43" s="237" t="s">
        <v>57</v>
      </c>
      <c r="C43" s="232">
        <v>1.5</v>
      </c>
      <c r="D43" s="232">
        <v>0</v>
      </c>
      <c r="E43" s="232">
        <v>1.5</v>
      </c>
      <c r="F43" s="233">
        <v>9.5</v>
      </c>
      <c r="G43" s="233">
        <v>0</v>
      </c>
      <c r="H43" s="234">
        <v>9.5</v>
      </c>
      <c r="I43" s="228">
        <v>0</v>
      </c>
      <c r="J43" s="235">
        <v>0</v>
      </c>
      <c r="K43" s="236">
        <v>0</v>
      </c>
      <c r="L43" s="133">
        <f t="shared" si="0"/>
        <v>11</v>
      </c>
      <c r="M43" s="133">
        <f t="shared" si="0"/>
        <v>0</v>
      </c>
      <c r="N43" s="133">
        <f t="shared" si="0"/>
        <v>11</v>
      </c>
      <c r="O43" s="134">
        <f t="shared" si="1"/>
        <v>11</v>
      </c>
      <c r="P43" s="397">
        <v>0</v>
      </c>
      <c r="Q43" s="398" t="s">
        <v>232</v>
      </c>
      <c r="R43" s="120"/>
      <c r="S43" s="120"/>
      <c r="T43" s="120"/>
      <c r="U43" s="120"/>
      <c r="V43" s="120"/>
      <c r="W43" s="120"/>
    </row>
    <row r="44" spans="1:23" ht="12" customHeight="1" thickBot="1">
      <c r="A44" s="231" t="s">
        <v>160</v>
      </c>
      <c r="B44" s="237" t="s">
        <v>58</v>
      </c>
      <c r="C44" s="232">
        <v>1</v>
      </c>
      <c r="D44" s="232">
        <v>0</v>
      </c>
      <c r="E44" s="232">
        <v>1</v>
      </c>
      <c r="F44" s="233">
        <v>3</v>
      </c>
      <c r="G44" s="233">
        <v>0</v>
      </c>
      <c r="H44" s="234">
        <v>3</v>
      </c>
      <c r="I44" s="228">
        <v>0.5</v>
      </c>
      <c r="J44" s="235">
        <v>0</v>
      </c>
      <c r="K44" s="236">
        <v>0.5</v>
      </c>
      <c r="L44" s="133">
        <f t="shared" si="0"/>
        <v>4.5</v>
      </c>
      <c r="M44" s="133">
        <f t="shared" si="0"/>
        <v>0</v>
      </c>
      <c r="N44" s="133">
        <f t="shared" si="0"/>
        <v>4.5</v>
      </c>
      <c r="O44" s="134">
        <f t="shared" si="1"/>
        <v>4.5</v>
      </c>
      <c r="P44" s="397">
        <v>0.05</v>
      </c>
      <c r="Q44" s="398" t="s">
        <v>233</v>
      </c>
    </row>
    <row r="45" spans="1:23" ht="12" customHeight="1" thickBot="1">
      <c r="A45" s="231" t="s">
        <v>161</v>
      </c>
      <c r="B45" s="237" t="s">
        <v>234</v>
      </c>
      <c r="C45" s="232">
        <v>12</v>
      </c>
      <c r="D45" s="232">
        <v>0</v>
      </c>
      <c r="E45" s="232">
        <v>12</v>
      </c>
      <c r="F45" s="233">
        <v>35</v>
      </c>
      <c r="G45" s="233">
        <v>0</v>
      </c>
      <c r="H45" s="234">
        <v>35</v>
      </c>
      <c r="I45" s="228">
        <v>19</v>
      </c>
      <c r="J45" s="235">
        <v>0</v>
      </c>
      <c r="K45" s="236">
        <v>19</v>
      </c>
      <c r="L45" s="133">
        <f t="shared" si="0"/>
        <v>66</v>
      </c>
      <c r="M45" s="133">
        <f t="shared" si="0"/>
        <v>0</v>
      </c>
      <c r="N45" s="133">
        <f t="shared" si="0"/>
        <v>66</v>
      </c>
      <c r="O45" s="134">
        <f t="shared" si="1"/>
        <v>66</v>
      </c>
      <c r="P45" s="397">
        <v>1</v>
      </c>
      <c r="Q45" s="398" t="s">
        <v>235</v>
      </c>
    </row>
    <row r="46" spans="1:23" ht="12" customHeight="1" thickBot="1">
      <c r="A46" s="231" t="s">
        <v>161</v>
      </c>
      <c r="B46" s="237" t="s">
        <v>236</v>
      </c>
      <c r="C46" s="232">
        <v>6</v>
      </c>
      <c r="D46" s="232">
        <v>0</v>
      </c>
      <c r="E46" s="232">
        <v>6</v>
      </c>
      <c r="F46" s="233">
        <v>15</v>
      </c>
      <c r="G46" s="233">
        <v>0</v>
      </c>
      <c r="H46" s="234">
        <v>15</v>
      </c>
      <c r="I46" s="228">
        <v>9</v>
      </c>
      <c r="J46" s="235">
        <v>0</v>
      </c>
      <c r="K46" s="236">
        <v>9</v>
      </c>
      <c r="L46" s="133">
        <f t="shared" si="0"/>
        <v>30</v>
      </c>
      <c r="M46" s="133">
        <f t="shared" si="0"/>
        <v>0</v>
      </c>
      <c r="N46" s="133">
        <f t="shared" si="0"/>
        <v>30</v>
      </c>
      <c r="O46" s="134">
        <f t="shared" si="1"/>
        <v>30</v>
      </c>
      <c r="P46" s="397">
        <v>0.4</v>
      </c>
      <c r="Q46" s="398" t="s">
        <v>212</v>
      </c>
    </row>
    <row r="47" spans="1:23" s="136" customFormat="1" ht="12" customHeight="1" thickBot="1">
      <c r="A47" s="231" t="s">
        <v>164</v>
      </c>
      <c r="B47" s="237" t="s">
        <v>60</v>
      </c>
      <c r="C47" s="232">
        <v>3</v>
      </c>
      <c r="D47" s="232">
        <v>0</v>
      </c>
      <c r="E47" s="232">
        <v>3</v>
      </c>
      <c r="F47" s="233">
        <v>12</v>
      </c>
      <c r="G47" s="233">
        <v>0</v>
      </c>
      <c r="H47" s="234">
        <v>12</v>
      </c>
      <c r="I47" s="228">
        <v>3</v>
      </c>
      <c r="J47" s="235">
        <v>0</v>
      </c>
      <c r="K47" s="236">
        <v>3</v>
      </c>
      <c r="L47" s="133">
        <f t="shared" si="0"/>
        <v>18</v>
      </c>
      <c r="M47" s="133">
        <f t="shared" si="0"/>
        <v>0</v>
      </c>
      <c r="N47" s="133">
        <f t="shared" si="0"/>
        <v>18</v>
      </c>
      <c r="O47" s="134">
        <f t="shared" si="1"/>
        <v>18</v>
      </c>
      <c r="P47" s="397">
        <v>0.6</v>
      </c>
      <c r="Q47" s="398" t="s">
        <v>237</v>
      </c>
      <c r="R47" s="120"/>
      <c r="S47" s="120"/>
      <c r="T47" s="120"/>
      <c r="U47" s="120"/>
      <c r="V47" s="120"/>
      <c r="W47" s="120"/>
    </row>
    <row r="48" spans="1:23" s="136" customFormat="1" ht="12" customHeight="1" thickBot="1">
      <c r="A48" s="231" t="s">
        <v>165</v>
      </c>
      <c r="B48" s="237" t="s">
        <v>61</v>
      </c>
      <c r="C48" s="232">
        <v>4</v>
      </c>
      <c r="D48" s="232">
        <v>0</v>
      </c>
      <c r="E48" s="232">
        <v>4</v>
      </c>
      <c r="F48" s="233">
        <v>12.5</v>
      </c>
      <c r="G48" s="233">
        <v>0</v>
      </c>
      <c r="H48" s="234">
        <v>12.5</v>
      </c>
      <c r="I48" s="228">
        <v>2</v>
      </c>
      <c r="J48" s="235">
        <v>0</v>
      </c>
      <c r="K48" s="236">
        <v>2</v>
      </c>
      <c r="L48" s="133">
        <f t="shared" si="0"/>
        <v>18.5</v>
      </c>
      <c r="M48" s="133">
        <f t="shared" si="0"/>
        <v>0</v>
      </c>
      <c r="N48" s="133">
        <f t="shared" si="0"/>
        <v>18.5</v>
      </c>
      <c r="O48" s="134">
        <f t="shared" si="1"/>
        <v>18.5</v>
      </c>
      <c r="P48" s="397">
        <v>1</v>
      </c>
      <c r="Q48" s="398" t="s">
        <v>238</v>
      </c>
      <c r="R48" s="120"/>
      <c r="S48" s="120"/>
      <c r="T48" s="120"/>
      <c r="U48" s="120"/>
      <c r="V48" s="120"/>
      <c r="W48" s="120"/>
    </row>
    <row r="49" spans="1:23" s="136" customFormat="1" ht="12" customHeight="1" thickBot="1">
      <c r="A49" s="231" t="s">
        <v>167</v>
      </c>
      <c r="B49" s="237" t="s">
        <v>62</v>
      </c>
      <c r="C49" s="232">
        <v>1</v>
      </c>
      <c r="D49" s="232">
        <v>0</v>
      </c>
      <c r="E49" s="232">
        <v>1</v>
      </c>
      <c r="F49" s="233">
        <v>4</v>
      </c>
      <c r="G49" s="233">
        <v>0</v>
      </c>
      <c r="H49" s="234">
        <v>4</v>
      </c>
      <c r="I49" s="228">
        <v>1</v>
      </c>
      <c r="J49" s="235">
        <v>0</v>
      </c>
      <c r="K49" s="236">
        <v>1</v>
      </c>
      <c r="L49" s="133">
        <f t="shared" si="0"/>
        <v>6</v>
      </c>
      <c r="M49" s="133">
        <f t="shared" si="0"/>
        <v>0</v>
      </c>
      <c r="N49" s="133">
        <f t="shared" si="0"/>
        <v>6</v>
      </c>
      <c r="O49" s="134">
        <f t="shared" si="1"/>
        <v>6</v>
      </c>
      <c r="P49" s="397">
        <v>0.25</v>
      </c>
      <c r="Q49" s="398" t="s">
        <v>239</v>
      </c>
      <c r="R49" s="120"/>
      <c r="S49" s="120"/>
      <c r="T49" s="120"/>
      <c r="U49" s="120"/>
      <c r="V49" s="120"/>
      <c r="W49" s="120"/>
    </row>
    <row r="50" spans="1:23" s="136" customFormat="1" ht="12" customHeight="1" thickBot="1">
      <c r="A50" s="231" t="s">
        <v>167</v>
      </c>
      <c r="B50" s="237" t="s">
        <v>63</v>
      </c>
      <c r="C50" s="232">
        <v>1</v>
      </c>
      <c r="D50" s="232">
        <v>0</v>
      </c>
      <c r="E50" s="232">
        <v>1</v>
      </c>
      <c r="F50" s="233">
        <v>5</v>
      </c>
      <c r="G50" s="233">
        <v>0</v>
      </c>
      <c r="H50" s="234">
        <v>5</v>
      </c>
      <c r="I50" s="228">
        <v>1</v>
      </c>
      <c r="J50" s="235">
        <v>0</v>
      </c>
      <c r="K50" s="236">
        <v>1</v>
      </c>
      <c r="L50" s="133">
        <f t="shared" si="0"/>
        <v>7</v>
      </c>
      <c r="M50" s="133">
        <f t="shared" si="0"/>
        <v>0</v>
      </c>
      <c r="N50" s="133">
        <f t="shared" si="0"/>
        <v>7</v>
      </c>
      <c r="O50" s="134">
        <f t="shared" si="1"/>
        <v>7</v>
      </c>
      <c r="P50" s="397">
        <v>0.5</v>
      </c>
      <c r="Q50" s="398" t="s">
        <v>213</v>
      </c>
      <c r="R50" s="120"/>
      <c r="S50" s="120"/>
      <c r="T50" s="120"/>
      <c r="U50" s="120"/>
      <c r="V50" s="120"/>
      <c r="W50" s="120"/>
    </row>
    <row r="51" spans="1:23" s="136" customFormat="1" ht="12" customHeight="1" thickBot="1">
      <c r="A51" s="231" t="s">
        <v>164</v>
      </c>
      <c r="B51" s="237" t="s">
        <v>64</v>
      </c>
      <c r="C51" s="232">
        <v>0.5</v>
      </c>
      <c r="D51" s="232">
        <v>0</v>
      </c>
      <c r="E51" s="232">
        <v>0.5</v>
      </c>
      <c r="F51" s="233">
        <v>3.5</v>
      </c>
      <c r="G51" s="233">
        <v>0</v>
      </c>
      <c r="H51" s="234">
        <v>3.5</v>
      </c>
      <c r="I51" s="228">
        <v>0</v>
      </c>
      <c r="J51" s="235">
        <v>0</v>
      </c>
      <c r="K51" s="236">
        <v>0</v>
      </c>
      <c r="L51" s="133">
        <f t="shared" si="0"/>
        <v>4</v>
      </c>
      <c r="M51" s="133">
        <f t="shared" si="0"/>
        <v>0</v>
      </c>
      <c r="N51" s="133">
        <f t="shared" si="0"/>
        <v>4</v>
      </c>
      <c r="O51" s="134">
        <f t="shared" si="1"/>
        <v>4</v>
      </c>
      <c r="P51" s="397">
        <v>0.11</v>
      </c>
      <c r="Q51" s="398" t="s">
        <v>240</v>
      </c>
      <c r="R51" s="120"/>
      <c r="S51" s="120"/>
      <c r="T51" s="120"/>
      <c r="U51" s="120"/>
      <c r="V51" s="120"/>
      <c r="W51" s="120"/>
    </row>
    <row r="52" spans="1:23" s="136" customFormat="1" ht="12" customHeight="1" thickBot="1">
      <c r="A52" s="231" t="s">
        <v>165</v>
      </c>
      <c r="B52" s="237" t="s">
        <v>65</v>
      </c>
      <c r="C52" s="232">
        <v>2</v>
      </c>
      <c r="D52" s="232">
        <v>0</v>
      </c>
      <c r="E52" s="232">
        <v>2</v>
      </c>
      <c r="F52" s="233">
        <v>6</v>
      </c>
      <c r="G52" s="233">
        <v>0</v>
      </c>
      <c r="H52" s="234">
        <v>6</v>
      </c>
      <c r="I52" s="228">
        <v>1</v>
      </c>
      <c r="J52" s="235">
        <v>0</v>
      </c>
      <c r="K52" s="236">
        <v>1</v>
      </c>
      <c r="L52" s="133">
        <f t="shared" si="0"/>
        <v>9</v>
      </c>
      <c r="M52" s="133">
        <f t="shared" si="0"/>
        <v>0</v>
      </c>
      <c r="N52" s="133">
        <f t="shared" si="0"/>
        <v>9</v>
      </c>
      <c r="O52" s="134">
        <f t="shared" si="1"/>
        <v>9</v>
      </c>
      <c r="P52" s="397">
        <v>0.93</v>
      </c>
      <c r="Q52" s="398" t="s">
        <v>241</v>
      </c>
      <c r="R52" s="120"/>
      <c r="S52" s="120"/>
      <c r="T52" s="120"/>
      <c r="U52" s="120"/>
      <c r="V52" s="120"/>
      <c r="W52" s="120"/>
    </row>
    <row r="53" spans="1:23" s="136" customFormat="1" ht="12" customHeight="1" thickBot="1">
      <c r="A53" s="231" t="s">
        <v>161</v>
      </c>
      <c r="B53" s="237" t="s">
        <v>66</v>
      </c>
      <c r="C53" s="232">
        <v>0.25</v>
      </c>
      <c r="D53" s="232">
        <v>0</v>
      </c>
      <c r="E53" s="232">
        <v>0.25</v>
      </c>
      <c r="F53" s="233">
        <v>0.5</v>
      </c>
      <c r="G53" s="233">
        <v>0</v>
      </c>
      <c r="H53" s="234">
        <v>0.5</v>
      </c>
      <c r="I53" s="228">
        <v>0.25</v>
      </c>
      <c r="J53" s="235">
        <v>0</v>
      </c>
      <c r="K53" s="236">
        <v>0.25</v>
      </c>
      <c r="L53" s="133">
        <f t="shared" si="0"/>
        <v>1</v>
      </c>
      <c r="M53" s="133">
        <f t="shared" si="0"/>
        <v>0</v>
      </c>
      <c r="N53" s="133">
        <f t="shared" si="0"/>
        <v>1</v>
      </c>
      <c r="O53" s="134">
        <f t="shared" si="1"/>
        <v>1</v>
      </c>
      <c r="P53" s="397">
        <v>0.01</v>
      </c>
      <c r="Q53" s="398" t="s">
        <v>242</v>
      </c>
      <c r="R53" s="120"/>
      <c r="S53" s="120"/>
      <c r="T53" s="120"/>
      <c r="U53" s="120"/>
      <c r="V53" s="120"/>
      <c r="W53" s="120"/>
    </row>
    <row r="54" spans="1:23" s="136" customFormat="1" ht="12" customHeight="1" thickBot="1">
      <c r="A54" s="231" t="s">
        <v>161</v>
      </c>
      <c r="B54" s="237" t="s">
        <v>67</v>
      </c>
      <c r="C54" s="232">
        <v>2</v>
      </c>
      <c r="D54" s="232">
        <v>0</v>
      </c>
      <c r="E54" s="232">
        <v>2</v>
      </c>
      <c r="F54" s="233">
        <v>13</v>
      </c>
      <c r="G54" s="233">
        <v>0</v>
      </c>
      <c r="H54" s="234">
        <v>13</v>
      </c>
      <c r="I54" s="228">
        <v>2</v>
      </c>
      <c r="J54" s="235">
        <v>0</v>
      </c>
      <c r="K54" s="236">
        <v>2</v>
      </c>
      <c r="L54" s="133">
        <f t="shared" si="0"/>
        <v>17</v>
      </c>
      <c r="M54" s="133">
        <f t="shared" si="0"/>
        <v>0</v>
      </c>
      <c r="N54" s="133">
        <f t="shared" si="0"/>
        <v>17</v>
      </c>
      <c r="O54" s="134">
        <f t="shared" si="1"/>
        <v>17</v>
      </c>
      <c r="P54" s="397">
        <v>2</v>
      </c>
      <c r="Q54" s="398" t="s">
        <v>243</v>
      </c>
      <c r="R54" s="120"/>
      <c r="S54" s="120"/>
      <c r="T54" s="120"/>
      <c r="U54" s="120"/>
      <c r="V54" s="120"/>
      <c r="W54" s="120"/>
    </row>
    <row r="55" spans="1:23" s="136" customFormat="1" ht="12" customHeight="1" thickBot="1">
      <c r="A55" s="231" t="s">
        <v>167</v>
      </c>
      <c r="B55" s="237" t="s">
        <v>68</v>
      </c>
      <c r="C55" s="232">
        <v>1</v>
      </c>
      <c r="D55" s="232">
        <v>0</v>
      </c>
      <c r="E55" s="232">
        <v>1</v>
      </c>
      <c r="F55" s="233">
        <v>2</v>
      </c>
      <c r="G55" s="233">
        <v>0</v>
      </c>
      <c r="H55" s="234">
        <v>2</v>
      </c>
      <c r="I55" s="228">
        <v>1</v>
      </c>
      <c r="J55" s="235">
        <v>0</v>
      </c>
      <c r="K55" s="236">
        <v>1</v>
      </c>
      <c r="L55" s="133">
        <f t="shared" si="0"/>
        <v>4</v>
      </c>
      <c r="M55" s="133">
        <f t="shared" si="0"/>
        <v>0</v>
      </c>
      <c r="N55" s="133">
        <f t="shared" si="0"/>
        <v>4</v>
      </c>
      <c r="O55" s="134">
        <f t="shared" si="1"/>
        <v>4</v>
      </c>
      <c r="P55" s="397">
        <v>0.1</v>
      </c>
      <c r="Q55" s="398" t="s">
        <v>215</v>
      </c>
      <c r="R55" s="120"/>
      <c r="S55" s="120"/>
      <c r="T55" s="120"/>
      <c r="U55" s="120"/>
      <c r="V55" s="120"/>
      <c r="W55" s="120"/>
    </row>
    <row r="56" spans="1:23" s="136" customFormat="1" ht="12" customHeight="1" thickBot="1">
      <c r="A56" s="231" t="s">
        <v>160</v>
      </c>
      <c r="B56" s="237" t="s">
        <v>69</v>
      </c>
      <c r="C56" s="232">
        <v>4</v>
      </c>
      <c r="D56" s="232">
        <v>0</v>
      </c>
      <c r="E56" s="232">
        <v>4</v>
      </c>
      <c r="F56" s="233">
        <v>16</v>
      </c>
      <c r="G56" s="233">
        <v>0</v>
      </c>
      <c r="H56" s="234">
        <v>16</v>
      </c>
      <c r="I56" s="228">
        <v>3</v>
      </c>
      <c r="J56" s="235">
        <v>0</v>
      </c>
      <c r="K56" s="236">
        <v>3</v>
      </c>
      <c r="L56" s="133">
        <f t="shared" si="0"/>
        <v>23</v>
      </c>
      <c r="M56" s="133">
        <f t="shared" si="0"/>
        <v>0</v>
      </c>
      <c r="N56" s="133">
        <f t="shared" si="0"/>
        <v>23</v>
      </c>
      <c r="O56" s="134">
        <f t="shared" si="1"/>
        <v>23</v>
      </c>
      <c r="P56" s="397">
        <v>0.18</v>
      </c>
      <c r="Q56" s="398" t="s">
        <v>244</v>
      </c>
      <c r="R56" s="120"/>
      <c r="S56" s="120"/>
      <c r="T56" s="120"/>
      <c r="U56" s="120"/>
      <c r="V56" s="120"/>
      <c r="W56" s="120"/>
    </row>
    <row r="57" spans="1:23" s="136" customFormat="1" ht="12" customHeight="1" thickBot="1">
      <c r="A57" s="231" t="s">
        <v>166</v>
      </c>
      <c r="B57" s="237" t="s">
        <v>70</v>
      </c>
      <c r="C57" s="232">
        <v>0.2</v>
      </c>
      <c r="D57" s="232">
        <v>0</v>
      </c>
      <c r="E57" s="232">
        <v>0.2</v>
      </c>
      <c r="F57" s="233">
        <v>2</v>
      </c>
      <c r="G57" s="233">
        <v>0</v>
      </c>
      <c r="H57" s="234">
        <v>2</v>
      </c>
      <c r="I57" s="228">
        <v>0</v>
      </c>
      <c r="J57" s="235">
        <v>0</v>
      </c>
      <c r="K57" s="236">
        <v>0</v>
      </c>
      <c r="L57" s="133">
        <f t="shared" si="0"/>
        <v>2.2000000000000002</v>
      </c>
      <c r="M57" s="133">
        <f t="shared" si="0"/>
        <v>0</v>
      </c>
      <c r="N57" s="133">
        <f t="shared" si="0"/>
        <v>2.2000000000000002</v>
      </c>
      <c r="O57" s="134">
        <f t="shared" si="1"/>
        <v>2.2000000000000002</v>
      </c>
      <c r="P57" s="397">
        <v>0.1</v>
      </c>
      <c r="Q57" s="398" t="s">
        <v>245</v>
      </c>
      <c r="R57" s="120"/>
      <c r="S57" s="120"/>
      <c r="T57" s="120"/>
      <c r="U57" s="120"/>
      <c r="V57" s="120"/>
      <c r="W57" s="120"/>
    </row>
    <row r="58" spans="1:23" s="136" customFormat="1" ht="12" customHeight="1" thickBot="1">
      <c r="A58" s="231" t="s">
        <v>165</v>
      </c>
      <c r="B58" s="237" t="s">
        <v>71</v>
      </c>
      <c r="C58" s="232">
        <v>1.5</v>
      </c>
      <c r="D58" s="232">
        <v>0</v>
      </c>
      <c r="E58" s="232">
        <v>1.5</v>
      </c>
      <c r="F58" s="233">
        <v>6.75</v>
      </c>
      <c r="G58" s="233">
        <v>0</v>
      </c>
      <c r="H58" s="234">
        <v>6.75</v>
      </c>
      <c r="I58" s="228">
        <v>1</v>
      </c>
      <c r="J58" s="235">
        <v>0</v>
      </c>
      <c r="K58" s="236">
        <v>1</v>
      </c>
      <c r="L58" s="133">
        <f t="shared" si="0"/>
        <v>9.25</v>
      </c>
      <c r="M58" s="133">
        <f t="shared" si="0"/>
        <v>0</v>
      </c>
      <c r="N58" s="133">
        <f t="shared" si="0"/>
        <v>9.25</v>
      </c>
      <c r="O58" s="134">
        <f t="shared" si="1"/>
        <v>9.25</v>
      </c>
      <c r="P58" s="397">
        <v>0.12</v>
      </c>
      <c r="Q58" s="398" t="s">
        <v>246</v>
      </c>
      <c r="R58" s="120"/>
      <c r="S58" s="120"/>
      <c r="T58" s="120"/>
      <c r="U58" s="120"/>
      <c r="V58" s="120"/>
      <c r="W58" s="120"/>
    </row>
    <row r="59" spans="1:23" ht="12" customHeight="1" thickBot="1">
      <c r="A59" s="231" t="s">
        <v>166</v>
      </c>
      <c r="B59" s="237" t="s">
        <v>72</v>
      </c>
      <c r="C59" s="232">
        <v>3</v>
      </c>
      <c r="D59" s="232">
        <v>0</v>
      </c>
      <c r="E59" s="232">
        <v>3</v>
      </c>
      <c r="F59" s="233">
        <v>13</v>
      </c>
      <c r="G59" s="233">
        <v>0</v>
      </c>
      <c r="H59" s="234">
        <v>13</v>
      </c>
      <c r="I59" s="228">
        <v>2</v>
      </c>
      <c r="J59" s="235">
        <v>0</v>
      </c>
      <c r="K59" s="236">
        <v>2</v>
      </c>
      <c r="L59" s="133">
        <f t="shared" si="0"/>
        <v>18</v>
      </c>
      <c r="M59" s="133">
        <v>0</v>
      </c>
      <c r="N59" s="133">
        <v>18</v>
      </c>
      <c r="O59" s="134">
        <v>18</v>
      </c>
      <c r="P59" s="397">
        <v>1</v>
      </c>
      <c r="Q59" s="398" t="s">
        <v>247</v>
      </c>
    </row>
    <row r="60" spans="1:23" s="136" customFormat="1" ht="12" customHeight="1" thickBot="1">
      <c r="A60" s="231" t="s">
        <v>163</v>
      </c>
      <c r="B60" s="237" t="s">
        <v>73</v>
      </c>
      <c r="C60" s="232">
        <v>1.25</v>
      </c>
      <c r="D60" s="232">
        <v>0</v>
      </c>
      <c r="E60" s="232">
        <v>1.25</v>
      </c>
      <c r="F60" s="233">
        <v>7.75</v>
      </c>
      <c r="G60" s="233">
        <v>0</v>
      </c>
      <c r="H60" s="234">
        <v>7.75</v>
      </c>
      <c r="I60" s="228">
        <v>1</v>
      </c>
      <c r="J60" s="235">
        <v>0</v>
      </c>
      <c r="K60" s="236">
        <v>1</v>
      </c>
      <c r="L60" s="133">
        <f t="shared" si="0"/>
        <v>10</v>
      </c>
      <c r="M60" s="133">
        <f t="shared" si="0"/>
        <v>0</v>
      </c>
      <c r="N60" s="133">
        <f t="shared" si="0"/>
        <v>10</v>
      </c>
      <c r="O60" s="134">
        <f t="shared" si="1"/>
        <v>10</v>
      </c>
      <c r="P60" s="397"/>
      <c r="Q60" s="398" t="s">
        <v>213</v>
      </c>
      <c r="R60" s="120"/>
      <c r="S60" s="120"/>
      <c r="T60" s="120"/>
      <c r="U60" s="120"/>
      <c r="V60" s="120"/>
      <c r="W60" s="120"/>
    </row>
    <row r="61" spans="1:23" s="136" customFormat="1" ht="12" customHeight="1" thickBot="1">
      <c r="A61" s="231" t="s">
        <v>167</v>
      </c>
      <c r="B61" s="237" t="s">
        <v>74</v>
      </c>
      <c r="C61" s="232">
        <v>0.25</v>
      </c>
      <c r="D61" s="232">
        <v>0</v>
      </c>
      <c r="E61" s="232">
        <v>0.25</v>
      </c>
      <c r="F61" s="233">
        <v>3</v>
      </c>
      <c r="G61" s="233">
        <v>0</v>
      </c>
      <c r="H61" s="234">
        <v>3</v>
      </c>
      <c r="I61" s="228">
        <v>0</v>
      </c>
      <c r="J61" s="235">
        <v>0</v>
      </c>
      <c r="K61" s="236">
        <v>0</v>
      </c>
      <c r="L61" s="133">
        <f t="shared" si="0"/>
        <v>3.25</v>
      </c>
      <c r="M61" s="133">
        <f t="shared" si="0"/>
        <v>0</v>
      </c>
      <c r="N61" s="133">
        <f t="shared" si="0"/>
        <v>3.25</v>
      </c>
      <c r="O61" s="134">
        <f t="shared" si="1"/>
        <v>3.25</v>
      </c>
      <c r="P61" s="397">
        <v>0.1</v>
      </c>
      <c r="Q61" s="398" t="s">
        <v>248</v>
      </c>
      <c r="R61" s="120"/>
      <c r="S61" s="120"/>
      <c r="T61" s="120"/>
      <c r="U61" s="120"/>
      <c r="V61" s="120"/>
      <c r="W61" s="120"/>
    </row>
    <row r="62" spans="1:23" s="136" customFormat="1" ht="12" customHeight="1" thickBot="1">
      <c r="A62" s="231" t="s">
        <v>167</v>
      </c>
      <c r="B62" s="237" t="s">
        <v>75</v>
      </c>
      <c r="C62" s="232">
        <v>0.25</v>
      </c>
      <c r="D62" s="232">
        <v>0</v>
      </c>
      <c r="E62" s="232">
        <v>0.25</v>
      </c>
      <c r="F62" s="233">
        <v>0.75</v>
      </c>
      <c r="G62" s="233">
        <v>0</v>
      </c>
      <c r="H62" s="234">
        <v>0.75</v>
      </c>
      <c r="I62" s="228">
        <v>0.25</v>
      </c>
      <c r="J62" s="235">
        <v>0</v>
      </c>
      <c r="K62" s="236">
        <v>0.25</v>
      </c>
      <c r="L62" s="133">
        <f t="shared" si="0"/>
        <v>1.25</v>
      </c>
      <c r="M62" s="133">
        <f t="shared" si="0"/>
        <v>0</v>
      </c>
      <c r="N62" s="133">
        <f t="shared" si="0"/>
        <v>1.25</v>
      </c>
      <c r="O62" s="134">
        <f t="shared" si="1"/>
        <v>1.25</v>
      </c>
      <c r="P62" s="397">
        <v>0.1</v>
      </c>
      <c r="Q62" s="398" t="s">
        <v>215</v>
      </c>
      <c r="R62" s="120"/>
      <c r="S62" s="120"/>
      <c r="T62" s="120"/>
      <c r="U62" s="120"/>
      <c r="V62" s="120"/>
      <c r="W62" s="120"/>
    </row>
    <row r="63" spans="1:23" s="136" customFormat="1" ht="12" customHeight="1" thickBot="1">
      <c r="A63" s="231" t="s">
        <v>164</v>
      </c>
      <c r="B63" s="237" t="s">
        <v>76</v>
      </c>
      <c r="C63" s="232">
        <v>1</v>
      </c>
      <c r="D63" s="232">
        <v>0</v>
      </c>
      <c r="E63" s="232">
        <v>1</v>
      </c>
      <c r="F63" s="233">
        <v>6</v>
      </c>
      <c r="G63" s="233">
        <v>0</v>
      </c>
      <c r="H63" s="234">
        <v>6</v>
      </c>
      <c r="I63" s="228">
        <v>0.4</v>
      </c>
      <c r="J63" s="235">
        <v>0</v>
      </c>
      <c r="K63" s="236">
        <v>0.4</v>
      </c>
      <c r="L63" s="133">
        <f t="shared" si="0"/>
        <v>7.4</v>
      </c>
      <c r="M63" s="133">
        <f t="shared" si="0"/>
        <v>0</v>
      </c>
      <c r="N63" s="133">
        <f t="shared" si="0"/>
        <v>7.4</v>
      </c>
      <c r="O63" s="134">
        <f t="shared" si="1"/>
        <v>7.4</v>
      </c>
      <c r="P63" s="397">
        <v>0.08</v>
      </c>
      <c r="Q63" s="398" t="s">
        <v>249</v>
      </c>
      <c r="R63" s="120"/>
      <c r="S63" s="120"/>
      <c r="T63" s="120"/>
      <c r="U63" s="120"/>
      <c r="V63" s="120"/>
      <c r="W63" s="120"/>
    </row>
    <row r="64" spans="1:23" s="136" customFormat="1" ht="12" customHeight="1" thickBot="1">
      <c r="A64" s="231" t="s">
        <v>163</v>
      </c>
      <c r="B64" s="237" t="s">
        <v>77</v>
      </c>
      <c r="C64" s="232">
        <v>1</v>
      </c>
      <c r="D64" s="232">
        <v>0</v>
      </c>
      <c r="E64" s="232">
        <v>1</v>
      </c>
      <c r="F64" s="233">
        <v>4</v>
      </c>
      <c r="G64" s="233">
        <v>0</v>
      </c>
      <c r="H64" s="234">
        <v>4</v>
      </c>
      <c r="I64" s="228">
        <v>2</v>
      </c>
      <c r="J64" s="235">
        <v>0</v>
      </c>
      <c r="K64" s="236">
        <v>2</v>
      </c>
      <c r="L64" s="133">
        <f t="shared" si="0"/>
        <v>7</v>
      </c>
      <c r="M64" s="133">
        <f t="shared" si="0"/>
        <v>0</v>
      </c>
      <c r="N64" s="133">
        <f t="shared" si="0"/>
        <v>7</v>
      </c>
      <c r="O64" s="134">
        <f t="shared" si="1"/>
        <v>7</v>
      </c>
      <c r="P64" s="397">
        <v>0.1</v>
      </c>
      <c r="Q64" s="398" t="s">
        <v>250</v>
      </c>
      <c r="R64" s="120"/>
      <c r="S64" s="120"/>
      <c r="T64" s="120"/>
      <c r="U64" s="120"/>
      <c r="V64" s="120"/>
      <c r="W64" s="120"/>
    </row>
    <row r="65" spans="1:26" ht="12" customHeight="1" thickBot="1">
      <c r="A65" s="231" t="s">
        <v>162</v>
      </c>
      <c r="B65" s="237" t="s">
        <v>78</v>
      </c>
      <c r="C65" s="232">
        <v>25.25</v>
      </c>
      <c r="D65" s="232">
        <v>0</v>
      </c>
      <c r="E65" s="232">
        <v>25.25</v>
      </c>
      <c r="F65" s="233">
        <v>80</v>
      </c>
      <c r="G65" s="233">
        <v>0</v>
      </c>
      <c r="H65" s="234">
        <v>80</v>
      </c>
      <c r="I65" s="228">
        <v>26.75</v>
      </c>
      <c r="J65" s="235">
        <v>0</v>
      </c>
      <c r="K65" s="236">
        <v>26.75</v>
      </c>
      <c r="L65" s="133">
        <f t="shared" si="0"/>
        <v>132</v>
      </c>
      <c r="M65" s="133">
        <f t="shared" si="0"/>
        <v>0</v>
      </c>
      <c r="N65" s="133">
        <f t="shared" si="0"/>
        <v>132</v>
      </c>
      <c r="O65" s="134">
        <v>132</v>
      </c>
      <c r="P65" s="397">
        <v>6</v>
      </c>
      <c r="Q65" s="398" t="s">
        <v>251</v>
      </c>
    </row>
    <row r="66" spans="1:26" s="136" customFormat="1" ht="12" customHeight="1" thickBot="1">
      <c r="A66" s="231" t="s">
        <v>163</v>
      </c>
      <c r="B66" s="237" t="s">
        <v>79</v>
      </c>
      <c r="C66" s="232">
        <v>0</v>
      </c>
      <c r="D66" s="232">
        <v>0</v>
      </c>
      <c r="E66" s="232">
        <v>0</v>
      </c>
      <c r="F66" s="233">
        <v>1</v>
      </c>
      <c r="G66" s="233">
        <v>0</v>
      </c>
      <c r="H66" s="234">
        <v>1</v>
      </c>
      <c r="I66" s="228">
        <v>0</v>
      </c>
      <c r="J66" s="235">
        <v>0</v>
      </c>
      <c r="K66" s="236">
        <v>0</v>
      </c>
      <c r="L66" s="133">
        <f t="shared" si="0"/>
        <v>1</v>
      </c>
      <c r="M66" s="133">
        <f t="shared" si="0"/>
        <v>0</v>
      </c>
      <c r="N66" s="133">
        <f t="shared" si="0"/>
        <v>1</v>
      </c>
      <c r="O66" s="134">
        <f t="shared" si="1"/>
        <v>1</v>
      </c>
      <c r="P66" s="397">
        <v>0.05</v>
      </c>
      <c r="Q66" s="398" t="s">
        <v>208</v>
      </c>
      <c r="R66" s="120"/>
      <c r="S66" s="120"/>
      <c r="T66" s="120"/>
      <c r="U66" s="120"/>
      <c r="V66" s="120"/>
      <c r="W66" s="120"/>
    </row>
    <row r="67" spans="1:26" s="136" customFormat="1" ht="12" customHeight="1" thickBot="1">
      <c r="A67" s="231" t="s">
        <v>162</v>
      </c>
      <c r="B67" s="237" t="s">
        <v>80</v>
      </c>
      <c r="C67" s="232">
        <v>1</v>
      </c>
      <c r="D67" s="232">
        <v>0</v>
      </c>
      <c r="E67" s="232">
        <v>1</v>
      </c>
      <c r="F67" s="233">
        <v>5</v>
      </c>
      <c r="G67" s="233">
        <v>1</v>
      </c>
      <c r="H67" s="234">
        <v>4</v>
      </c>
      <c r="I67" s="228">
        <v>1</v>
      </c>
      <c r="J67" s="235">
        <v>0</v>
      </c>
      <c r="K67" s="236">
        <v>1</v>
      </c>
      <c r="L67" s="133">
        <f t="shared" si="0"/>
        <v>7</v>
      </c>
      <c r="M67" s="133">
        <f t="shared" si="0"/>
        <v>1</v>
      </c>
      <c r="N67" s="133">
        <f t="shared" si="0"/>
        <v>6</v>
      </c>
      <c r="O67" s="134">
        <v>6</v>
      </c>
      <c r="P67" s="397">
        <v>0.5</v>
      </c>
      <c r="Q67" s="291" t="s">
        <v>223</v>
      </c>
      <c r="R67" s="120"/>
      <c r="S67" s="120"/>
      <c r="T67" s="120"/>
      <c r="U67" s="120"/>
      <c r="V67" s="120"/>
      <c r="W67" s="120"/>
    </row>
    <row r="68" spans="1:26" s="136" customFormat="1" ht="12" customHeight="1" thickBot="1">
      <c r="A68" s="231" t="s">
        <v>165</v>
      </c>
      <c r="B68" s="237" t="s">
        <v>81</v>
      </c>
      <c r="C68" s="232">
        <v>2</v>
      </c>
      <c r="D68" s="232">
        <v>0</v>
      </c>
      <c r="E68" s="232">
        <v>2</v>
      </c>
      <c r="F68" s="233">
        <v>7</v>
      </c>
      <c r="G68" s="233">
        <v>0</v>
      </c>
      <c r="H68" s="234">
        <v>7</v>
      </c>
      <c r="I68" s="228">
        <v>2</v>
      </c>
      <c r="J68" s="235">
        <v>0</v>
      </c>
      <c r="K68" s="236">
        <v>2</v>
      </c>
      <c r="L68" s="133">
        <f t="shared" si="0"/>
        <v>11</v>
      </c>
      <c r="M68" s="133">
        <f t="shared" si="0"/>
        <v>0</v>
      </c>
      <c r="N68" s="133">
        <f t="shared" si="0"/>
        <v>11</v>
      </c>
      <c r="O68" s="134">
        <f t="shared" si="1"/>
        <v>11</v>
      </c>
      <c r="P68" s="397">
        <v>0</v>
      </c>
      <c r="Q68" s="398"/>
      <c r="R68" s="120"/>
      <c r="S68" s="120"/>
      <c r="T68" s="120"/>
      <c r="U68" s="120"/>
      <c r="V68" s="120"/>
      <c r="W68" s="120"/>
    </row>
    <row r="69" spans="1:26" s="136" customFormat="1" ht="12" customHeight="1" thickBot="1">
      <c r="A69" s="231" t="s">
        <v>164</v>
      </c>
      <c r="B69" s="237" t="s">
        <v>82</v>
      </c>
      <c r="C69" s="232">
        <v>2</v>
      </c>
      <c r="D69" s="232">
        <v>0</v>
      </c>
      <c r="E69" s="232">
        <v>2</v>
      </c>
      <c r="F69" s="233">
        <v>13</v>
      </c>
      <c r="G69" s="233">
        <v>0</v>
      </c>
      <c r="H69" s="234">
        <v>13</v>
      </c>
      <c r="I69" s="228">
        <v>4</v>
      </c>
      <c r="J69" s="235">
        <v>0</v>
      </c>
      <c r="K69" s="236">
        <v>4</v>
      </c>
      <c r="L69" s="133">
        <f t="shared" ref="L69:N106" si="2">SUM(C69,F69,I69)</f>
        <v>19</v>
      </c>
      <c r="M69" s="133">
        <f t="shared" si="2"/>
        <v>0</v>
      </c>
      <c r="N69" s="133">
        <f t="shared" si="2"/>
        <v>19</v>
      </c>
      <c r="O69" s="134">
        <f t="shared" ref="O69:O106" si="3">L69</f>
        <v>19</v>
      </c>
      <c r="P69" s="397">
        <v>1.5</v>
      </c>
      <c r="Q69" s="398" t="s">
        <v>252</v>
      </c>
      <c r="R69" s="120"/>
      <c r="S69" s="120"/>
      <c r="T69" s="120"/>
      <c r="U69" s="120"/>
      <c r="V69" s="120"/>
      <c r="W69" s="120"/>
    </row>
    <row r="70" spans="1:26" ht="12" customHeight="1" thickBot="1">
      <c r="A70" s="231" t="s">
        <v>166</v>
      </c>
      <c r="B70" s="237" t="s">
        <v>83</v>
      </c>
      <c r="C70" s="232">
        <v>1</v>
      </c>
      <c r="D70" s="232">
        <v>0</v>
      </c>
      <c r="E70" s="232">
        <v>1</v>
      </c>
      <c r="F70" s="233">
        <v>10</v>
      </c>
      <c r="G70" s="233">
        <v>0</v>
      </c>
      <c r="H70" s="234">
        <v>10</v>
      </c>
      <c r="I70" s="228">
        <v>5</v>
      </c>
      <c r="J70" s="235">
        <v>0</v>
      </c>
      <c r="K70" s="236">
        <v>5</v>
      </c>
      <c r="L70" s="133">
        <f t="shared" si="2"/>
        <v>16</v>
      </c>
      <c r="M70" s="133">
        <f t="shared" si="2"/>
        <v>0</v>
      </c>
      <c r="N70" s="133">
        <f t="shared" si="2"/>
        <v>16</v>
      </c>
      <c r="O70" s="134">
        <f t="shared" si="3"/>
        <v>16</v>
      </c>
      <c r="P70" s="397">
        <v>1</v>
      </c>
      <c r="Q70" s="398" t="s">
        <v>253</v>
      </c>
    </row>
    <row r="71" spans="1:26" s="136" customFormat="1" ht="12" customHeight="1" thickBot="1">
      <c r="A71" s="231" t="s">
        <v>168</v>
      </c>
      <c r="B71" s="237" t="s">
        <v>254</v>
      </c>
      <c r="C71" s="232">
        <v>0</v>
      </c>
      <c r="D71" s="232">
        <v>0</v>
      </c>
      <c r="E71" s="232">
        <v>0</v>
      </c>
      <c r="F71" s="233">
        <v>0</v>
      </c>
      <c r="G71" s="233">
        <v>0</v>
      </c>
      <c r="H71" s="234">
        <v>0</v>
      </c>
      <c r="I71" s="228">
        <v>0</v>
      </c>
      <c r="J71" s="235">
        <v>0</v>
      </c>
      <c r="K71" s="236">
        <v>0</v>
      </c>
      <c r="L71" s="133">
        <f t="shared" si="2"/>
        <v>0</v>
      </c>
      <c r="M71" s="133">
        <f t="shared" si="2"/>
        <v>0</v>
      </c>
      <c r="N71" s="133">
        <f t="shared" si="2"/>
        <v>0</v>
      </c>
      <c r="O71" s="134">
        <f t="shared" si="3"/>
        <v>0</v>
      </c>
      <c r="P71" s="397">
        <v>0</v>
      </c>
      <c r="Q71" s="398" t="s">
        <v>255</v>
      </c>
      <c r="R71" s="120"/>
      <c r="S71" s="120"/>
      <c r="T71" s="120"/>
      <c r="U71" s="120"/>
      <c r="V71" s="120"/>
      <c r="W71" s="120"/>
    </row>
    <row r="72" spans="1:26" s="136" customFormat="1" ht="12" customHeight="1" thickBot="1">
      <c r="A72" s="231" t="s">
        <v>164</v>
      </c>
      <c r="B72" s="237" t="s">
        <v>84</v>
      </c>
      <c r="C72" s="232">
        <v>1</v>
      </c>
      <c r="D72" s="232">
        <v>0</v>
      </c>
      <c r="E72" s="232">
        <v>1</v>
      </c>
      <c r="F72" s="233">
        <v>6</v>
      </c>
      <c r="G72" s="233">
        <v>0</v>
      </c>
      <c r="H72" s="234">
        <v>6</v>
      </c>
      <c r="I72" s="228">
        <v>1</v>
      </c>
      <c r="J72" s="235">
        <v>0</v>
      </c>
      <c r="K72" s="236">
        <v>1</v>
      </c>
      <c r="L72" s="133">
        <f t="shared" si="2"/>
        <v>8</v>
      </c>
      <c r="M72" s="133">
        <f t="shared" si="2"/>
        <v>0</v>
      </c>
      <c r="N72" s="133">
        <f t="shared" si="2"/>
        <v>8</v>
      </c>
      <c r="O72" s="134">
        <f t="shared" si="3"/>
        <v>8</v>
      </c>
      <c r="P72" s="397">
        <v>0.09</v>
      </c>
      <c r="Q72" s="398" t="s">
        <v>256</v>
      </c>
      <c r="R72" s="120"/>
      <c r="S72" s="120"/>
      <c r="T72" s="120"/>
      <c r="U72" s="120"/>
      <c r="V72" s="120"/>
      <c r="W72" s="120"/>
    </row>
    <row r="73" spans="1:26" ht="12" customHeight="1" thickBot="1">
      <c r="A73" s="231" t="s">
        <v>166</v>
      </c>
      <c r="B73" s="237" t="s">
        <v>85</v>
      </c>
      <c r="C73" s="232">
        <v>3</v>
      </c>
      <c r="D73" s="232">
        <v>0</v>
      </c>
      <c r="E73" s="232">
        <v>3</v>
      </c>
      <c r="F73" s="233">
        <v>11</v>
      </c>
      <c r="G73" s="233">
        <v>0</v>
      </c>
      <c r="H73" s="234">
        <v>11</v>
      </c>
      <c r="I73" s="228">
        <v>4</v>
      </c>
      <c r="J73" s="235">
        <v>0</v>
      </c>
      <c r="K73" s="236">
        <v>4</v>
      </c>
      <c r="L73" s="133">
        <f t="shared" si="2"/>
        <v>18</v>
      </c>
      <c r="M73" s="133">
        <f t="shared" si="2"/>
        <v>0</v>
      </c>
      <c r="N73" s="133">
        <f t="shared" si="2"/>
        <v>18</v>
      </c>
      <c r="O73" s="134">
        <f t="shared" si="3"/>
        <v>18</v>
      </c>
      <c r="P73" s="397">
        <v>1</v>
      </c>
      <c r="Q73" s="398" t="s">
        <v>257</v>
      </c>
    </row>
    <row r="74" spans="1:26" s="136" customFormat="1" ht="12" customHeight="1" thickBot="1">
      <c r="A74" s="231" t="s">
        <v>160</v>
      </c>
      <c r="B74" s="237" t="s">
        <v>86</v>
      </c>
      <c r="C74" s="232">
        <v>2</v>
      </c>
      <c r="D74" s="232">
        <v>0</v>
      </c>
      <c r="E74" s="232">
        <v>2</v>
      </c>
      <c r="F74" s="233">
        <v>8</v>
      </c>
      <c r="G74" s="233">
        <v>1</v>
      </c>
      <c r="H74" s="234">
        <v>7</v>
      </c>
      <c r="I74" s="228">
        <v>3</v>
      </c>
      <c r="J74" s="235">
        <v>0</v>
      </c>
      <c r="K74" s="236">
        <v>3</v>
      </c>
      <c r="L74" s="133">
        <f t="shared" si="2"/>
        <v>13</v>
      </c>
      <c r="M74" s="133">
        <f t="shared" si="2"/>
        <v>1</v>
      </c>
      <c r="N74" s="133">
        <f t="shared" si="2"/>
        <v>12</v>
      </c>
      <c r="O74" s="134">
        <v>12</v>
      </c>
      <c r="P74" s="397">
        <v>0.1</v>
      </c>
      <c r="Q74" s="398" t="s">
        <v>258</v>
      </c>
      <c r="R74" s="120"/>
      <c r="S74" s="120"/>
      <c r="T74" s="120"/>
      <c r="U74" s="120"/>
      <c r="V74" s="120"/>
      <c r="W74" s="120"/>
    </row>
    <row r="75" spans="1:26" s="136" customFormat="1" ht="12" customHeight="1" thickBot="1">
      <c r="A75" s="231" t="s">
        <v>165</v>
      </c>
      <c r="B75" s="237" t="s">
        <v>87</v>
      </c>
      <c r="C75" s="232">
        <v>0.33</v>
      </c>
      <c r="D75" s="232">
        <v>0</v>
      </c>
      <c r="E75" s="232">
        <v>0.33</v>
      </c>
      <c r="F75" s="233">
        <v>2</v>
      </c>
      <c r="G75" s="233">
        <v>0</v>
      </c>
      <c r="H75" s="234">
        <v>2</v>
      </c>
      <c r="I75" s="228">
        <v>0</v>
      </c>
      <c r="J75" s="235">
        <v>0</v>
      </c>
      <c r="K75" s="236">
        <v>0</v>
      </c>
      <c r="L75" s="133">
        <f t="shared" si="2"/>
        <v>2.33</v>
      </c>
      <c r="M75" s="133">
        <f t="shared" si="2"/>
        <v>0</v>
      </c>
      <c r="N75" s="133">
        <f t="shared" si="2"/>
        <v>2.33</v>
      </c>
      <c r="O75" s="134">
        <f t="shared" si="3"/>
        <v>2.33</v>
      </c>
      <c r="P75" s="397">
        <v>0.25</v>
      </c>
      <c r="Q75" s="398" t="s">
        <v>259</v>
      </c>
      <c r="R75" s="120"/>
      <c r="S75" s="120"/>
      <c r="T75" s="120"/>
      <c r="U75" s="120"/>
      <c r="V75" s="120"/>
      <c r="W75" s="120"/>
    </row>
    <row r="76" spans="1:26" s="136" customFormat="1" ht="12" customHeight="1" thickBot="1">
      <c r="A76" s="231" t="s">
        <v>167</v>
      </c>
      <c r="B76" s="237" t="s">
        <v>88</v>
      </c>
      <c r="C76" s="232">
        <v>0.25</v>
      </c>
      <c r="D76" s="232">
        <v>0</v>
      </c>
      <c r="E76" s="232">
        <v>0.25</v>
      </c>
      <c r="F76" s="233">
        <v>6</v>
      </c>
      <c r="G76" s="233">
        <v>0</v>
      </c>
      <c r="H76" s="234">
        <v>6</v>
      </c>
      <c r="I76" s="228">
        <v>0.5</v>
      </c>
      <c r="J76" s="235">
        <v>0</v>
      </c>
      <c r="K76" s="236">
        <v>0.5</v>
      </c>
      <c r="L76" s="133">
        <f t="shared" si="2"/>
        <v>6.75</v>
      </c>
      <c r="M76" s="133">
        <f t="shared" si="2"/>
        <v>0</v>
      </c>
      <c r="N76" s="133">
        <f t="shared" si="2"/>
        <v>6.75</v>
      </c>
      <c r="O76" s="134">
        <f t="shared" si="3"/>
        <v>6.75</v>
      </c>
      <c r="P76" s="397">
        <v>0.55000000000000004</v>
      </c>
      <c r="Q76" s="398" t="s">
        <v>260</v>
      </c>
      <c r="R76" s="120"/>
      <c r="S76" s="120"/>
      <c r="T76" s="120"/>
      <c r="U76" s="120"/>
      <c r="V76" s="120"/>
      <c r="W76" s="120"/>
    </row>
    <row r="77" spans="1:26" ht="12" customHeight="1" thickBot="1">
      <c r="A77" s="231" t="s">
        <v>166</v>
      </c>
      <c r="B77" s="237" t="s">
        <v>89</v>
      </c>
      <c r="C77" s="232">
        <v>1.25</v>
      </c>
      <c r="D77" s="232">
        <v>0</v>
      </c>
      <c r="E77" s="232">
        <v>1.25</v>
      </c>
      <c r="F77" s="233">
        <v>3</v>
      </c>
      <c r="G77" s="233">
        <v>0</v>
      </c>
      <c r="H77" s="234">
        <v>3</v>
      </c>
      <c r="I77" s="228">
        <v>1</v>
      </c>
      <c r="J77" s="235">
        <v>0</v>
      </c>
      <c r="K77" s="236">
        <v>1</v>
      </c>
      <c r="L77" s="133">
        <v>5.25</v>
      </c>
      <c r="M77" s="133">
        <f t="shared" si="2"/>
        <v>0</v>
      </c>
      <c r="N77" s="133">
        <v>5.25</v>
      </c>
      <c r="O77" s="134">
        <f t="shared" si="3"/>
        <v>5.25</v>
      </c>
      <c r="P77" s="397">
        <v>1</v>
      </c>
      <c r="Q77" s="251" t="s">
        <v>261</v>
      </c>
    </row>
    <row r="78" spans="1:26" s="136" customFormat="1" ht="12" customHeight="1" thickBot="1">
      <c r="A78" s="231" t="s">
        <v>167</v>
      </c>
      <c r="B78" s="237" t="s">
        <v>90</v>
      </c>
      <c r="C78" s="232">
        <v>0.25</v>
      </c>
      <c r="D78" s="232">
        <v>0</v>
      </c>
      <c r="E78" s="232">
        <v>0.25</v>
      </c>
      <c r="F78" s="233">
        <v>2</v>
      </c>
      <c r="G78" s="233">
        <v>0</v>
      </c>
      <c r="H78" s="234">
        <v>2</v>
      </c>
      <c r="I78" s="228">
        <v>0.5</v>
      </c>
      <c r="J78" s="235">
        <v>0</v>
      </c>
      <c r="K78" s="236">
        <v>0.5</v>
      </c>
      <c r="L78" s="133">
        <f t="shared" si="2"/>
        <v>2.75</v>
      </c>
      <c r="M78" s="133">
        <f t="shared" si="2"/>
        <v>0</v>
      </c>
      <c r="N78" s="133">
        <f t="shared" si="2"/>
        <v>2.75</v>
      </c>
      <c r="O78" s="134">
        <f t="shared" si="3"/>
        <v>2.75</v>
      </c>
      <c r="P78" s="397">
        <v>0.05</v>
      </c>
      <c r="Q78" s="398" t="s">
        <v>262</v>
      </c>
      <c r="R78" s="120"/>
      <c r="S78" s="120"/>
      <c r="T78" s="120"/>
      <c r="U78" s="120"/>
      <c r="V78" s="120"/>
      <c r="W78" s="120"/>
    </row>
    <row r="79" spans="1:26" s="136" customFormat="1" ht="12" customHeight="1" thickBot="1">
      <c r="A79" s="231" t="s">
        <v>164</v>
      </c>
      <c r="B79" s="237" t="s">
        <v>91</v>
      </c>
      <c r="C79" s="232">
        <v>1</v>
      </c>
      <c r="D79" s="232">
        <v>0</v>
      </c>
      <c r="E79" s="232">
        <v>1</v>
      </c>
      <c r="F79" s="233">
        <v>6</v>
      </c>
      <c r="G79" s="233">
        <v>0</v>
      </c>
      <c r="H79" s="234">
        <v>6</v>
      </c>
      <c r="I79" s="228">
        <v>1</v>
      </c>
      <c r="J79" s="235">
        <v>0</v>
      </c>
      <c r="K79" s="236">
        <v>1</v>
      </c>
      <c r="L79" s="133">
        <f t="shared" si="2"/>
        <v>8</v>
      </c>
      <c r="M79" s="133">
        <f t="shared" si="2"/>
        <v>0</v>
      </c>
      <c r="N79" s="133">
        <f t="shared" si="2"/>
        <v>8</v>
      </c>
      <c r="O79" s="134">
        <f t="shared" si="3"/>
        <v>8</v>
      </c>
      <c r="P79" s="397">
        <v>0</v>
      </c>
      <c r="Q79" s="398" t="s">
        <v>255</v>
      </c>
      <c r="R79" s="120"/>
      <c r="S79" s="120"/>
      <c r="T79" s="120"/>
      <c r="U79" s="120"/>
      <c r="V79" s="120"/>
      <c r="W79" s="120"/>
    </row>
    <row r="80" spans="1:26" s="136" customFormat="1" ht="12" customHeight="1" thickBot="1">
      <c r="A80" s="231" t="s">
        <v>166</v>
      </c>
      <c r="B80" s="237" t="s">
        <v>92</v>
      </c>
      <c r="C80" s="232">
        <v>3.38</v>
      </c>
      <c r="D80" s="232">
        <v>0</v>
      </c>
      <c r="E80" s="232">
        <v>3.38</v>
      </c>
      <c r="F80" s="233">
        <v>21.25</v>
      </c>
      <c r="G80" s="233">
        <v>0</v>
      </c>
      <c r="H80" s="234">
        <v>21.25</v>
      </c>
      <c r="I80" s="228">
        <v>3</v>
      </c>
      <c r="J80" s="235">
        <v>0</v>
      </c>
      <c r="K80" s="236">
        <v>3</v>
      </c>
      <c r="L80" s="133">
        <f t="shared" si="2"/>
        <v>27.63</v>
      </c>
      <c r="M80" s="133">
        <f t="shared" si="2"/>
        <v>0</v>
      </c>
      <c r="N80" s="133">
        <f t="shared" si="2"/>
        <v>27.63</v>
      </c>
      <c r="O80" s="134">
        <f t="shared" si="3"/>
        <v>27.63</v>
      </c>
      <c r="P80" s="397">
        <v>8.8000000000000007</v>
      </c>
      <c r="Q80" s="398" t="s">
        <v>263</v>
      </c>
      <c r="R80" s="120"/>
      <c r="S80" s="120"/>
      <c r="T80" s="120"/>
      <c r="U80" s="120"/>
      <c r="V80" s="120"/>
      <c r="W80" s="120"/>
      <c r="X80" s="120"/>
      <c r="Y80" s="120"/>
      <c r="Z80" s="120"/>
    </row>
    <row r="81" spans="1:23" s="136" customFormat="1" ht="12" customHeight="1" thickBot="1">
      <c r="A81" s="231" t="s">
        <v>167</v>
      </c>
      <c r="B81" s="237" t="s">
        <v>93</v>
      </c>
      <c r="C81" s="232">
        <v>0</v>
      </c>
      <c r="D81" s="232">
        <v>0</v>
      </c>
      <c r="E81" s="232">
        <v>0</v>
      </c>
      <c r="F81" s="233">
        <v>1</v>
      </c>
      <c r="G81" s="233">
        <v>0</v>
      </c>
      <c r="H81" s="234">
        <v>1</v>
      </c>
      <c r="I81" s="228">
        <v>0</v>
      </c>
      <c r="J81" s="235">
        <v>0</v>
      </c>
      <c r="K81" s="236">
        <v>0</v>
      </c>
      <c r="L81" s="133">
        <f t="shared" si="2"/>
        <v>1</v>
      </c>
      <c r="M81" s="133">
        <f t="shared" si="2"/>
        <v>0</v>
      </c>
      <c r="N81" s="133">
        <f t="shared" si="2"/>
        <v>1</v>
      </c>
      <c r="O81" s="134">
        <f t="shared" si="3"/>
        <v>1</v>
      </c>
      <c r="P81" s="397">
        <v>0.1</v>
      </c>
      <c r="Q81" s="398" t="s">
        <v>215</v>
      </c>
      <c r="R81" s="120"/>
      <c r="S81" s="120"/>
      <c r="T81" s="120"/>
      <c r="U81" s="120"/>
      <c r="V81" s="120"/>
      <c r="W81" s="120"/>
    </row>
    <row r="82" spans="1:23" s="136" customFormat="1" ht="12" customHeight="1" thickBot="1">
      <c r="A82" s="231" t="s">
        <v>160</v>
      </c>
      <c r="B82" s="237" t="s">
        <v>94</v>
      </c>
      <c r="C82" s="232">
        <v>1</v>
      </c>
      <c r="D82" s="232">
        <v>0</v>
      </c>
      <c r="E82" s="232">
        <v>1</v>
      </c>
      <c r="F82" s="233">
        <v>10</v>
      </c>
      <c r="G82" s="233">
        <v>0</v>
      </c>
      <c r="H82" s="234">
        <v>10</v>
      </c>
      <c r="I82" s="228">
        <v>3</v>
      </c>
      <c r="J82" s="235">
        <v>0</v>
      </c>
      <c r="K82" s="236">
        <v>3</v>
      </c>
      <c r="L82" s="133">
        <f t="shared" si="2"/>
        <v>14</v>
      </c>
      <c r="M82" s="133">
        <f t="shared" si="2"/>
        <v>0</v>
      </c>
      <c r="N82" s="133">
        <f t="shared" si="2"/>
        <v>14</v>
      </c>
      <c r="O82" s="134">
        <f t="shared" si="3"/>
        <v>14</v>
      </c>
      <c r="P82" s="397">
        <v>0</v>
      </c>
      <c r="Q82" s="398" t="s">
        <v>255</v>
      </c>
      <c r="R82" s="120"/>
      <c r="S82" s="120"/>
      <c r="T82" s="120"/>
      <c r="U82" s="120"/>
      <c r="V82" s="120"/>
      <c r="W82" s="120"/>
    </row>
    <row r="83" spans="1:23" s="136" customFormat="1" ht="12" customHeight="1" thickBot="1">
      <c r="A83" s="231" t="s">
        <v>165</v>
      </c>
      <c r="B83" s="237" t="s">
        <v>95</v>
      </c>
      <c r="C83" s="232">
        <v>1</v>
      </c>
      <c r="D83" s="232">
        <v>0</v>
      </c>
      <c r="E83" s="232">
        <v>1</v>
      </c>
      <c r="F83" s="233">
        <v>10</v>
      </c>
      <c r="G83" s="233">
        <v>0</v>
      </c>
      <c r="H83" s="234">
        <v>10</v>
      </c>
      <c r="I83" s="228">
        <v>1.25</v>
      </c>
      <c r="J83" s="235">
        <v>0</v>
      </c>
      <c r="K83" s="236">
        <v>1.25</v>
      </c>
      <c r="L83" s="133">
        <f t="shared" si="2"/>
        <v>12.25</v>
      </c>
      <c r="M83" s="133">
        <f t="shared" si="2"/>
        <v>0</v>
      </c>
      <c r="N83" s="133">
        <f t="shared" si="2"/>
        <v>12.25</v>
      </c>
      <c r="O83" s="134">
        <f t="shared" si="3"/>
        <v>12.25</v>
      </c>
      <c r="P83" s="397">
        <v>1.4</v>
      </c>
      <c r="Q83" s="398" t="s">
        <v>264</v>
      </c>
      <c r="R83" s="120"/>
      <c r="S83" s="120"/>
      <c r="T83" s="120"/>
      <c r="U83" s="120"/>
      <c r="V83" s="120"/>
      <c r="W83" s="120"/>
    </row>
    <row r="84" spans="1:23" ht="12" customHeight="1" thickBot="1">
      <c r="A84" s="231" t="s">
        <v>165</v>
      </c>
      <c r="B84" s="237" t="s">
        <v>96</v>
      </c>
      <c r="C84" s="232">
        <v>4</v>
      </c>
      <c r="D84" s="232">
        <v>0</v>
      </c>
      <c r="E84" s="232">
        <v>4</v>
      </c>
      <c r="F84" s="233">
        <v>25</v>
      </c>
      <c r="G84" s="233">
        <v>0</v>
      </c>
      <c r="H84" s="234">
        <v>25</v>
      </c>
      <c r="I84" s="228">
        <v>1</v>
      </c>
      <c r="J84" s="235">
        <v>0</v>
      </c>
      <c r="K84" s="236">
        <v>1</v>
      </c>
      <c r="L84" s="133">
        <f t="shared" si="2"/>
        <v>30</v>
      </c>
      <c r="M84" s="133">
        <f t="shared" si="2"/>
        <v>0</v>
      </c>
      <c r="N84" s="133">
        <f t="shared" si="2"/>
        <v>30</v>
      </c>
      <c r="O84" s="134">
        <f t="shared" si="3"/>
        <v>30</v>
      </c>
      <c r="P84" s="397">
        <v>6</v>
      </c>
      <c r="Q84" s="398" t="s">
        <v>265</v>
      </c>
    </row>
    <row r="85" spans="1:23" s="136" customFormat="1" ht="12" customHeight="1" thickBot="1">
      <c r="A85" s="231" t="s">
        <v>161</v>
      </c>
      <c r="B85" s="237" t="s">
        <v>97</v>
      </c>
      <c r="C85" s="232">
        <v>1</v>
      </c>
      <c r="D85" s="232">
        <v>0</v>
      </c>
      <c r="E85" s="236">
        <v>1</v>
      </c>
      <c r="F85" s="138">
        <v>8</v>
      </c>
      <c r="G85" s="233">
        <v>0</v>
      </c>
      <c r="H85" s="234">
        <v>8</v>
      </c>
      <c r="I85" s="228">
        <v>2</v>
      </c>
      <c r="J85" s="235">
        <v>0</v>
      </c>
      <c r="K85" s="236">
        <v>2</v>
      </c>
      <c r="L85" s="133">
        <f t="shared" si="2"/>
        <v>11</v>
      </c>
      <c r="M85" s="133">
        <f t="shared" si="2"/>
        <v>0</v>
      </c>
      <c r="N85" s="133">
        <f t="shared" si="2"/>
        <v>11</v>
      </c>
      <c r="O85" s="134">
        <f t="shared" si="3"/>
        <v>11</v>
      </c>
      <c r="P85" s="397">
        <v>1</v>
      </c>
      <c r="Q85" s="398" t="s">
        <v>212</v>
      </c>
      <c r="R85" s="120"/>
      <c r="S85" s="120"/>
      <c r="T85" s="120"/>
      <c r="U85" s="120"/>
      <c r="V85" s="120"/>
      <c r="W85" s="120"/>
    </row>
    <row r="86" spans="1:23" s="136" customFormat="1" ht="12" customHeight="1" thickBot="1">
      <c r="A86" s="231" t="s">
        <v>162</v>
      </c>
      <c r="B86" s="237" t="s">
        <v>98</v>
      </c>
      <c r="C86" s="232">
        <v>2.25</v>
      </c>
      <c r="D86" s="232">
        <v>0</v>
      </c>
      <c r="E86" s="236">
        <v>2.25</v>
      </c>
      <c r="F86" s="138">
        <v>15.75</v>
      </c>
      <c r="G86" s="233">
        <v>0</v>
      </c>
      <c r="H86" s="234">
        <v>15.75</v>
      </c>
      <c r="I86" s="228">
        <v>4</v>
      </c>
      <c r="J86" s="235">
        <v>0</v>
      </c>
      <c r="K86" s="236">
        <v>4</v>
      </c>
      <c r="L86" s="133">
        <f t="shared" si="2"/>
        <v>22</v>
      </c>
      <c r="M86" s="133">
        <f t="shared" si="2"/>
        <v>0</v>
      </c>
      <c r="N86" s="133">
        <f t="shared" si="2"/>
        <v>22</v>
      </c>
      <c r="O86" s="134">
        <v>22</v>
      </c>
      <c r="P86" s="397">
        <v>0</v>
      </c>
      <c r="Q86" s="292" t="s">
        <v>222</v>
      </c>
      <c r="R86" s="120"/>
      <c r="S86" s="120"/>
      <c r="T86" s="120"/>
      <c r="U86" s="120"/>
      <c r="V86" s="120"/>
      <c r="W86" s="120"/>
    </row>
    <row r="87" spans="1:23" s="136" customFormat="1" ht="12" customHeight="1" thickBot="1">
      <c r="A87" s="231" t="s">
        <v>163</v>
      </c>
      <c r="B87" s="237" t="s">
        <v>99</v>
      </c>
      <c r="C87" s="232">
        <v>1</v>
      </c>
      <c r="D87" s="232">
        <v>0</v>
      </c>
      <c r="E87" s="236">
        <v>1</v>
      </c>
      <c r="F87" s="138">
        <v>9</v>
      </c>
      <c r="G87" s="233">
        <v>0</v>
      </c>
      <c r="H87" s="234">
        <v>9</v>
      </c>
      <c r="I87" s="228">
        <v>0</v>
      </c>
      <c r="J87" s="235">
        <v>0</v>
      </c>
      <c r="K87" s="236">
        <v>0</v>
      </c>
      <c r="L87" s="133">
        <f t="shared" si="2"/>
        <v>10</v>
      </c>
      <c r="M87" s="133">
        <f t="shared" si="2"/>
        <v>0</v>
      </c>
      <c r="N87" s="133">
        <f t="shared" si="2"/>
        <v>10</v>
      </c>
      <c r="O87" s="134">
        <f t="shared" si="3"/>
        <v>10</v>
      </c>
      <c r="P87" s="397">
        <v>0.11</v>
      </c>
      <c r="Q87" s="398" t="s">
        <v>208</v>
      </c>
      <c r="R87" s="120"/>
      <c r="S87" s="120"/>
      <c r="T87" s="120"/>
      <c r="U87" s="120"/>
      <c r="V87" s="120"/>
      <c r="W87" s="120"/>
    </row>
    <row r="88" spans="1:23" ht="12" customHeight="1" thickBot="1">
      <c r="A88" s="231" t="s">
        <v>165</v>
      </c>
      <c r="B88" s="237" t="s">
        <v>100</v>
      </c>
      <c r="C88" s="232">
        <v>2</v>
      </c>
      <c r="D88" s="232">
        <v>0</v>
      </c>
      <c r="E88" s="236">
        <v>2</v>
      </c>
      <c r="F88" s="138">
        <v>11</v>
      </c>
      <c r="G88" s="233">
        <v>0</v>
      </c>
      <c r="H88" s="234">
        <v>11</v>
      </c>
      <c r="I88" s="228">
        <v>1</v>
      </c>
      <c r="J88" s="235">
        <v>0</v>
      </c>
      <c r="K88" s="236">
        <v>1</v>
      </c>
      <c r="L88" s="133">
        <f t="shared" si="2"/>
        <v>14</v>
      </c>
      <c r="M88" s="133">
        <f t="shared" si="2"/>
        <v>0</v>
      </c>
      <c r="N88" s="133">
        <f t="shared" si="2"/>
        <v>14</v>
      </c>
      <c r="O88" s="134">
        <f t="shared" si="3"/>
        <v>14</v>
      </c>
      <c r="P88" s="397">
        <v>2.4</v>
      </c>
      <c r="Q88" s="398" t="s">
        <v>266</v>
      </c>
    </row>
    <row r="89" spans="1:23" s="136" customFormat="1" ht="12" customHeight="1" thickBot="1">
      <c r="A89" s="231" t="s">
        <v>165</v>
      </c>
      <c r="B89" s="237" t="s">
        <v>101</v>
      </c>
      <c r="C89" s="232">
        <v>2</v>
      </c>
      <c r="D89" s="232">
        <v>0</v>
      </c>
      <c r="E89" s="236">
        <v>2</v>
      </c>
      <c r="F89" s="138">
        <v>11</v>
      </c>
      <c r="G89" s="233">
        <v>0</v>
      </c>
      <c r="H89" s="234">
        <v>11</v>
      </c>
      <c r="I89" s="228">
        <v>0</v>
      </c>
      <c r="J89" s="235">
        <v>0</v>
      </c>
      <c r="K89" s="236">
        <v>0</v>
      </c>
      <c r="L89" s="133">
        <f t="shared" si="2"/>
        <v>13</v>
      </c>
      <c r="M89" s="133">
        <f t="shared" si="2"/>
        <v>0</v>
      </c>
      <c r="N89" s="133">
        <f t="shared" si="2"/>
        <v>13</v>
      </c>
      <c r="O89" s="134">
        <f t="shared" si="3"/>
        <v>13</v>
      </c>
      <c r="P89" s="397">
        <v>1.4</v>
      </c>
      <c r="Q89" s="398" t="s">
        <v>264</v>
      </c>
      <c r="R89" s="120"/>
      <c r="S89" s="120"/>
      <c r="T89" s="120"/>
      <c r="U89" s="120"/>
      <c r="V89" s="120"/>
      <c r="W89" s="120"/>
    </row>
    <row r="90" spans="1:23" s="136" customFormat="1" ht="12" customHeight="1" thickBot="1">
      <c r="A90" s="231" t="s">
        <v>162</v>
      </c>
      <c r="B90" s="237" t="s">
        <v>102</v>
      </c>
      <c r="C90" s="232">
        <v>1</v>
      </c>
      <c r="D90" s="232">
        <v>0</v>
      </c>
      <c r="E90" s="236">
        <v>1</v>
      </c>
      <c r="F90" s="138">
        <v>6.625</v>
      </c>
      <c r="G90" s="233">
        <v>0</v>
      </c>
      <c r="H90" s="234">
        <v>6.625</v>
      </c>
      <c r="I90" s="228">
        <v>2</v>
      </c>
      <c r="J90" s="235">
        <v>0</v>
      </c>
      <c r="K90" s="236">
        <v>2</v>
      </c>
      <c r="L90" s="133">
        <f t="shared" si="2"/>
        <v>9.625</v>
      </c>
      <c r="M90" s="133">
        <f t="shared" si="2"/>
        <v>0</v>
      </c>
      <c r="N90" s="133">
        <f t="shared" si="2"/>
        <v>9.625</v>
      </c>
      <c r="O90" s="134">
        <v>9.6300000000000008</v>
      </c>
      <c r="P90" s="397">
        <v>0</v>
      </c>
      <c r="Q90" s="292" t="s">
        <v>222</v>
      </c>
      <c r="R90" s="120"/>
      <c r="S90" s="120"/>
      <c r="T90" s="120"/>
      <c r="U90" s="120"/>
      <c r="V90" s="120"/>
      <c r="W90" s="120"/>
    </row>
    <row r="91" spans="1:23" s="136" customFormat="1" ht="12" customHeight="1" thickBot="1">
      <c r="A91" s="231" t="s">
        <v>161</v>
      </c>
      <c r="B91" s="237" t="s">
        <v>103</v>
      </c>
      <c r="C91" s="232">
        <v>0.5</v>
      </c>
      <c r="D91" s="232">
        <v>0</v>
      </c>
      <c r="E91" s="236">
        <v>0.5</v>
      </c>
      <c r="F91" s="138">
        <v>4</v>
      </c>
      <c r="G91" s="233">
        <v>0</v>
      </c>
      <c r="H91" s="234">
        <v>4</v>
      </c>
      <c r="I91" s="228">
        <v>0</v>
      </c>
      <c r="J91" s="235">
        <v>0</v>
      </c>
      <c r="K91" s="236">
        <v>0</v>
      </c>
      <c r="L91" s="133">
        <f t="shared" si="2"/>
        <v>4.5</v>
      </c>
      <c r="M91" s="133">
        <f t="shared" si="2"/>
        <v>0</v>
      </c>
      <c r="N91" s="133">
        <f t="shared" si="2"/>
        <v>4.5</v>
      </c>
      <c r="O91" s="134">
        <f t="shared" si="3"/>
        <v>4.5</v>
      </c>
      <c r="P91" s="397">
        <v>0</v>
      </c>
      <c r="Q91" s="398" t="s">
        <v>255</v>
      </c>
      <c r="R91" s="120"/>
      <c r="S91" s="120"/>
      <c r="T91" s="120"/>
      <c r="U91" s="120"/>
      <c r="V91" s="120"/>
      <c r="W91" s="120"/>
    </row>
    <row r="92" spans="1:23" s="136" customFormat="1" ht="12" customHeight="1" thickBot="1">
      <c r="A92" s="231" t="s">
        <v>161</v>
      </c>
      <c r="B92" s="237" t="s">
        <v>104</v>
      </c>
      <c r="C92" s="232">
        <v>1</v>
      </c>
      <c r="D92" s="232">
        <v>0</v>
      </c>
      <c r="E92" s="236">
        <v>1</v>
      </c>
      <c r="F92" s="138">
        <v>7</v>
      </c>
      <c r="G92" s="233">
        <v>0</v>
      </c>
      <c r="H92" s="234">
        <v>7</v>
      </c>
      <c r="I92" s="228">
        <v>2</v>
      </c>
      <c r="J92" s="235">
        <v>0</v>
      </c>
      <c r="K92" s="236">
        <v>2</v>
      </c>
      <c r="L92" s="133">
        <f t="shared" si="2"/>
        <v>10</v>
      </c>
      <c r="M92" s="133">
        <f t="shared" si="2"/>
        <v>0</v>
      </c>
      <c r="N92" s="133">
        <f t="shared" si="2"/>
        <v>10</v>
      </c>
      <c r="O92" s="134">
        <f t="shared" si="3"/>
        <v>10</v>
      </c>
      <c r="P92" s="397">
        <v>0</v>
      </c>
      <c r="Q92" s="398" t="s">
        <v>255</v>
      </c>
      <c r="R92" s="120"/>
      <c r="S92" s="120"/>
      <c r="T92" s="120"/>
      <c r="U92" s="120"/>
      <c r="V92" s="120"/>
      <c r="W92" s="120"/>
    </row>
    <row r="93" spans="1:23" s="136" customFormat="1" ht="12" customHeight="1" thickBot="1">
      <c r="A93" s="231" t="s">
        <v>167</v>
      </c>
      <c r="B93" s="237" t="s">
        <v>105</v>
      </c>
      <c r="C93" s="232">
        <v>0.1</v>
      </c>
      <c r="D93" s="232">
        <v>0</v>
      </c>
      <c r="E93" s="236">
        <v>0.1</v>
      </c>
      <c r="F93" s="138">
        <v>1</v>
      </c>
      <c r="G93" s="233">
        <v>0</v>
      </c>
      <c r="H93" s="234">
        <v>1</v>
      </c>
      <c r="I93" s="228">
        <v>0</v>
      </c>
      <c r="J93" s="235">
        <v>0</v>
      </c>
      <c r="K93" s="236">
        <v>0</v>
      </c>
      <c r="L93" s="133">
        <f t="shared" si="2"/>
        <v>1.1000000000000001</v>
      </c>
      <c r="M93" s="133">
        <f t="shared" si="2"/>
        <v>0</v>
      </c>
      <c r="N93" s="133">
        <f t="shared" si="2"/>
        <v>1.1000000000000001</v>
      </c>
      <c r="O93" s="134">
        <f t="shared" si="3"/>
        <v>1.1000000000000001</v>
      </c>
      <c r="P93" s="397">
        <v>0.1</v>
      </c>
      <c r="Q93" s="398" t="s">
        <v>267</v>
      </c>
      <c r="R93" s="120"/>
      <c r="S93" s="120"/>
      <c r="T93" s="120"/>
      <c r="U93" s="120"/>
      <c r="V93" s="120"/>
      <c r="W93" s="120"/>
    </row>
    <row r="94" spans="1:23" s="136" customFormat="1" ht="12" customHeight="1" thickBot="1">
      <c r="A94" s="231" t="s">
        <v>167</v>
      </c>
      <c r="B94" s="237" t="s">
        <v>106</v>
      </c>
      <c r="C94" s="232">
        <v>1</v>
      </c>
      <c r="D94" s="232">
        <v>0</v>
      </c>
      <c r="E94" s="236">
        <v>1</v>
      </c>
      <c r="F94" s="138">
        <v>3</v>
      </c>
      <c r="G94" s="233">
        <v>0</v>
      </c>
      <c r="H94" s="234">
        <v>3</v>
      </c>
      <c r="I94" s="228">
        <v>0</v>
      </c>
      <c r="J94" s="235">
        <v>0</v>
      </c>
      <c r="K94" s="236">
        <v>0</v>
      </c>
      <c r="L94" s="133">
        <f t="shared" si="2"/>
        <v>4</v>
      </c>
      <c r="M94" s="133">
        <f t="shared" si="2"/>
        <v>0</v>
      </c>
      <c r="N94" s="133">
        <f t="shared" si="2"/>
        <v>4</v>
      </c>
      <c r="O94" s="134">
        <f t="shared" si="3"/>
        <v>4</v>
      </c>
      <c r="P94" s="397">
        <v>0.1</v>
      </c>
      <c r="Q94" s="398" t="s">
        <v>215</v>
      </c>
      <c r="R94" s="120"/>
      <c r="S94" s="120"/>
      <c r="T94" s="120"/>
      <c r="U94" s="120"/>
      <c r="V94" s="120"/>
      <c r="W94" s="120"/>
    </row>
    <row r="95" spans="1:23" ht="12" customHeight="1" thickBot="1">
      <c r="A95" s="231" t="s">
        <v>166</v>
      </c>
      <c r="B95" s="237" t="s">
        <v>107</v>
      </c>
      <c r="C95" s="232">
        <v>0.25</v>
      </c>
      <c r="D95" s="232">
        <v>0</v>
      </c>
      <c r="E95" s="236">
        <v>0.25</v>
      </c>
      <c r="F95" s="138">
        <v>0.5</v>
      </c>
      <c r="G95" s="233">
        <v>0</v>
      </c>
      <c r="H95" s="234">
        <v>0.5</v>
      </c>
      <c r="I95" s="228">
        <v>0.25</v>
      </c>
      <c r="J95" s="235">
        <v>0</v>
      </c>
      <c r="K95" s="236">
        <v>0.25</v>
      </c>
      <c r="L95" s="133">
        <f t="shared" si="2"/>
        <v>1</v>
      </c>
      <c r="M95" s="133">
        <f t="shared" si="2"/>
        <v>0</v>
      </c>
      <c r="N95" s="133">
        <f t="shared" si="2"/>
        <v>1</v>
      </c>
      <c r="O95" s="134">
        <f t="shared" si="3"/>
        <v>1</v>
      </c>
      <c r="P95" s="397">
        <v>1.4E-2</v>
      </c>
      <c r="Q95" s="398" t="s">
        <v>242</v>
      </c>
    </row>
    <row r="96" spans="1:23" ht="12" customHeight="1" thickBot="1">
      <c r="A96" s="231" t="s">
        <v>162</v>
      </c>
      <c r="B96" s="237" t="s">
        <v>108</v>
      </c>
      <c r="C96" s="232">
        <v>2</v>
      </c>
      <c r="D96" s="232">
        <v>0</v>
      </c>
      <c r="E96" s="236">
        <v>2</v>
      </c>
      <c r="F96" s="138">
        <v>10</v>
      </c>
      <c r="G96" s="233">
        <v>0</v>
      </c>
      <c r="H96" s="234">
        <v>10</v>
      </c>
      <c r="I96" s="228">
        <v>2</v>
      </c>
      <c r="J96" s="235">
        <v>0</v>
      </c>
      <c r="K96" s="236">
        <v>2</v>
      </c>
      <c r="L96" s="133">
        <f t="shared" si="2"/>
        <v>14</v>
      </c>
      <c r="M96" s="133">
        <f t="shared" si="2"/>
        <v>0</v>
      </c>
      <c r="N96" s="133">
        <f t="shared" si="2"/>
        <v>14</v>
      </c>
      <c r="O96" s="134">
        <f t="shared" si="3"/>
        <v>14</v>
      </c>
      <c r="P96" s="397">
        <v>0</v>
      </c>
      <c r="Q96" s="292" t="s">
        <v>268</v>
      </c>
    </row>
    <row r="97" spans="1:23" ht="12" customHeight="1" thickBot="1">
      <c r="A97" s="231" t="s">
        <v>164</v>
      </c>
      <c r="B97" s="237" t="s">
        <v>109</v>
      </c>
      <c r="C97" s="232">
        <v>1.5</v>
      </c>
      <c r="D97" s="232">
        <v>0</v>
      </c>
      <c r="E97" s="236">
        <v>1.5</v>
      </c>
      <c r="F97" s="138">
        <v>10.5</v>
      </c>
      <c r="G97" s="233">
        <v>0</v>
      </c>
      <c r="H97" s="234">
        <v>10.5</v>
      </c>
      <c r="I97" s="228">
        <v>0</v>
      </c>
      <c r="J97" s="235">
        <v>0</v>
      </c>
      <c r="K97" s="236">
        <v>0</v>
      </c>
      <c r="L97" s="133">
        <f t="shared" si="2"/>
        <v>12</v>
      </c>
      <c r="M97" s="133">
        <f t="shared" si="2"/>
        <v>0</v>
      </c>
      <c r="N97" s="133">
        <f t="shared" si="2"/>
        <v>12</v>
      </c>
      <c r="O97" s="134">
        <f t="shared" si="3"/>
        <v>12</v>
      </c>
      <c r="P97" s="397">
        <v>1.23</v>
      </c>
      <c r="Q97" s="398" t="s">
        <v>269</v>
      </c>
    </row>
    <row r="98" spans="1:23" ht="12" customHeight="1" thickBot="1">
      <c r="A98" s="231" t="s">
        <v>160</v>
      </c>
      <c r="B98" s="237" t="s">
        <v>110</v>
      </c>
      <c r="C98" s="232">
        <v>8</v>
      </c>
      <c r="D98" s="232">
        <v>0</v>
      </c>
      <c r="E98" s="236">
        <v>8</v>
      </c>
      <c r="F98" s="138">
        <v>45</v>
      </c>
      <c r="G98" s="233">
        <v>0</v>
      </c>
      <c r="H98" s="234">
        <v>45</v>
      </c>
      <c r="I98" s="228">
        <v>13</v>
      </c>
      <c r="J98" s="235">
        <v>0</v>
      </c>
      <c r="K98" s="236">
        <v>13</v>
      </c>
      <c r="L98" s="133">
        <f t="shared" si="2"/>
        <v>66</v>
      </c>
      <c r="M98" s="133">
        <f t="shared" si="2"/>
        <v>0</v>
      </c>
      <c r="N98" s="133">
        <f t="shared" si="2"/>
        <v>66</v>
      </c>
      <c r="O98" s="134">
        <f t="shared" si="3"/>
        <v>66</v>
      </c>
      <c r="P98" s="397">
        <v>0</v>
      </c>
      <c r="Q98" s="399" t="s">
        <v>270</v>
      </c>
    </row>
    <row r="99" spans="1:23" ht="12" customHeight="1" thickBot="1">
      <c r="A99" s="231" t="s">
        <v>164</v>
      </c>
      <c r="B99" s="237" t="s">
        <v>111</v>
      </c>
      <c r="C99" s="232">
        <v>1</v>
      </c>
      <c r="D99" s="232">
        <v>0</v>
      </c>
      <c r="E99" s="236">
        <v>1</v>
      </c>
      <c r="F99" s="138">
        <v>4</v>
      </c>
      <c r="G99" s="233">
        <v>0</v>
      </c>
      <c r="H99" s="234">
        <v>4</v>
      </c>
      <c r="I99" s="228">
        <v>1</v>
      </c>
      <c r="J99" s="235">
        <v>0</v>
      </c>
      <c r="K99" s="236">
        <v>1</v>
      </c>
      <c r="L99" s="133">
        <f t="shared" si="2"/>
        <v>6</v>
      </c>
      <c r="M99" s="133">
        <f t="shared" si="2"/>
        <v>0</v>
      </c>
      <c r="N99" s="133">
        <f t="shared" si="2"/>
        <v>6</v>
      </c>
      <c r="O99" s="134">
        <f t="shared" si="3"/>
        <v>6</v>
      </c>
      <c r="P99" s="397">
        <v>2</v>
      </c>
      <c r="Q99" s="398" t="s">
        <v>271</v>
      </c>
    </row>
    <row r="100" spans="1:23" ht="12" customHeight="1" thickBot="1">
      <c r="A100" s="231" t="s">
        <v>166</v>
      </c>
      <c r="B100" s="237" t="s">
        <v>112</v>
      </c>
      <c r="C100" s="232">
        <v>0.75</v>
      </c>
      <c r="D100" s="232">
        <v>0</v>
      </c>
      <c r="E100" s="236">
        <v>0.75</v>
      </c>
      <c r="F100" s="138">
        <v>3.5</v>
      </c>
      <c r="G100" s="233">
        <v>0</v>
      </c>
      <c r="H100" s="234">
        <v>3.5</v>
      </c>
      <c r="I100" s="228">
        <v>0.75</v>
      </c>
      <c r="J100" s="235">
        <v>0</v>
      </c>
      <c r="K100" s="236">
        <v>0.75</v>
      </c>
      <c r="L100" s="133">
        <f t="shared" si="2"/>
        <v>5</v>
      </c>
      <c r="M100" s="133">
        <f t="shared" si="2"/>
        <v>0</v>
      </c>
      <c r="N100" s="133">
        <f t="shared" si="2"/>
        <v>5</v>
      </c>
      <c r="O100" s="134">
        <f t="shared" si="3"/>
        <v>5</v>
      </c>
      <c r="P100" s="397">
        <v>0.04</v>
      </c>
      <c r="Q100" s="398" t="s">
        <v>272</v>
      </c>
    </row>
    <row r="101" spans="1:23" ht="12" customHeight="1" thickBot="1">
      <c r="A101" s="231" t="s">
        <v>161</v>
      </c>
      <c r="B101" s="237" t="s">
        <v>113</v>
      </c>
      <c r="C101" s="232">
        <v>1</v>
      </c>
      <c r="D101" s="232">
        <v>0</v>
      </c>
      <c r="E101" s="236">
        <v>1</v>
      </c>
      <c r="F101" s="138">
        <v>1</v>
      </c>
      <c r="G101" s="233">
        <v>0</v>
      </c>
      <c r="H101" s="234">
        <v>1</v>
      </c>
      <c r="I101" s="228">
        <v>1</v>
      </c>
      <c r="J101" s="235">
        <v>0</v>
      </c>
      <c r="K101" s="236">
        <v>1</v>
      </c>
      <c r="L101" s="133">
        <f t="shared" si="2"/>
        <v>3</v>
      </c>
      <c r="M101" s="133">
        <f t="shared" si="2"/>
        <v>0</v>
      </c>
      <c r="N101" s="133">
        <f t="shared" si="2"/>
        <v>3</v>
      </c>
      <c r="O101" s="134">
        <f t="shared" si="3"/>
        <v>3</v>
      </c>
      <c r="P101" s="397">
        <v>0.11</v>
      </c>
      <c r="Q101" s="398" t="s">
        <v>208</v>
      </c>
    </row>
    <row r="102" spans="1:23" ht="12" customHeight="1" thickBot="1">
      <c r="A102" s="231" t="s">
        <v>160</v>
      </c>
      <c r="B102" s="237" t="s">
        <v>114</v>
      </c>
      <c r="C102" s="232">
        <v>3</v>
      </c>
      <c r="D102" s="232">
        <v>0</v>
      </c>
      <c r="E102" s="236">
        <v>3</v>
      </c>
      <c r="F102" s="138">
        <v>20</v>
      </c>
      <c r="G102" s="233">
        <v>0</v>
      </c>
      <c r="H102" s="234">
        <v>20</v>
      </c>
      <c r="I102" s="228">
        <v>5</v>
      </c>
      <c r="J102" s="235">
        <v>0</v>
      </c>
      <c r="K102" s="236">
        <v>5</v>
      </c>
      <c r="L102" s="133">
        <f t="shared" si="2"/>
        <v>28</v>
      </c>
      <c r="M102" s="133">
        <f t="shared" si="2"/>
        <v>0</v>
      </c>
      <c r="N102" s="133">
        <f t="shared" si="2"/>
        <v>28</v>
      </c>
      <c r="O102" s="134">
        <f t="shared" si="3"/>
        <v>28</v>
      </c>
      <c r="P102" s="397">
        <v>0.6</v>
      </c>
      <c r="Q102" s="398" t="s">
        <v>232</v>
      </c>
    </row>
    <row r="103" spans="1:23" ht="12" customHeight="1" thickBot="1">
      <c r="A103" s="231" t="s">
        <v>161</v>
      </c>
      <c r="B103" s="237" t="s">
        <v>115</v>
      </c>
      <c r="C103" s="232">
        <v>1</v>
      </c>
      <c r="D103" s="232">
        <v>0</v>
      </c>
      <c r="E103" s="236">
        <v>1</v>
      </c>
      <c r="F103" s="138">
        <v>6</v>
      </c>
      <c r="G103" s="233">
        <v>0</v>
      </c>
      <c r="H103" s="234">
        <v>6</v>
      </c>
      <c r="I103" s="228">
        <v>1</v>
      </c>
      <c r="J103" s="235">
        <v>0</v>
      </c>
      <c r="K103" s="236">
        <v>1</v>
      </c>
      <c r="L103" s="133">
        <f t="shared" si="2"/>
        <v>8</v>
      </c>
      <c r="M103" s="133">
        <f t="shared" si="2"/>
        <v>0</v>
      </c>
      <c r="N103" s="133">
        <f t="shared" si="2"/>
        <v>8</v>
      </c>
      <c r="O103" s="134">
        <f t="shared" si="3"/>
        <v>8</v>
      </c>
      <c r="P103" s="397">
        <v>0.90900000000000003</v>
      </c>
      <c r="Q103" s="398" t="s">
        <v>208</v>
      </c>
    </row>
    <row r="104" spans="1:23" ht="12" customHeight="1" thickBot="1">
      <c r="A104" s="231" t="s">
        <v>164</v>
      </c>
      <c r="B104" s="237" t="s">
        <v>116</v>
      </c>
      <c r="C104" s="232">
        <v>2.5</v>
      </c>
      <c r="D104" s="232">
        <v>0</v>
      </c>
      <c r="E104" s="236">
        <v>2.5</v>
      </c>
      <c r="F104" s="138">
        <v>12.5</v>
      </c>
      <c r="G104" s="233">
        <v>0</v>
      </c>
      <c r="H104" s="234">
        <v>12.5</v>
      </c>
      <c r="I104" s="228">
        <v>3</v>
      </c>
      <c r="J104" s="235">
        <v>0</v>
      </c>
      <c r="K104" s="236">
        <v>3</v>
      </c>
      <c r="L104" s="133">
        <f t="shared" si="2"/>
        <v>18</v>
      </c>
      <c r="M104" s="133">
        <f t="shared" si="2"/>
        <v>0</v>
      </c>
      <c r="N104" s="133">
        <f t="shared" si="2"/>
        <v>18</v>
      </c>
      <c r="O104" s="134">
        <f t="shared" si="3"/>
        <v>18</v>
      </c>
      <c r="P104" s="397">
        <v>3.8</v>
      </c>
      <c r="Q104" s="398" t="s">
        <v>273</v>
      </c>
    </row>
    <row r="105" spans="1:23" ht="12" customHeight="1" thickBot="1">
      <c r="A105" s="231" t="s">
        <v>161</v>
      </c>
      <c r="B105" s="237" t="s">
        <v>117</v>
      </c>
      <c r="C105" s="232">
        <v>0</v>
      </c>
      <c r="D105" s="232">
        <v>0</v>
      </c>
      <c r="E105" s="236">
        <v>0</v>
      </c>
      <c r="F105" s="138">
        <v>3.8</v>
      </c>
      <c r="G105" s="233">
        <v>0</v>
      </c>
      <c r="H105" s="234">
        <v>3.8</v>
      </c>
      <c r="I105" s="228">
        <v>0</v>
      </c>
      <c r="J105" s="235">
        <v>0</v>
      </c>
      <c r="K105" s="236">
        <v>0</v>
      </c>
      <c r="L105" s="133">
        <f t="shared" si="2"/>
        <v>3.8</v>
      </c>
      <c r="M105" s="133">
        <f t="shared" si="2"/>
        <v>0</v>
      </c>
      <c r="N105" s="133">
        <f t="shared" si="2"/>
        <v>3.8</v>
      </c>
      <c r="O105" s="134">
        <f t="shared" si="3"/>
        <v>3.8</v>
      </c>
      <c r="P105" s="397">
        <v>0</v>
      </c>
      <c r="Q105" s="398" t="s">
        <v>255</v>
      </c>
    </row>
    <row r="106" spans="1:23" s="136" customFormat="1" ht="12" customHeight="1">
      <c r="A106" s="231" t="s">
        <v>163</v>
      </c>
      <c r="B106" s="237" t="s">
        <v>118</v>
      </c>
      <c r="C106" s="232">
        <v>0.25</v>
      </c>
      <c r="D106" s="232">
        <v>0</v>
      </c>
      <c r="E106" s="236">
        <v>0.25</v>
      </c>
      <c r="F106" s="138">
        <v>0.75</v>
      </c>
      <c r="G106" s="233">
        <v>0</v>
      </c>
      <c r="H106" s="234">
        <v>0.75</v>
      </c>
      <c r="I106" s="228">
        <v>0</v>
      </c>
      <c r="J106" s="235">
        <v>0</v>
      </c>
      <c r="K106" s="236">
        <v>0</v>
      </c>
      <c r="L106" s="133">
        <f t="shared" si="2"/>
        <v>1</v>
      </c>
      <c r="M106" s="133">
        <f t="shared" si="2"/>
        <v>0</v>
      </c>
      <c r="N106" s="133">
        <f t="shared" si="2"/>
        <v>1</v>
      </c>
      <c r="O106" s="134">
        <f t="shared" si="3"/>
        <v>1</v>
      </c>
      <c r="P106" s="397">
        <v>0.05</v>
      </c>
      <c r="Q106" s="398" t="s">
        <v>215</v>
      </c>
      <c r="R106" s="139"/>
      <c r="S106" s="120"/>
      <c r="T106" s="120"/>
      <c r="U106" s="120"/>
      <c r="V106" s="120"/>
      <c r="W106" s="120"/>
    </row>
    <row r="107" spans="1:23" ht="12.75" customHeight="1">
      <c r="A107" s="260"/>
      <c r="B107" s="239" t="s">
        <v>274</v>
      </c>
      <c r="C107" s="232">
        <f>SUBTOTAL(109,C4:C106)</f>
        <v>201.44</v>
      </c>
      <c r="D107" s="232">
        <f t="shared" ref="D107:P107" si="4">SUBTOTAL(109,D4:D106)</f>
        <v>0</v>
      </c>
      <c r="E107" s="232">
        <f t="shared" si="4"/>
        <v>201.44</v>
      </c>
      <c r="F107" s="240">
        <f t="shared" si="4"/>
        <v>952.17499999999995</v>
      </c>
      <c r="G107" s="240">
        <f t="shared" si="4"/>
        <v>6</v>
      </c>
      <c r="H107" s="240">
        <f t="shared" si="4"/>
        <v>946.17499999999995</v>
      </c>
      <c r="I107" s="232">
        <f t="shared" si="4"/>
        <v>216</v>
      </c>
      <c r="J107" s="232">
        <f t="shared" si="4"/>
        <v>4</v>
      </c>
      <c r="K107" s="232">
        <f>SUBTOTAL(109,K4:K106)</f>
        <v>212</v>
      </c>
      <c r="L107" s="240">
        <f t="shared" si="4"/>
        <v>1369.615</v>
      </c>
      <c r="M107" s="240">
        <f>SUBTOTAL(109,M4:M106)</f>
        <v>10</v>
      </c>
      <c r="N107" s="240">
        <f t="shared" si="4"/>
        <v>1359.615</v>
      </c>
      <c r="O107" s="240">
        <f>SUBTOTAL(109,O4:O106)</f>
        <v>1359.6200000000001</v>
      </c>
      <c r="P107" s="240">
        <f t="shared" si="4"/>
        <v>87.613</v>
      </c>
      <c r="Q107" s="398"/>
    </row>
    <row r="108" spans="1:23" ht="12" customHeight="1">
      <c r="A108" s="140"/>
      <c r="B108" s="140"/>
      <c r="C108" s="140"/>
      <c r="D108" s="140"/>
      <c r="E108" s="140"/>
      <c r="F108" s="141"/>
      <c r="G108" s="141"/>
      <c r="H108" s="142"/>
      <c r="I108" s="140"/>
      <c r="J108" s="140"/>
      <c r="K108" s="140"/>
      <c r="L108" s="141"/>
      <c r="M108" s="141"/>
      <c r="N108" s="142"/>
      <c r="O108" s="142"/>
      <c r="P108" s="142"/>
      <c r="Q108" s="143"/>
    </row>
    <row r="109" spans="1:23" ht="12" customHeight="1">
      <c r="A109" s="238" t="s">
        <v>164</v>
      </c>
      <c r="B109" s="239" t="s">
        <v>275</v>
      </c>
      <c r="C109" s="253">
        <f>SUM(C36:C37)</f>
        <v>3</v>
      </c>
      <c r="D109" s="253">
        <f t="shared" ref="D109:P109" si="5">SUM(D36:D37)</f>
        <v>0</v>
      </c>
      <c r="E109" s="253">
        <f t="shared" si="5"/>
        <v>3</v>
      </c>
      <c r="F109" s="240">
        <f t="shared" si="5"/>
        <v>15</v>
      </c>
      <c r="G109" s="240">
        <f t="shared" si="5"/>
        <v>0</v>
      </c>
      <c r="H109" s="240">
        <f t="shared" si="5"/>
        <v>15</v>
      </c>
      <c r="I109" s="253">
        <f t="shared" si="5"/>
        <v>2</v>
      </c>
      <c r="J109" s="253">
        <f t="shared" si="5"/>
        <v>1</v>
      </c>
      <c r="K109" s="253">
        <f t="shared" si="5"/>
        <v>1</v>
      </c>
      <c r="L109" s="240">
        <f t="shared" si="5"/>
        <v>20</v>
      </c>
      <c r="M109" s="240">
        <f t="shared" si="5"/>
        <v>1</v>
      </c>
      <c r="N109" s="240">
        <f t="shared" si="5"/>
        <v>19</v>
      </c>
      <c r="O109" s="240">
        <f t="shared" si="5"/>
        <v>19</v>
      </c>
      <c r="P109" s="240">
        <f t="shared" si="5"/>
        <v>3.5</v>
      </c>
      <c r="Q109" s="398"/>
    </row>
    <row r="110" spans="1:23" ht="12" customHeight="1">
      <c r="A110" s="238" t="s">
        <v>161</v>
      </c>
      <c r="B110" s="239" t="s">
        <v>276</v>
      </c>
      <c r="C110" s="232">
        <f t="shared" ref="C110:L110" si="6">SUM(C45:C46)</f>
        <v>18</v>
      </c>
      <c r="D110" s="232">
        <f t="shared" si="6"/>
        <v>0</v>
      </c>
      <c r="E110" s="236">
        <f t="shared" si="6"/>
        <v>18</v>
      </c>
      <c r="F110" s="144">
        <f t="shared" si="6"/>
        <v>50</v>
      </c>
      <c r="G110" s="241">
        <f t="shared" si="6"/>
        <v>0</v>
      </c>
      <c r="H110" s="242">
        <f t="shared" si="6"/>
        <v>50</v>
      </c>
      <c r="I110" s="229">
        <f t="shared" si="6"/>
        <v>28</v>
      </c>
      <c r="J110" s="232">
        <f t="shared" si="6"/>
        <v>0</v>
      </c>
      <c r="K110" s="236">
        <f t="shared" si="6"/>
        <v>28</v>
      </c>
      <c r="L110" s="137">
        <f t="shared" si="6"/>
        <v>96</v>
      </c>
      <c r="M110" s="137">
        <f t="shared" ref="M110:P110" si="7">SUM(M45:M46)</f>
        <v>0</v>
      </c>
      <c r="N110" s="137">
        <f t="shared" si="7"/>
        <v>96</v>
      </c>
      <c r="O110" s="137">
        <f t="shared" si="7"/>
        <v>96</v>
      </c>
      <c r="P110" s="137">
        <f t="shared" si="7"/>
        <v>1.4</v>
      </c>
      <c r="Q110" s="398"/>
    </row>
    <row r="111" spans="1:23" ht="15" customHeight="1">
      <c r="A111" s="243"/>
      <c r="B111" s="244"/>
      <c r="C111" s="245"/>
      <c r="D111" s="245"/>
      <c r="E111" s="245"/>
      <c r="F111" s="245"/>
      <c r="G111" s="245"/>
      <c r="H111" s="245"/>
      <c r="I111" s="245"/>
      <c r="J111" s="245"/>
      <c r="K111" s="245"/>
      <c r="L111" s="245"/>
      <c r="M111" s="245"/>
      <c r="N111" s="246"/>
      <c r="O111" s="400"/>
      <c r="P111" s="400"/>
      <c r="Q111" s="401"/>
    </row>
    <row r="112" spans="1:23" s="145" customFormat="1" ht="27.6">
      <c r="A112" s="247" t="str">
        <f>A1</f>
        <v>TOTAL STAFFING as of 12.31.2020</v>
      </c>
      <c r="B112" s="248"/>
      <c r="C112" s="249">
        <f t="shared" ref="C112:P112" si="8">C107</f>
        <v>201.44</v>
      </c>
      <c r="D112" s="249">
        <f t="shared" si="8"/>
        <v>0</v>
      </c>
      <c r="E112" s="249">
        <f t="shared" si="8"/>
        <v>201.44</v>
      </c>
      <c r="F112" s="249">
        <f t="shared" si="8"/>
        <v>952.17499999999995</v>
      </c>
      <c r="G112" s="249">
        <f t="shared" si="8"/>
        <v>6</v>
      </c>
      <c r="H112" s="249">
        <f t="shared" si="8"/>
        <v>946.17499999999995</v>
      </c>
      <c r="I112" s="249">
        <f t="shared" si="8"/>
        <v>216</v>
      </c>
      <c r="J112" s="249">
        <f t="shared" si="8"/>
        <v>4</v>
      </c>
      <c r="K112" s="249">
        <f t="shared" si="8"/>
        <v>212</v>
      </c>
      <c r="L112" s="249">
        <f t="shared" si="8"/>
        <v>1369.615</v>
      </c>
      <c r="M112" s="249">
        <f t="shared" si="8"/>
        <v>10</v>
      </c>
      <c r="N112" s="250">
        <f t="shared" si="8"/>
        <v>1359.615</v>
      </c>
      <c r="O112" s="402">
        <f t="shared" si="8"/>
        <v>1359.6200000000001</v>
      </c>
      <c r="P112" s="402">
        <f t="shared" si="8"/>
        <v>87.613</v>
      </c>
      <c r="Q112" s="403">
        <f>SUM(O112:P112)</f>
        <v>1447.2330000000002</v>
      </c>
    </row>
    <row r="113" spans="1:17" ht="12" customHeight="1">
      <c r="A113" s="340" t="s">
        <v>277</v>
      </c>
      <c r="B113" s="341"/>
      <c r="C113" s="146"/>
      <c r="D113" s="146"/>
      <c r="E113" s="146"/>
      <c r="F113" s="146"/>
      <c r="G113" s="146"/>
      <c r="H113" s="147"/>
      <c r="I113" s="148"/>
      <c r="J113" s="149"/>
      <c r="K113" s="147"/>
      <c r="L113" s="146"/>
      <c r="M113" s="146"/>
      <c r="N113" s="146"/>
      <c r="O113" s="146"/>
      <c r="P113" s="146"/>
      <c r="Q113" s="150"/>
    </row>
  </sheetData>
  <sheetProtection formatCells="0" formatColumns="0" formatRows="0" insertColumns="0" insertRows="0" insertHyperlinks="0" deleteColumns="0" deleteRows="0" sort="0" autoFilter="0" pivotTables="0"/>
  <autoFilter ref="A3:B107" xr:uid="{00000000-0009-0000-0000-000005000000}"/>
  <mergeCells count="8">
    <mergeCell ref="P2:P3"/>
    <mergeCell ref="A113:B113"/>
    <mergeCell ref="A1:B1"/>
    <mergeCell ref="C2:E2"/>
    <mergeCell ref="F2:H2"/>
    <mergeCell ref="I2:K2"/>
    <mergeCell ref="L2:N2"/>
    <mergeCell ref="O2:O3"/>
  </mergeCells>
  <pageMargins left="0.88" right="1.1100000000000001" top="0.75" bottom="0.68" header="0.5" footer="0.5"/>
  <pageSetup scale="65" pageOrder="overThenDown" orientation="landscape" r:id="rId1"/>
  <headerFooter alignWithMargins="0">
    <oddFooter>&amp;C&amp;"Arial,Bold"&amp;9&amp;P of &amp;N&amp;R&amp;"Arial,Bold"&amp;9last revised &amp;D</oddFooter>
  </headerFooter>
  <rowBreaks count="1" manualBreakCount="1">
    <brk id="52" max="16" man="1"/>
  </rowBreaks>
  <colBreaks count="1" manualBreakCount="1">
    <brk id="14" min="3" max="114" man="1"/>
  </colBreaks>
  <ignoredErrors>
    <ignoredError sqref="C109:C110 D109:K110 P109:P110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1"/>
  <dimension ref="A1:K113"/>
  <sheetViews>
    <sheetView workbookViewId="0">
      <selection activeCell="C10" sqref="C10"/>
    </sheetView>
  </sheetViews>
  <sheetFormatPr defaultColWidth="8.85546875" defaultRowHeight="13.15"/>
  <cols>
    <col min="1" max="1" width="14.7109375" style="2" bestFit="1" customWidth="1"/>
    <col min="2" max="2" width="25.42578125" style="2" customWidth="1"/>
    <col min="3" max="3" width="16" style="2" customWidth="1"/>
    <col min="4" max="4" width="15.85546875" style="2" customWidth="1"/>
    <col min="5" max="11" width="16" style="2" customWidth="1"/>
    <col min="12" max="12" width="4.7109375" style="2" customWidth="1"/>
    <col min="13" max="16384" width="8.85546875" style="2"/>
  </cols>
  <sheetData>
    <row r="1" spans="1:11" s="1" customFormat="1" ht="38.25" customHeight="1">
      <c r="A1" s="355" t="s">
        <v>278</v>
      </c>
      <c r="B1" s="356"/>
      <c r="C1" s="45" t="s">
        <v>279</v>
      </c>
      <c r="D1" s="46" t="s">
        <v>280</v>
      </c>
      <c r="E1" s="46" t="s">
        <v>281</v>
      </c>
      <c r="F1" s="46" t="s">
        <v>282</v>
      </c>
      <c r="G1" s="46" t="s">
        <v>283</v>
      </c>
      <c r="H1" s="46" t="s">
        <v>284</v>
      </c>
      <c r="I1" s="46" t="s">
        <v>285</v>
      </c>
      <c r="J1" s="46" t="s">
        <v>286</v>
      </c>
      <c r="K1" s="46" t="s">
        <v>287</v>
      </c>
    </row>
    <row r="2" spans="1:11" s="1" customFormat="1" ht="38.25" customHeight="1">
      <c r="A2" s="303"/>
      <c r="B2" s="279"/>
      <c r="C2" s="45" t="s">
        <v>288</v>
      </c>
      <c r="D2" s="277" t="s">
        <v>288</v>
      </c>
      <c r="E2" s="277" t="s">
        <v>288</v>
      </c>
      <c r="F2" s="277" t="s">
        <v>288</v>
      </c>
      <c r="G2" s="277" t="s">
        <v>288</v>
      </c>
      <c r="H2" s="277" t="s">
        <v>288</v>
      </c>
      <c r="I2" s="277" t="s">
        <v>288</v>
      </c>
      <c r="J2" s="46" t="s">
        <v>288</v>
      </c>
      <c r="K2" s="278" t="s">
        <v>288</v>
      </c>
    </row>
    <row r="3" spans="1:11" s="1" customFormat="1" ht="15.6">
      <c r="A3" s="210"/>
      <c r="B3" s="211" t="s">
        <v>289</v>
      </c>
      <c r="C3" s="281">
        <v>90</v>
      </c>
      <c r="D3" s="285">
        <v>75</v>
      </c>
      <c r="E3" s="285">
        <v>75</v>
      </c>
      <c r="F3" s="285">
        <v>90</v>
      </c>
      <c r="G3" s="285">
        <v>75</v>
      </c>
      <c r="H3" s="285">
        <v>75</v>
      </c>
      <c r="I3" s="285">
        <v>75</v>
      </c>
      <c r="J3" s="286">
        <v>75</v>
      </c>
      <c r="K3" s="287">
        <v>75</v>
      </c>
    </row>
    <row r="4" spans="1:11" s="1" customFormat="1" ht="17.25" customHeight="1">
      <c r="A4" s="38" t="s">
        <v>290</v>
      </c>
      <c r="B4" s="39" t="s">
        <v>291</v>
      </c>
      <c r="C4" s="40">
        <v>98.801650556780302</v>
      </c>
      <c r="D4" s="41">
        <v>80.423437115844493</v>
      </c>
      <c r="E4" s="41">
        <v>63.876920194829502</v>
      </c>
      <c r="F4" s="41">
        <v>93.7638285667459</v>
      </c>
      <c r="G4" s="41">
        <v>77.682030200015802</v>
      </c>
      <c r="H4" s="41">
        <v>80.736301369863</v>
      </c>
      <c r="I4" s="41">
        <v>84.8793787748059</v>
      </c>
      <c r="J4" s="41">
        <v>98.906672918309496</v>
      </c>
      <c r="K4" s="41">
        <v>90.524565940155099</v>
      </c>
    </row>
    <row r="5" spans="1:11" s="1" customFormat="1" ht="17.25" customHeight="1">
      <c r="A5" s="42" t="s">
        <v>160</v>
      </c>
      <c r="B5" s="43" t="s">
        <v>19</v>
      </c>
      <c r="C5" s="282">
        <v>97.142857142857096</v>
      </c>
      <c r="D5" s="280">
        <v>68.7360713148679</v>
      </c>
      <c r="E5" s="288">
        <v>34.698436336559901</v>
      </c>
      <c r="F5" s="280">
        <v>76.213592233009706</v>
      </c>
      <c r="G5" s="288">
        <v>67.136150234741805</v>
      </c>
      <c r="H5" s="280">
        <v>69.014084507042298</v>
      </c>
      <c r="I5" s="288">
        <v>80.972338642078796</v>
      </c>
      <c r="J5" s="280">
        <v>95.977011494252906</v>
      </c>
      <c r="K5" s="288">
        <v>66.981132075471706</v>
      </c>
    </row>
    <row r="6" spans="1:11" s="1" customFormat="1" ht="17.25" customHeight="1">
      <c r="A6" s="404" t="s">
        <v>161</v>
      </c>
      <c r="B6" s="405" t="s">
        <v>20</v>
      </c>
      <c r="C6" s="406">
        <v>100</v>
      </c>
      <c r="D6" s="407">
        <v>71.031096563011502</v>
      </c>
      <c r="E6" s="408">
        <v>52.409638554216897</v>
      </c>
      <c r="F6" s="407">
        <v>96.969696969696997</v>
      </c>
      <c r="G6" s="408">
        <v>96.969696969696997</v>
      </c>
      <c r="H6" s="407">
        <v>90</v>
      </c>
      <c r="I6" s="408">
        <v>91.755319148936195</v>
      </c>
      <c r="J6" s="407">
        <v>96.855345911949698</v>
      </c>
      <c r="K6" s="408">
        <v>80</v>
      </c>
    </row>
    <row r="7" spans="1:11" s="1" customFormat="1" ht="17.25" customHeight="1">
      <c r="A7" s="404" t="s">
        <v>161</v>
      </c>
      <c r="B7" s="405" t="s">
        <v>21</v>
      </c>
      <c r="C7" s="406">
        <v>100</v>
      </c>
      <c r="D7" s="407">
        <v>89.506172839506206</v>
      </c>
      <c r="E7" s="408">
        <v>83.928571428571402</v>
      </c>
      <c r="F7" s="407">
        <v>100</v>
      </c>
      <c r="G7" s="408">
        <v>100</v>
      </c>
      <c r="H7" s="407">
        <v>83.3333333333333</v>
      </c>
      <c r="I7" s="408">
        <v>88.235294117647101</v>
      </c>
      <c r="J7" s="407">
        <v>97.368421052631604</v>
      </c>
      <c r="K7" s="408">
        <v>88.8888888888889</v>
      </c>
    </row>
    <row r="8" spans="1:11" s="1" customFormat="1" ht="17.25" customHeight="1">
      <c r="A8" s="404" t="s">
        <v>162</v>
      </c>
      <c r="B8" s="405" t="s">
        <v>22</v>
      </c>
      <c r="C8" s="406">
        <v>97.979797979797993</v>
      </c>
      <c r="D8" s="407">
        <v>86.141078838174295</v>
      </c>
      <c r="E8" s="408">
        <v>86.454183266932304</v>
      </c>
      <c r="F8" s="407">
        <v>97.979797979797993</v>
      </c>
      <c r="G8" s="408">
        <v>86.274509803921603</v>
      </c>
      <c r="H8" s="407">
        <v>78.947368421052602</v>
      </c>
      <c r="I8" s="408">
        <v>91.208791208791197</v>
      </c>
      <c r="J8" s="407">
        <v>98.780487804878007</v>
      </c>
      <c r="K8" s="408">
        <v>90.909090909090907</v>
      </c>
    </row>
    <row r="9" spans="1:11" s="1" customFormat="1" ht="17.25" customHeight="1">
      <c r="A9" s="404" t="s">
        <v>161</v>
      </c>
      <c r="B9" s="405" t="s">
        <v>23</v>
      </c>
      <c r="C9" s="406">
        <v>100</v>
      </c>
      <c r="D9" s="407">
        <v>83.475783475783501</v>
      </c>
      <c r="E9" s="408">
        <v>94.339622641509393</v>
      </c>
      <c r="F9" s="407">
        <v>88.636363636363598</v>
      </c>
      <c r="G9" s="408">
        <v>79.069767441860506</v>
      </c>
      <c r="H9" s="407">
        <v>88.8888888888889</v>
      </c>
      <c r="I9" s="408">
        <v>94.4444444444444</v>
      </c>
      <c r="J9" s="407">
        <v>100</v>
      </c>
      <c r="K9" s="408">
        <v>100</v>
      </c>
    </row>
    <row r="10" spans="1:11" s="1" customFormat="1" ht="17.25" customHeight="1">
      <c r="A10" s="404" t="s">
        <v>163</v>
      </c>
      <c r="B10" s="405" t="s">
        <v>24</v>
      </c>
      <c r="C10" s="406">
        <v>100</v>
      </c>
      <c r="D10" s="407">
        <v>72.8</v>
      </c>
      <c r="E10" s="408">
        <v>45.614035087719301</v>
      </c>
      <c r="F10" s="407">
        <v>100</v>
      </c>
      <c r="G10" s="408">
        <v>100</v>
      </c>
      <c r="H10" s="407">
        <v>38.461538461538503</v>
      </c>
      <c r="I10" s="408">
        <v>80.341880341880298</v>
      </c>
      <c r="J10" s="407">
        <v>96.551724137931004</v>
      </c>
      <c r="K10" s="408">
        <v>66.6666666666667</v>
      </c>
    </row>
    <row r="11" spans="1:11" s="1" customFormat="1" ht="17.25" customHeight="1">
      <c r="A11" s="404" t="s">
        <v>161</v>
      </c>
      <c r="B11" s="405" t="s">
        <v>25</v>
      </c>
      <c r="C11" s="406">
        <v>97.701149425287397</v>
      </c>
      <c r="D11" s="407">
        <v>78.072625698324003</v>
      </c>
      <c r="E11" s="408">
        <v>59.861591695501701</v>
      </c>
      <c r="F11" s="407">
        <v>99.190283400809705</v>
      </c>
      <c r="G11" s="408">
        <v>92.460317460317498</v>
      </c>
      <c r="H11" s="407">
        <v>72.2222222222222</v>
      </c>
      <c r="I11" s="408">
        <v>87.983281086729406</v>
      </c>
      <c r="J11" s="407">
        <v>100</v>
      </c>
      <c r="K11" s="408">
        <v>100</v>
      </c>
    </row>
    <row r="12" spans="1:11" s="1" customFormat="1" ht="17.25" customHeight="1">
      <c r="A12" s="404" t="s">
        <v>164</v>
      </c>
      <c r="B12" s="405" t="s">
        <v>26</v>
      </c>
      <c r="C12" s="406">
        <v>100</v>
      </c>
      <c r="D12" s="407">
        <v>79.926560587515297</v>
      </c>
      <c r="E12" s="408">
        <v>62.820512820512803</v>
      </c>
      <c r="F12" s="407">
        <v>92.857142857142904</v>
      </c>
      <c r="G12" s="408">
        <v>85.185185185185205</v>
      </c>
      <c r="H12" s="407">
        <v>92.307692307692307</v>
      </c>
      <c r="I12" s="408">
        <v>82.714285714285694</v>
      </c>
      <c r="J12" s="407">
        <v>97.5124378109453</v>
      </c>
      <c r="K12" s="408">
        <v>73.684210526315795</v>
      </c>
    </row>
    <row r="13" spans="1:11" s="1" customFormat="1" ht="17.25" customHeight="1">
      <c r="A13" s="404" t="s">
        <v>165</v>
      </c>
      <c r="B13" s="405" t="s">
        <v>27</v>
      </c>
      <c r="C13" s="406">
        <v>100</v>
      </c>
      <c r="D13" s="407">
        <v>90.552016985137996</v>
      </c>
      <c r="E13" s="408">
        <v>96.732026143790804</v>
      </c>
      <c r="F13" s="407">
        <v>100</v>
      </c>
      <c r="G13" s="408">
        <v>91.752577319587601</v>
      </c>
      <c r="H13" s="407">
        <v>82.352941176470594</v>
      </c>
      <c r="I13" s="408">
        <v>98.475609756097597</v>
      </c>
      <c r="J13" s="407">
        <v>100</v>
      </c>
      <c r="K13" s="408">
        <v>100</v>
      </c>
    </row>
    <row r="14" spans="1:11" s="1" customFormat="1" ht="17.25" customHeight="1">
      <c r="A14" s="404" t="s">
        <v>166</v>
      </c>
      <c r="B14" s="405" t="s">
        <v>28</v>
      </c>
      <c r="C14" s="406">
        <v>100</v>
      </c>
      <c r="D14" s="407">
        <v>82.605421686746993</v>
      </c>
      <c r="E14" s="408">
        <v>80.278422273781899</v>
      </c>
      <c r="F14" s="407">
        <v>94.039735099337705</v>
      </c>
      <c r="G14" s="408">
        <v>80.379746835443001</v>
      </c>
      <c r="H14" s="407">
        <v>89.552238805970205</v>
      </c>
      <c r="I14" s="408">
        <v>82.170050761421294</v>
      </c>
      <c r="J14" s="407">
        <v>99.284009546539394</v>
      </c>
      <c r="K14" s="408">
        <v>93.181818181818201</v>
      </c>
    </row>
    <row r="15" spans="1:11" s="1" customFormat="1" ht="17.25" customHeight="1">
      <c r="A15" s="404" t="s">
        <v>167</v>
      </c>
      <c r="B15" s="405" t="s">
        <v>29</v>
      </c>
      <c r="C15" s="406">
        <v>98.947368421052602</v>
      </c>
      <c r="D15" s="407">
        <v>84.351017684351007</v>
      </c>
      <c r="E15" s="408">
        <v>95.594125500667602</v>
      </c>
      <c r="F15" s="407">
        <v>100</v>
      </c>
      <c r="G15" s="408">
        <v>95.634920634920604</v>
      </c>
      <c r="H15" s="407">
        <v>80.400000000000006</v>
      </c>
      <c r="I15" s="408">
        <v>92.415528396836805</v>
      </c>
      <c r="J15" s="407">
        <v>99.6666666666667</v>
      </c>
      <c r="K15" s="408">
        <v>97.972972972972997</v>
      </c>
    </row>
    <row r="16" spans="1:11" s="1" customFormat="1" ht="17.25" customHeight="1">
      <c r="A16" s="404" t="s">
        <v>163</v>
      </c>
      <c r="B16" s="405" t="s">
        <v>30</v>
      </c>
      <c r="C16" s="406">
        <v>99.570815450643806</v>
      </c>
      <c r="D16" s="407">
        <v>65.408805031446505</v>
      </c>
      <c r="E16" s="408">
        <v>63.244729605866198</v>
      </c>
      <c r="F16" s="407">
        <v>66.6666666666667</v>
      </c>
      <c r="G16" s="408">
        <v>30</v>
      </c>
      <c r="H16" s="407">
        <v>79.1666666666667</v>
      </c>
      <c r="I16" s="408">
        <v>89.150090415913198</v>
      </c>
      <c r="J16" s="407">
        <v>97.427652733119004</v>
      </c>
      <c r="K16" s="408">
        <v>85.185185185185205</v>
      </c>
    </row>
    <row r="17" spans="1:11" s="1" customFormat="1" ht="17.25" customHeight="1">
      <c r="A17" s="404" t="s">
        <v>162</v>
      </c>
      <c r="B17" s="405" t="s">
        <v>31</v>
      </c>
      <c r="C17" s="406">
        <v>99.672131147540995</v>
      </c>
      <c r="D17" s="407">
        <v>92.736209721463695</v>
      </c>
      <c r="E17" s="408">
        <v>93.7777777777778</v>
      </c>
      <c r="F17" s="407">
        <v>98.360655737704903</v>
      </c>
      <c r="G17" s="408">
        <v>93.522267206477693</v>
      </c>
      <c r="H17" s="407">
        <v>89.440993788819895</v>
      </c>
      <c r="I17" s="408">
        <v>98.899163364156806</v>
      </c>
      <c r="J17" s="407">
        <v>100</v>
      </c>
      <c r="K17" s="408">
        <v>100</v>
      </c>
    </row>
    <row r="18" spans="1:11" s="1" customFormat="1" ht="17.25" customHeight="1">
      <c r="A18" s="404" t="s">
        <v>163</v>
      </c>
      <c r="B18" s="405" t="s">
        <v>32</v>
      </c>
      <c r="C18" s="406">
        <v>99.565217391304401</v>
      </c>
      <c r="D18" s="407">
        <v>85.073409461663999</v>
      </c>
      <c r="E18" s="408">
        <v>66.721581548599701</v>
      </c>
      <c r="F18" s="407">
        <v>93.023255813953497</v>
      </c>
      <c r="G18" s="408">
        <v>84.7826086956522</v>
      </c>
      <c r="H18" s="407">
        <v>90.2777777777778</v>
      </c>
      <c r="I18" s="408">
        <v>89.392928619079399</v>
      </c>
      <c r="J18" s="407">
        <v>100</v>
      </c>
      <c r="K18" s="408">
        <v>100</v>
      </c>
    </row>
    <row r="19" spans="1:11" s="1" customFormat="1" ht="17.25" customHeight="1">
      <c r="A19" s="404" t="s">
        <v>167</v>
      </c>
      <c r="B19" s="405" t="s">
        <v>33</v>
      </c>
      <c r="C19" s="406">
        <v>100</v>
      </c>
      <c r="D19" s="407">
        <v>81.300813008130106</v>
      </c>
      <c r="E19" s="408">
        <v>68.965517241379303</v>
      </c>
      <c r="F19" s="407">
        <v>100</v>
      </c>
      <c r="G19" s="408">
        <v>83.3333333333333</v>
      </c>
      <c r="H19" s="407">
        <v>100</v>
      </c>
      <c r="I19" s="408">
        <v>73.239436619718305</v>
      </c>
      <c r="J19" s="407">
        <v>100</v>
      </c>
      <c r="K19" s="408">
        <v>100</v>
      </c>
    </row>
    <row r="20" spans="1:11" s="1" customFormat="1" ht="17.25" customHeight="1">
      <c r="A20" s="404" t="s">
        <v>166</v>
      </c>
      <c r="B20" s="405" t="s">
        <v>34</v>
      </c>
      <c r="C20" s="406">
        <v>98.765432098765402</v>
      </c>
      <c r="D20" s="407">
        <v>75.874125874125895</v>
      </c>
      <c r="E20" s="408">
        <v>96.875</v>
      </c>
      <c r="F20" s="407">
        <v>80</v>
      </c>
      <c r="G20" s="408">
        <v>80</v>
      </c>
      <c r="H20" s="407">
        <v>76.744186046511601</v>
      </c>
      <c r="I20" s="408">
        <v>92.420212765957402</v>
      </c>
      <c r="J20" s="407">
        <v>100</v>
      </c>
      <c r="K20" s="408">
        <v>100</v>
      </c>
    </row>
    <row r="21" spans="1:11" s="1" customFormat="1" ht="17.25" customHeight="1">
      <c r="A21" s="409" t="s">
        <v>164</v>
      </c>
      <c r="B21" s="405" t="s">
        <v>35</v>
      </c>
      <c r="C21" s="406">
        <v>97.5</v>
      </c>
      <c r="D21" s="407">
        <v>89.210526315789494</v>
      </c>
      <c r="E21" s="408">
        <v>88.461538461538495</v>
      </c>
      <c r="F21" s="407">
        <v>100</v>
      </c>
      <c r="G21" s="408">
        <v>77.272727272727295</v>
      </c>
      <c r="H21" s="407">
        <v>80</v>
      </c>
      <c r="I21" s="408">
        <v>77.551020408163296</v>
      </c>
      <c r="J21" s="407">
        <v>98.795180722891601</v>
      </c>
      <c r="K21" s="408">
        <v>83.3333333333333</v>
      </c>
    </row>
    <row r="22" spans="1:11" s="1" customFormat="1" ht="17.25" customHeight="1">
      <c r="A22" s="409" t="s">
        <v>163</v>
      </c>
      <c r="B22" s="405" t="s">
        <v>36</v>
      </c>
      <c r="C22" s="406">
        <v>100</v>
      </c>
      <c r="D22" s="407">
        <v>81.136597055802795</v>
      </c>
      <c r="E22" s="408">
        <v>82.127192982456094</v>
      </c>
      <c r="F22" s="407">
        <v>84.337349397590401</v>
      </c>
      <c r="G22" s="408">
        <v>61.538461538461497</v>
      </c>
      <c r="H22" s="407">
        <v>85.593220338983102</v>
      </c>
      <c r="I22" s="408">
        <v>91.317671092951997</v>
      </c>
      <c r="J22" s="407">
        <v>99.752168525402695</v>
      </c>
      <c r="K22" s="408">
        <v>97.979797979797993</v>
      </c>
    </row>
    <row r="23" spans="1:11" s="1" customFormat="1" ht="17.25" customHeight="1">
      <c r="A23" s="404" t="s">
        <v>160</v>
      </c>
      <c r="B23" s="405" t="s">
        <v>37</v>
      </c>
      <c r="C23" s="406">
        <v>98.360655737704903</v>
      </c>
      <c r="D23" s="407">
        <v>80.261437908496703</v>
      </c>
      <c r="E23" s="408">
        <v>76.1111111111111</v>
      </c>
      <c r="F23" s="407">
        <v>95.348837209302303</v>
      </c>
      <c r="G23" s="408">
        <v>82.978723404255305</v>
      </c>
      <c r="H23" s="407">
        <v>81.818181818181799</v>
      </c>
      <c r="I23" s="408">
        <v>86.611570247933898</v>
      </c>
      <c r="J23" s="407">
        <v>99.492385786802004</v>
      </c>
      <c r="K23" s="408">
        <v>95.8333333333333</v>
      </c>
    </row>
    <row r="24" spans="1:11" s="1" customFormat="1" ht="17.25" customHeight="1">
      <c r="A24" s="404" t="s">
        <v>167</v>
      </c>
      <c r="B24" s="405" t="s">
        <v>38</v>
      </c>
      <c r="C24" s="406">
        <v>97.142857142857096</v>
      </c>
      <c r="D24" s="407">
        <v>88.191881918819206</v>
      </c>
      <c r="E24" s="408">
        <v>91.919191919191903</v>
      </c>
      <c r="F24" s="407">
        <v>97.560975609756099</v>
      </c>
      <c r="G24" s="408">
        <v>97.560975609756099</v>
      </c>
      <c r="H24" s="407">
        <v>93.478260869565204</v>
      </c>
      <c r="I24" s="408">
        <v>91.076923076923094</v>
      </c>
      <c r="J24" s="407">
        <v>99.009900990098998</v>
      </c>
      <c r="K24" s="408">
        <v>93.3333333333333</v>
      </c>
    </row>
    <row r="25" spans="1:11" s="1" customFormat="1" ht="17.25" customHeight="1">
      <c r="A25" s="404" t="s">
        <v>162</v>
      </c>
      <c r="B25" s="405" t="s">
        <v>39</v>
      </c>
      <c r="C25" s="406">
        <v>100</v>
      </c>
      <c r="D25" s="407">
        <v>78.260869565217405</v>
      </c>
      <c r="E25" s="408">
        <v>54.6666666666667</v>
      </c>
      <c r="F25" s="407">
        <v>100</v>
      </c>
      <c r="G25" s="408">
        <v>100</v>
      </c>
      <c r="H25" s="407">
        <v>93.3333333333333</v>
      </c>
      <c r="I25" s="408">
        <v>78.7735849056604</v>
      </c>
      <c r="J25" s="407">
        <v>98.461538461538495</v>
      </c>
      <c r="K25" s="408">
        <v>86.6666666666667</v>
      </c>
    </row>
    <row r="26" spans="1:11" s="1" customFormat="1" ht="17.25" customHeight="1">
      <c r="A26" s="404" t="s">
        <v>167</v>
      </c>
      <c r="B26" s="405" t="s">
        <v>40</v>
      </c>
      <c r="C26" s="406">
        <v>100</v>
      </c>
      <c r="D26" s="407">
        <v>91.964285714285694</v>
      </c>
      <c r="E26" s="408">
        <v>97.826086956521706</v>
      </c>
      <c r="F26" s="407">
        <v>100</v>
      </c>
      <c r="G26" s="408">
        <v>100</v>
      </c>
      <c r="H26" s="407">
        <v>94.117647058823493</v>
      </c>
      <c r="I26" s="408">
        <v>100</v>
      </c>
      <c r="J26" s="407">
        <v>100</v>
      </c>
      <c r="K26" s="408">
        <v>100</v>
      </c>
    </row>
    <row r="27" spans="1:11" s="1" customFormat="1" ht="17.25" customHeight="1">
      <c r="A27" s="404" t="s">
        <v>163</v>
      </c>
      <c r="B27" s="405" t="s">
        <v>41</v>
      </c>
      <c r="C27" s="406">
        <v>99.504950495049499</v>
      </c>
      <c r="D27" s="407">
        <v>77.617554858934199</v>
      </c>
      <c r="E27" s="408">
        <v>42.005610098176703</v>
      </c>
      <c r="F27" s="407">
        <v>86.5</v>
      </c>
      <c r="G27" s="408">
        <v>78.260869565217405</v>
      </c>
      <c r="H27" s="407">
        <v>64</v>
      </c>
      <c r="I27" s="408">
        <v>76.194638694638698</v>
      </c>
      <c r="J27" s="407">
        <v>97.795071335927403</v>
      </c>
      <c r="K27" s="408">
        <v>75.362318840579704</v>
      </c>
    </row>
    <row r="28" spans="1:11" s="1" customFormat="1" ht="17.25" customHeight="1">
      <c r="A28" s="404" t="s">
        <v>166</v>
      </c>
      <c r="B28" s="405" t="s">
        <v>42</v>
      </c>
      <c r="C28" s="406">
        <v>97.810218978102199</v>
      </c>
      <c r="D28" s="407">
        <v>81.766561514195601</v>
      </c>
      <c r="E28" s="408">
        <v>57.411273486430098</v>
      </c>
      <c r="F28" s="407">
        <v>86.813186813186803</v>
      </c>
      <c r="G28" s="408">
        <v>65.2173913043478</v>
      </c>
      <c r="H28" s="407">
        <v>83.0508474576271</v>
      </c>
      <c r="I28" s="408">
        <v>79.447655748233799</v>
      </c>
      <c r="J28" s="407">
        <v>97.954545454545496</v>
      </c>
      <c r="K28" s="408">
        <v>81.632653061224502</v>
      </c>
    </row>
    <row r="29" spans="1:11" s="1" customFormat="1" ht="17.25" customHeight="1">
      <c r="A29" s="404" t="s">
        <v>160</v>
      </c>
      <c r="B29" s="405" t="s">
        <v>43</v>
      </c>
      <c r="C29" s="406">
        <v>98.984771573604107</v>
      </c>
      <c r="D29" s="407">
        <v>81.238725195430007</v>
      </c>
      <c r="E29" s="408">
        <v>71.761960326721095</v>
      </c>
      <c r="F29" s="407">
        <v>95.045045045045001</v>
      </c>
      <c r="G29" s="408">
        <v>81.739130434782595</v>
      </c>
      <c r="H29" s="407">
        <v>61.538461538461497</v>
      </c>
      <c r="I29" s="408">
        <v>84.463276836158201</v>
      </c>
      <c r="J29" s="407">
        <v>98.011928429423506</v>
      </c>
      <c r="K29" s="408">
        <v>73.684210526315795</v>
      </c>
    </row>
    <row r="30" spans="1:11" s="1" customFormat="1" ht="17.25" customHeight="1">
      <c r="A30" s="404" t="s">
        <v>165</v>
      </c>
      <c r="B30" s="405" t="s">
        <v>44</v>
      </c>
      <c r="C30" s="406">
        <v>98.416050686378</v>
      </c>
      <c r="D30" s="407">
        <v>77.993379751169996</v>
      </c>
      <c r="E30" s="408">
        <v>72.364827962861796</v>
      </c>
      <c r="F30" s="407">
        <v>98.289473684210506</v>
      </c>
      <c r="G30" s="408">
        <v>82.253886010362706</v>
      </c>
      <c r="H30" s="407">
        <v>85.714285714285694</v>
      </c>
      <c r="I30" s="408">
        <v>88.495206335973293</v>
      </c>
      <c r="J30" s="407">
        <v>99.139696845555093</v>
      </c>
      <c r="K30" s="408">
        <v>93.023255813953497</v>
      </c>
    </row>
    <row r="31" spans="1:11" s="1" customFormat="1" ht="17.25" customHeight="1">
      <c r="A31" s="404" t="s">
        <v>163</v>
      </c>
      <c r="B31" s="405" t="s">
        <v>45</v>
      </c>
      <c r="C31" s="406">
        <v>100</v>
      </c>
      <c r="D31" s="407">
        <v>82.9652996845426</v>
      </c>
      <c r="E31" s="408">
        <v>85.714285714285694</v>
      </c>
      <c r="F31" s="407">
        <v>100</v>
      </c>
      <c r="G31" s="408">
        <v>82.857142857142904</v>
      </c>
      <c r="H31" s="407">
        <v>83.636363636363598</v>
      </c>
      <c r="I31" s="408">
        <v>85.626911314984696</v>
      </c>
      <c r="J31" s="407">
        <v>97.701149425287397</v>
      </c>
      <c r="K31" s="408">
        <v>84.615384615384599</v>
      </c>
    </row>
    <row r="32" spans="1:11" s="1" customFormat="1" ht="17.25" customHeight="1">
      <c r="A32" s="404" t="s">
        <v>163</v>
      </c>
      <c r="B32" s="405" t="s">
        <v>46</v>
      </c>
      <c r="C32" s="406">
        <v>100</v>
      </c>
      <c r="D32" s="407">
        <v>87.5</v>
      </c>
      <c r="E32" s="408">
        <v>89.705882352941202</v>
      </c>
      <c r="F32" s="407">
        <v>100</v>
      </c>
      <c r="G32" s="408">
        <v>93.3333333333333</v>
      </c>
      <c r="H32" s="407">
        <v>84.4444444444444</v>
      </c>
      <c r="I32" s="408">
        <v>89.378238341968895</v>
      </c>
      <c r="J32" s="407">
        <v>97.65625</v>
      </c>
      <c r="K32" s="408">
        <v>86.956521739130395</v>
      </c>
    </row>
    <row r="33" spans="1:11" s="1" customFormat="1" ht="17.25" customHeight="1">
      <c r="A33" s="404" t="s">
        <v>162</v>
      </c>
      <c r="B33" s="405" t="s">
        <v>47</v>
      </c>
      <c r="C33" s="406">
        <v>98.452012383900893</v>
      </c>
      <c r="D33" s="407">
        <v>80.299707602339197</v>
      </c>
      <c r="E33" s="408">
        <v>71.161417322834595</v>
      </c>
      <c r="F33" s="407">
        <v>93.356643356643403</v>
      </c>
      <c r="G33" s="408">
        <v>62.258064516128997</v>
      </c>
      <c r="H33" s="407">
        <v>74.796747967479703</v>
      </c>
      <c r="I33" s="408">
        <v>82.206553297387003</v>
      </c>
      <c r="J33" s="407">
        <v>98.806682577565596</v>
      </c>
      <c r="K33" s="408">
        <v>92.307692307692307</v>
      </c>
    </row>
    <row r="34" spans="1:11" s="1" customFormat="1" ht="17.25" customHeight="1">
      <c r="A34" s="404" t="s">
        <v>161</v>
      </c>
      <c r="B34" s="405" t="s">
        <v>48</v>
      </c>
      <c r="C34" s="406">
        <v>97.872340425531902</v>
      </c>
      <c r="D34" s="407">
        <v>74.320241691842895</v>
      </c>
      <c r="E34" s="408">
        <v>25.603864734299499</v>
      </c>
      <c r="F34" s="407">
        <v>81.818181818181799</v>
      </c>
      <c r="G34" s="408">
        <v>63.636363636363598</v>
      </c>
      <c r="H34" s="407">
        <v>62.5</v>
      </c>
      <c r="I34" s="408">
        <v>86.138613861386105</v>
      </c>
      <c r="J34" s="407">
        <v>97.530864197530903</v>
      </c>
      <c r="K34" s="408">
        <v>84.615384615384599</v>
      </c>
    </row>
    <row r="35" spans="1:11" s="1" customFormat="1" ht="17.25" customHeight="1">
      <c r="A35" s="404" t="s">
        <v>166</v>
      </c>
      <c r="B35" s="405" t="s">
        <v>49</v>
      </c>
      <c r="C35" s="406">
        <v>100</v>
      </c>
      <c r="D35" s="407">
        <v>75.905644481887094</v>
      </c>
      <c r="E35" s="408">
        <v>53.784860557768901</v>
      </c>
      <c r="F35" s="407">
        <v>82.828282828282795</v>
      </c>
      <c r="G35" s="408">
        <v>61.764705882352899</v>
      </c>
      <c r="H35" s="407">
        <v>88.607594936708907</v>
      </c>
      <c r="I35" s="408">
        <v>85.204460966542797</v>
      </c>
      <c r="J35" s="407">
        <v>99.388379204892999</v>
      </c>
      <c r="K35" s="408">
        <v>91.6666666666667</v>
      </c>
    </row>
    <row r="36" spans="1:11" s="1" customFormat="1" ht="17.25" customHeight="1">
      <c r="A36" s="409" t="s">
        <v>160</v>
      </c>
      <c r="B36" s="405" t="s">
        <v>50</v>
      </c>
      <c r="C36" s="406">
        <v>99.405940594059402</v>
      </c>
      <c r="D36" s="407">
        <v>79.057714958774994</v>
      </c>
      <c r="E36" s="408">
        <v>76.6173752310536</v>
      </c>
      <c r="F36" s="407">
        <v>93.0555555555556</v>
      </c>
      <c r="G36" s="408">
        <v>83.582089552238799</v>
      </c>
      <c r="H36" s="407">
        <v>90.082644628099203</v>
      </c>
      <c r="I36" s="408">
        <v>84.250427977500607</v>
      </c>
      <c r="J36" s="407">
        <v>98.787388843977396</v>
      </c>
      <c r="K36" s="408">
        <v>84.693877551020407</v>
      </c>
    </row>
    <row r="37" spans="1:11" s="1" customFormat="1" ht="17.25" customHeight="1">
      <c r="A37" s="404" t="s">
        <v>164</v>
      </c>
      <c r="B37" s="405" t="s">
        <v>292</v>
      </c>
      <c r="C37" s="406">
        <v>100</v>
      </c>
      <c r="D37" s="407">
        <v>76.085106382978694</v>
      </c>
      <c r="E37" s="408">
        <v>21.052631578947398</v>
      </c>
      <c r="F37" s="407">
        <v>90.625</v>
      </c>
      <c r="G37" s="408">
        <v>81.818181818181799</v>
      </c>
      <c r="H37" s="407">
        <v>87.5</v>
      </c>
      <c r="I37" s="408">
        <v>77.686796315250803</v>
      </c>
      <c r="J37" s="407">
        <v>97.560975609756099</v>
      </c>
      <c r="K37" s="408">
        <v>73.913043478260903</v>
      </c>
    </row>
    <row r="38" spans="1:11" s="1" customFormat="1" ht="17.25" customHeight="1">
      <c r="A38" s="404" t="s">
        <v>164</v>
      </c>
      <c r="B38" s="405" t="s">
        <v>293</v>
      </c>
      <c r="C38" s="406">
        <v>98</v>
      </c>
      <c r="D38" s="407">
        <v>79.095022624434407</v>
      </c>
      <c r="E38" s="408">
        <v>23.010752688172001</v>
      </c>
      <c r="F38" s="407">
        <v>78.723404255319195</v>
      </c>
      <c r="G38" s="408">
        <v>64.5833333333333</v>
      </c>
      <c r="H38" s="407">
        <v>68.181818181818201</v>
      </c>
      <c r="I38" s="408">
        <v>76.923076923076906</v>
      </c>
      <c r="J38" s="407">
        <v>99.543378995433798</v>
      </c>
      <c r="K38" s="408">
        <v>94.117647058823493</v>
      </c>
    </row>
    <row r="39" spans="1:11" s="1" customFormat="1" ht="17.25" customHeight="1">
      <c r="A39" s="404" t="s">
        <v>162</v>
      </c>
      <c r="B39" s="405" t="s">
        <v>52</v>
      </c>
      <c r="C39" s="406">
        <v>98.044692737430196</v>
      </c>
      <c r="D39" s="407">
        <v>83.623496107572507</v>
      </c>
      <c r="E39" s="408">
        <v>76.125848241826006</v>
      </c>
      <c r="F39" s="407">
        <v>97.256097560975604</v>
      </c>
      <c r="G39" s="408">
        <v>83.086053412462903</v>
      </c>
      <c r="H39" s="407">
        <v>92.473118279569903</v>
      </c>
      <c r="I39" s="408">
        <v>97.065868263473106</v>
      </c>
      <c r="J39" s="407">
        <v>99.852652259332004</v>
      </c>
      <c r="K39" s="408">
        <v>97.520661157024804</v>
      </c>
    </row>
    <row r="40" spans="1:11" s="1" customFormat="1" ht="17.25" customHeight="1">
      <c r="A40" s="404" t="s">
        <v>160</v>
      </c>
      <c r="B40" s="405" t="s">
        <v>53</v>
      </c>
      <c r="C40" s="406">
        <v>98.809523809523796</v>
      </c>
      <c r="D40" s="407">
        <v>87.362171331637001</v>
      </c>
      <c r="E40" s="408">
        <v>75.980392156862706</v>
      </c>
      <c r="F40" s="407">
        <v>93.023255813953497</v>
      </c>
      <c r="G40" s="408">
        <v>67.3333333333333</v>
      </c>
      <c r="H40" s="407">
        <v>70</v>
      </c>
      <c r="I40" s="408">
        <v>86.569579288025906</v>
      </c>
      <c r="J40" s="407">
        <v>98.470948012232398</v>
      </c>
      <c r="K40" s="408">
        <v>85.714285714285694</v>
      </c>
    </row>
    <row r="41" spans="1:11" s="1" customFormat="1" ht="17.25" customHeight="1">
      <c r="A41" s="404" t="s">
        <v>163</v>
      </c>
      <c r="B41" s="405" t="s">
        <v>54</v>
      </c>
      <c r="C41" s="406">
        <v>99.531615925058503</v>
      </c>
      <c r="D41" s="407">
        <v>82.250867625185904</v>
      </c>
      <c r="E41" s="408">
        <v>80.613577023498706</v>
      </c>
      <c r="F41" s="407">
        <v>96.363636363636402</v>
      </c>
      <c r="G41" s="408">
        <v>89.090909090909093</v>
      </c>
      <c r="H41" s="407">
        <v>78.947368421052602</v>
      </c>
      <c r="I41" s="408">
        <v>76.551329711180998</v>
      </c>
      <c r="J41" s="407">
        <v>98.324514991181701</v>
      </c>
      <c r="K41" s="408">
        <v>81.904761904761898</v>
      </c>
    </row>
    <row r="42" spans="1:11" s="1" customFormat="1" ht="17.25" customHeight="1">
      <c r="A42" s="404" t="s">
        <v>167</v>
      </c>
      <c r="B42" s="405" t="s">
        <v>55</v>
      </c>
      <c r="C42" s="406">
        <v>100</v>
      </c>
      <c r="D42" s="407">
        <v>76.018099547511298</v>
      </c>
      <c r="E42" s="408">
        <v>52.7777777777778</v>
      </c>
      <c r="F42" s="407">
        <v>100</v>
      </c>
      <c r="G42" s="408">
        <v>100</v>
      </c>
      <c r="H42" s="407">
        <v>78.947368421052602</v>
      </c>
      <c r="I42" s="408">
        <v>76.6423357664234</v>
      </c>
      <c r="J42" s="407">
        <v>100</v>
      </c>
      <c r="K42" s="408">
        <v>100</v>
      </c>
    </row>
    <row r="43" spans="1:11" s="1" customFormat="1" ht="17.25" customHeight="1">
      <c r="A43" s="404" t="s">
        <v>167</v>
      </c>
      <c r="B43" s="405" t="s">
        <v>56</v>
      </c>
      <c r="C43" s="406">
        <v>100</v>
      </c>
      <c r="D43" s="407">
        <v>87.681159420289902</v>
      </c>
      <c r="E43" s="408">
        <v>91.836734693877602</v>
      </c>
      <c r="F43" s="407">
        <v>100</v>
      </c>
      <c r="G43" s="408">
        <v>95.454545454545496</v>
      </c>
      <c r="H43" s="407">
        <v>91.6666666666667</v>
      </c>
      <c r="I43" s="408">
        <v>97.142857142857096</v>
      </c>
      <c r="J43" s="407">
        <v>100</v>
      </c>
      <c r="K43" s="408">
        <v>100</v>
      </c>
    </row>
    <row r="44" spans="1:11" s="1" customFormat="1" ht="17.25" customHeight="1">
      <c r="A44" s="404" t="s">
        <v>164</v>
      </c>
      <c r="B44" s="405" t="s">
        <v>57</v>
      </c>
      <c r="C44" s="406">
        <v>98.901098901098905</v>
      </c>
      <c r="D44" s="407">
        <v>80.443714050945005</v>
      </c>
      <c r="E44" s="408">
        <v>68.627450980392197</v>
      </c>
      <c r="F44" s="407">
        <v>85.3333333333333</v>
      </c>
      <c r="G44" s="408">
        <v>71.428571428571402</v>
      </c>
      <c r="H44" s="407">
        <v>85.714285714285694</v>
      </c>
      <c r="I44" s="408">
        <v>89.293139293139305</v>
      </c>
      <c r="J44" s="407">
        <v>99.115044247787594</v>
      </c>
      <c r="K44" s="408">
        <v>94.117647058823493</v>
      </c>
    </row>
    <row r="45" spans="1:11" s="1" customFormat="1" ht="17.25" customHeight="1">
      <c r="A45" s="404" t="s">
        <v>160</v>
      </c>
      <c r="B45" s="405" t="s">
        <v>58</v>
      </c>
      <c r="C45" s="406">
        <v>96.428571428571402</v>
      </c>
      <c r="D45" s="407">
        <v>79.705882352941202</v>
      </c>
      <c r="E45" s="408">
        <v>88.495575221238894</v>
      </c>
      <c r="F45" s="407">
        <v>100</v>
      </c>
      <c r="G45" s="408">
        <v>96.078431372549005</v>
      </c>
      <c r="H45" s="407">
        <v>100</v>
      </c>
      <c r="I45" s="408">
        <v>83.542039355992898</v>
      </c>
      <c r="J45" s="407">
        <v>98.113207547169793</v>
      </c>
      <c r="K45" s="408">
        <v>86.956521739130395</v>
      </c>
    </row>
    <row r="46" spans="1:11" s="1" customFormat="1" ht="17.25" customHeight="1">
      <c r="A46" s="404" t="s">
        <v>161</v>
      </c>
      <c r="B46" s="405" t="s">
        <v>294</v>
      </c>
      <c r="C46" s="406">
        <v>98.643410852713203</v>
      </c>
      <c r="D46" s="407">
        <v>79.904747273006606</v>
      </c>
      <c r="E46" s="408">
        <v>70.691024622716398</v>
      </c>
      <c r="F46" s="407">
        <v>91.644204851751994</v>
      </c>
      <c r="G46" s="408">
        <v>62.303664921466002</v>
      </c>
      <c r="H46" s="407">
        <v>77.704918032786907</v>
      </c>
      <c r="I46" s="408">
        <v>85.997963340122197</v>
      </c>
      <c r="J46" s="407">
        <v>98.915525114155301</v>
      </c>
      <c r="K46" s="408">
        <v>88.823529411764696</v>
      </c>
    </row>
    <row r="47" spans="1:11" s="1" customFormat="1" ht="17.25" customHeight="1">
      <c r="A47" s="404" t="s">
        <v>161</v>
      </c>
      <c r="B47" s="405" t="s">
        <v>295</v>
      </c>
      <c r="C47" s="406">
        <v>98.076923076923094</v>
      </c>
      <c r="D47" s="407">
        <v>82.643312101910794</v>
      </c>
      <c r="E47" s="408">
        <v>67.878787878787904</v>
      </c>
      <c r="F47" s="407">
        <v>91.8032786885246</v>
      </c>
      <c r="G47" s="408">
        <v>76.724137931034505</v>
      </c>
      <c r="H47" s="407">
        <v>84.210526315789494</v>
      </c>
      <c r="I47" s="408">
        <v>94.501018329938901</v>
      </c>
      <c r="J47" s="407">
        <v>99.449793672627194</v>
      </c>
      <c r="K47" s="408">
        <v>94.871794871794904</v>
      </c>
    </row>
    <row r="48" spans="1:11" s="1" customFormat="1" ht="17.25" customHeight="1">
      <c r="A48" s="404" t="s">
        <v>164</v>
      </c>
      <c r="B48" s="405" t="s">
        <v>60</v>
      </c>
      <c r="C48" s="406">
        <v>97.315436241610698</v>
      </c>
      <c r="D48" s="407">
        <v>84.530386740331494</v>
      </c>
      <c r="E48" s="408">
        <v>31.589147286821699</v>
      </c>
      <c r="F48" s="407">
        <v>86.538461538461604</v>
      </c>
      <c r="G48" s="408">
        <v>70.689655172413794</v>
      </c>
      <c r="H48" s="407">
        <v>90.476190476190496</v>
      </c>
      <c r="I48" s="408">
        <v>81.645244215938305</v>
      </c>
      <c r="J48" s="407">
        <v>97.256857855361602</v>
      </c>
      <c r="K48" s="408">
        <v>78.846153846153797</v>
      </c>
    </row>
    <row r="49" spans="1:11" s="1" customFormat="1" ht="17.25" customHeight="1">
      <c r="A49" s="404" t="s">
        <v>165</v>
      </c>
      <c r="B49" s="405" t="s">
        <v>61</v>
      </c>
      <c r="C49" s="406">
        <v>98.809523809523796</v>
      </c>
      <c r="D49" s="407">
        <v>81.634712411705394</v>
      </c>
      <c r="E49" s="408">
        <v>82.065217391304401</v>
      </c>
      <c r="F49" s="407">
        <v>95.135135135135101</v>
      </c>
      <c r="G49" s="408">
        <v>81.6216216216216</v>
      </c>
      <c r="H49" s="407">
        <v>89.393939393939405</v>
      </c>
      <c r="I49" s="408">
        <v>81.710597095212506</v>
      </c>
      <c r="J49" s="407">
        <v>99.181669394435403</v>
      </c>
      <c r="K49" s="408">
        <v>91.6666666666667</v>
      </c>
    </row>
    <row r="50" spans="1:11" s="1" customFormat="1" ht="17.25" customHeight="1">
      <c r="A50" s="404" t="s">
        <v>167</v>
      </c>
      <c r="B50" s="405" t="s">
        <v>62</v>
      </c>
      <c r="C50" s="406">
        <v>100</v>
      </c>
      <c r="D50" s="407">
        <v>85.427807486630996</v>
      </c>
      <c r="E50" s="408">
        <v>98.201438848920901</v>
      </c>
      <c r="F50" s="407">
        <v>100</v>
      </c>
      <c r="G50" s="408">
        <v>100</v>
      </c>
      <c r="H50" s="407">
        <v>94.202898550724598</v>
      </c>
      <c r="I50" s="408">
        <v>96.571428571428598</v>
      </c>
      <c r="J50" s="407">
        <v>99.532710280373806</v>
      </c>
      <c r="K50" s="408">
        <v>95.652173913043498</v>
      </c>
    </row>
    <row r="51" spans="1:11" s="1" customFormat="1" ht="17.25" customHeight="1">
      <c r="A51" s="404" t="s">
        <v>167</v>
      </c>
      <c r="B51" s="405" t="s">
        <v>63</v>
      </c>
      <c r="C51" s="406">
        <v>100</v>
      </c>
      <c r="D51" s="407">
        <v>83.995922528032594</v>
      </c>
      <c r="E51" s="408">
        <v>91.40625</v>
      </c>
      <c r="F51" s="407">
        <v>97.478991596638707</v>
      </c>
      <c r="G51" s="408">
        <v>74.793388429752099</v>
      </c>
      <c r="H51" s="407">
        <v>94.230769230769198</v>
      </c>
      <c r="I51" s="408">
        <v>92.477876106194699</v>
      </c>
      <c r="J51" s="407">
        <v>99.637681159420296</v>
      </c>
      <c r="K51" s="408">
        <v>95.454545454545496</v>
      </c>
    </row>
    <row r="52" spans="1:11" s="1" customFormat="1" ht="17.25" customHeight="1">
      <c r="A52" s="404" t="s">
        <v>164</v>
      </c>
      <c r="B52" s="405" t="s">
        <v>64</v>
      </c>
      <c r="C52" s="406">
        <v>96.875</v>
      </c>
      <c r="D52" s="407">
        <v>87.672955974842793</v>
      </c>
      <c r="E52" s="408">
        <v>57.3333333333333</v>
      </c>
      <c r="F52" s="407">
        <v>94.594594594594597</v>
      </c>
      <c r="G52" s="408">
        <v>79.487179487179503</v>
      </c>
      <c r="H52" s="407">
        <v>91.304347826086996</v>
      </c>
      <c r="I52" s="408">
        <v>84.709066305818695</v>
      </c>
      <c r="J52" s="407">
        <v>99.099099099099107</v>
      </c>
      <c r="K52" s="408">
        <v>91.6666666666667</v>
      </c>
    </row>
    <row r="53" spans="1:11" s="1" customFormat="1" ht="17.25" customHeight="1">
      <c r="A53" s="404" t="s">
        <v>165</v>
      </c>
      <c r="B53" s="405" t="s">
        <v>65</v>
      </c>
      <c r="C53" s="406">
        <v>99.3055555555556</v>
      </c>
      <c r="D53" s="407">
        <v>79.082426127527199</v>
      </c>
      <c r="E53" s="408">
        <v>58.653846153846203</v>
      </c>
      <c r="F53" s="407">
        <v>72.340425531914903</v>
      </c>
      <c r="G53" s="408">
        <v>59.574468085106403</v>
      </c>
      <c r="H53" s="407">
        <v>85.9375</v>
      </c>
      <c r="I53" s="408">
        <v>90.817610062893095</v>
      </c>
      <c r="J53" s="407">
        <v>98.214285714285694</v>
      </c>
      <c r="K53" s="408">
        <v>87.179487179487197</v>
      </c>
    </row>
    <row r="54" spans="1:11" s="1" customFormat="1" ht="17.25" customHeight="1">
      <c r="A54" s="404" t="s">
        <v>161</v>
      </c>
      <c r="B54" s="405" t="s">
        <v>66</v>
      </c>
      <c r="C54" s="406">
        <v>100</v>
      </c>
      <c r="D54" s="407">
        <v>78.787878787878796</v>
      </c>
      <c r="E54" s="408">
        <v>78.260869565217405</v>
      </c>
      <c r="F54" s="407">
        <v>100</v>
      </c>
      <c r="G54" s="408">
        <v>100</v>
      </c>
      <c r="H54" s="407">
        <v>100</v>
      </c>
      <c r="I54" s="408">
        <v>98.6666666666667</v>
      </c>
      <c r="J54" s="407">
        <v>100</v>
      </c>
      <c r="K54" s="408">
        <v>100</v>
      </c>
    </row>
    <row r="55" spans="1:11" s="1" customFormat="1" ht="17.25" customHeight="1">
      <c r="A55" s="404" t="s">
        <v>161</v>
      </c>
      <c r="B55" s="405" t="s">
        <v>67</v>
      </c>
      <c r="C55" s="406">
        <v>98.828125</v>
      </c>
      <c r="D55" s="407">
        <v>80.436117936117896</v>
      </c>
      <c r="E55" s="408">
        <v>88.528678304239406</v>
      </c>
      <c r="F55" s="407">
        <v>95.945945945945894</v>
      </c>
      <c r="G55" s="408">
        <v>85.844748858447502</v>
      </c>
      <c r="H55" s="407">
        <v>74.809160305343497</v>
      </c>
      <c r="I55" s="408">
        <v>85.353762956286602</v>
      </c>
      <c r="J55" s="407">
        <v>98.701298701298697</v>
      </c>
      <c r="K55" s="408">
        <v>69.696969696969703</v>
      </c>
    </row>
    <row r="56" spans="1:11" s="1" customFormat="1" ht="17.25" customHeight="1">
      <c r="A56" s="404" t="s">
        <v>167</v>
      </c>
      <c r="B56" s="405" t="s">
        <v>68</v>
      </c>
      <c r="C56" s="406">
        <v>97.2222222222222</v>
      </c>
      <c r="D56" s="407">
        <v>85.185185185185205</v>
      </c>
      <c r="E56" s="408">
        <v>72.043010752688204</v>
      </c>
      <c r="F56" s="407">
        <v>97.560975609756099</v>
      </c>
      <c r="G56" s="408">
        <v>92.857142857142904</v>
      </c>
      <c r="H56" s="407">
        <v>65</v>
      </c>
      <c r="I56" s="408">
        <v>88.931297709923697</v>
      </c>
      <c r="J56" s="407">
        <v>94.630872483221495</v>
      </c>
      <c r="K56" s="408">
        <v>84.313725490196106</v>
      </c>
    </row>
    <row r="57" spans="1:11" s="1" customFormat="1" ht="17.25" customHeight="1">
      <c r="A57" s="404" t="s">
        <v>160</v>
      </c>
      <c r="B57" s="405" t="s">
        <v>69</v>
      </c>
      <c r="C57" s="406">
        <v>99.547511312217196</v>
      </c>
      <c r="D57" s="407">
        <v>89.7959183673469</v>
      </c>
      <c r="E57" s="408">
        <v>92.540983606557404</v>
      </c>
      <c r="F57" s="407">
        <v>97.704918032786907</v>
      </c>
      <c r="G57" s="408">
        <v>90.8783783783784</v>
      </c>
      <c r="H57" s="407">
        <v>88.125</v>
      </c>
      <c r="I57" s="408">
        <v>90.843621399176996</v>
      </c>
      <c r="J57" s="407">
        <v>99.157641395908499</v>
      </c>
      <c r="K57" s="408">
        <v>94.890510948905103</v>
      </c>
    </row>
    <row r="58" spans="1:11" s="1" customFormat="1" ht="17.25" customHeight="1">
      <c r="A58" s="404" t="s">
        <v>166</v>
      </c>
      <c r="B58" s="405" t="s">
        <v>70</v>
      </c>
      <c r="C58" s="406">
        <v>100</v>
      </c>
      <c r="D58" s="407">
        <v>76.987447698744802</v>
      </c>
      <c r="E58" s="408">
        <v>79.545454545454604</v>
      </c>
      <c r="F58" s="407">
        <v>100</v>
      </c>
      <c r="G58" s="408">
        <v>100</v>
      </c>
      <c r="H58" s="407">
        <v>100</v>
      </c>
      <c r="I58" s="408">
        <v>82.584269662921301</v>
      </c>
      <c r="J58" s="407">
        <v>100</v>
      </c>
      <c r="K58" s="408">
        <v>100</v>
      </c>
    </row>
    <row r="59" spans="1:11" s="1" customFormat="1" ht="17.25" customHeight="1">
      <c r="A59" s="404" t="s">
        <v>165</v>
      </c>
      <c r="B59" s="405" t="s">
        <v>71</v>
      </c>
      <c r="C59" s="406">
        <v>92.727272727272705</v>
      </c>
      <c r="D59" s="407">
        <v>79.949022939677207</v>
      </c>
      <c r="E59" s="408">
        <v>49.152542372881399</v>
      </c>
      <c r="F59" s="407">
        <v>96.296296296296305</v>
      </c>
      <c r="G59" s="408">
        <v>64.4444444444444</v>
      </c>
      <c r="H59" s="407">
        <v>76.744186046511601</v>
      </c>
      <c r="I59" s="408">
        <v>83.298097251585602</v>
      </c>
      <c r="J59" s="407">
        <v>99.723756906077298</v>
      </c>
      <c r="K59" s="408">
        <v>96</v>
      </c>
    </row>
    <row r="60" spans="1:11" s="1" customFormat="1" ht="17.25" customHeight="1">
      <c r="A60" s="404" t="s">
        <v>166</v>
      </c>
      <c r="B60" s="405" t="s">
        <v>72</v>
      </c>
      <c r="C60" s="406">
        <v>98.026315789473699</v>
      </c>
      <c r="D60" s="407">
        <v>75.423728813559293</v>
      </c>
      <c r="E60" s="408">
        <v>73.782234957020094</v>
      </c>
      <c r="F60" s="407">
        <v>85.470085470085493</v>
      </c>
      <c r="G60" s="408">
        <v>73.728813559322006</v>
      </c>
      <c r="H60" s="407">
        <v>92.957746478873204</v>
      </c>
      <c r="I60" s="408">
        <v>79.040548258138202</v>
      </c>
      <c r="J60" s="407">
        <v>100</v>
      </c>
      <c r="K60" s="408">
        <v>100</v>
      </c>
    </row>
    <row r="61" spans="1:11" s="1" customFormat="1" ht="17.25" customHeight="1">
      <c r="A61" s="404" t="s">
        <v>163</v>
      </c>
      <c r="B61" s="405" t="s">
        <v>73</v>
      </c>
      <c r="C61" s="406">
        <v>100</v>
      </c>
      <c r="D61" s="407">
        <v>87.066779374471693</v>
      </c>
      <c r="E61" s="408">
        <v>69.838420107719898</v>
      </c>
      <c r="F61" s="407">
        <v>91.428571428571402</v>
      </c>
      <c r="G61" s="408">
        <v>84.403669724770694</v>
      </c>
      <c r="H61" s="407">
        <v>80</v>
      </c>
      <c r="I61" s="408">
        <v>91.424802110817893</v>
      </c>
      <c r="J61" s="407">
        <v>99.361022364217206</v>
      </c>
      <c r="K61" s="408">
        <v>97.058823529411796</v>
      </c>
    </row>
    <row r="62" spans="1:11" s="1" customFormat="1" ht="17.25" customHeight="1">
      <c r="A62" s="404" t="s">
        <v>167</v>
      </c>
      <c r="B62" s="405" t="s">
        <v>74</v>
      </c>
      <c r="C62" s="406">
        <v>100</v>
      </c>
      <c r="D62" s="407">
        <v>82</v>
      </c>
      <c r="E62" s="408">
        <v>98.245614035087698</v>
      </c>
      <c r="F62" s="407">
        <v>100</v>
      </c>
      <c r="G62" s="408">
        <v>98.701298701298697</v>
      </c>
      <c r="H62" s="407">
        <v>79.545454545454604</v>
      </c>
      <c r="I62" s="408">
        <v>88.911704312115006</v>
      </c>
      <c r="J62" s="407">
        <v>98.3333333333333</v>
      </c>
      <c r="K62" s="408">
        <v>83.3333333333333</v>
      </c>
    </row>
    <row r="63" spans="1:11" s="1" customFormat="1" ht="17.25" customHeight="1">
      <c r="A63" s="404" t="s">
        <v>167</v>
      </c>
      <c r="B63" s="405" t="s">
        <v>75</v>
      </c>
      <c r="C63" s="406">
        <v>90</v>
      </c>
      <c r="D63" s="407">
        <v>84.100418410041797</v>
      </c>
      <c r="E63" s="408">
        <v>90.476190476190496</v>
      </c>
      <c r="F63" s="407">
        <v>100</v>
      </c>
      <c r="G63" s="408">
        <v>100</v>
      </c>
      <c r="H63" s="407">
        <v>100</v>
      </c>
      <c r="I63" s="408">
        <v>92.579505300353404</v>
      </c>
      <c r="J63" s="407">
        <v>100</v>
      </c>
      <c r="K63" s="408">
        <v>100</v>
      </c>
    </row>
    <row r="64" spans="1:11" s="1" customFormat="1" ht="17.25" customHeight="1">
      <c r="A64" s="404" t="s">
        <v>164</v>
      </c>
      <c r="B64" s="405" t="s">
        <v>76</v>
      </c>
      <c r="C64" s="406">
        <v>95.945945945945894</v>
      </c>
      <c r="D64" s="407">
        <v>85.765765765765806</v>
      </c>
      <c r="E64" s="408">
        <v>83.233532934131702</v>
      </c>
      <c r="F64" s="407">
        <v>98.148148148148195</v>
      </c>
      <c r="G64" s="408">
        <v>92.727272727272705</v>
      </c>
      <c r="H64" s="407">
        <v>88</v>
      </c>
      <c r="I64" s="408">
        <v>94.936708860759495</v>
      </c>
      <c r="J64" s="407">
        <v>96.595744680851098</v>
      </c>
      <c r="K64" s="408">
        <v>77.142857142857196</v>
      </c>
    </row>
    <row r="65" spans="1:11" s="1" customFormat="1" ht="17.25" customHeight="1">
      <c r="A65" s="404" t="s">
        <v>163</v>
      </c>
      <c r="B65" s="405" t="s">
        <v>77</v>
      </c>
      <c r="C65" s="406">
        <v>98.245614035087698</v>
      </c>
      <c r="D65" s="407">
        <v>72.206703910614493</v>
      </c>
      <c r="E65" s="408">
        <v>93.989071038251396</v>
      </c>
      <c r="F65" s="407">
        <v>44.4444444444444</v>
      </c>
      <c r="G65" s="408">
        <v>22.2222222222222</v>
      </c>
      <c r="H65" s="407">
        <v>62.162162162162197</v>
      </c>
      <c r="I65" s="408">
        <v>90.390390390390394</v>
      </c>
      <c r="J65" s="407">
        <v>99.565217391304401</v>
      </c>
      <c r="K65" s="408">
        <v>93.3333333333333</v>
      </c>
    </row>
    <row r="66" spans="1:11" s="1" customFormat="1" ht="17.25" customHeight="1">
      <c r="A66" s="404" t="s">
        <v>162</v>
      </c>
      <c r="B66" s="405" t="s">
        <v>78</v>
      </c>
      <c r="C66" s="406">
        <v>97.127071823204403</v>
      </c>
      <c r="D66" s="407">
        <v>78.8719669592153</v>
      </c>
      <c r="E66" s="408">
        <v>16.3577759871072</v>
      </c>
      <c r="F66" s="407">
        <v>83.921568627450995</v>
      </c>
      <c r="G66" s="408">
        <v>38.516746411483297</v>
      </c>
      <c r="H66" s="407">
        <v>66.329966329966297</v>
      </c>
      <c r="I66" s="408">
        <v>80.824742268041206</v>
      </c>
      <c r="J66" s="407">
        <v>99.794841735052799</v>
      </c>
      <c r="K66" s="408">
        <v>98.778359511343794</v>
      </c>
    </row>
    <row r="67" spans="1:11" s="1" customFormat="1" ht="17.25" customHeight="1">
      <c r="A67" s="404" t="s">
        <v>163</v>
      </c>
      <c r="B67" s="405" t="s">
        <v>79</v>
      </c>
      <c r="C67" s="406">
        <v>100</v>
      </c>
      <c r="D67" s="407">
        <v>90.839694656488504</v>
      </c>
      <c r="E67" s="408">
        <v>96.923076923076906</v>
      </c>
      <c r="F67" s="407">
        <v>100</v>
      </c>
      <c r="G67" s="408">
        <v>100</v>
      </c>
      <c r="H67" s="407">
        <v>80</v>
      </c>
      <c r="I67" s="408">
        <v>93.452380952380906</v>
      </c>
      <c r="J67" s="407">
        <v>100</v>
      </c>
      <c r="K67" s="408">
        <v>100</v>
      </c>
    </row>
    <row r="68" spans="1:11" s="1" customFormat="1" ht="17.25" customHeight="1">
      <c r="A68" s="404" t="s">
        <v>162</v>
      </c>
      <c r="B68" s="405" t="s">
        <v>80</v>
      </c>
      <c r="C68" s="406">
        <v>98.076923076923094</v>
      </c>
      <c r="D68" s="407">
        <v>86.890243902438996</v>
      </c>
      <c r="E68" s="408">
        <v>81.875</v>
      </c>
      <c r="F68" s="407">
        <v>97.872340425531902</v>
      </c>
      <c r="G68" s="408">
        <v>95.744680851063805</v>
      </c>
      <c r="H68" s="407">
        <v>85.714285714285694</v>
      </c>
      <c r="I68" s="408">
        <v>97.911832946635698</v>
      </c>
      <c r="J68" s="407">
        <v>100</v>
      </c>
      <c r="K68" s="408">
        <v>100</v>
      </c>
    </row>
    <row r="69" spans="1:11" s="1" customFormat="1" ht="17.25" customHeight="1">
      <c r="A69" s="404" t="s">
        <v>165</v>
      </c>
      <c r="B69" s="405" t="s">
        <v>81</v>
      </c>
      <c r="C69" s="406">
        <v>100</v>
      </c>
      <c r="D69" s="407">
        <v>91.436726926736398</v>
      </c>
      <c r="E69" s="408">
        <v>94.4055944055944</v>
      </c>
      <c r="F69" s="407">
        <v>98.507462686567195</v>
      </c>
      <c r="G69" s="408">
        <v>89.705882352941202</v>
      </c>
      <c r="H69" s="407">
        <v>92.857142857142904</v>
      </c>
      <c r="I69" s="408">
        <v>99.918233851185605</v>
      </c>
      <c r="J69" s="407">
        <v>99.7175141242938</v>
      </c>
      <c r="K69" s="408">
        <v>94.4444444444444</v>
      </c>
    </row>
    <row r="70" spans="1:11" s="1" customFormat="1" ht="17.25" customHeight="1">
      <c r="A70" s="404" t="s">
        <v>164</v>
      </c>
      <c r="B70" s="405" t="s">
        <v>82</v>
      </c>
      <c r="C70" s="406">
        <v>100</v>
      </c>
      <c r="D70" s="407">
        <v>86.119402985074601</v>
      </c>
      <c r="E70" s="408">
        <v>72.886297376093296</v>
      </c>
      <c r="F70" s="407">
        <v>85.889570552147305</v>
      </c>
      <c r="G70" s="408">
        <v>64.130434782608702</v>
      </c>
      <c r="H70" s="407">
        <v>85.714285714285694</v>
      </c>
      <c r="I70" s="408">
        <v>90.077582686810899</v>
      </c>
      <c r="J70" s="407">
        <v>99.438202247191001</v>
      </c>
      <c r="K70" s="408">
        <v>94.642857142857096</v>
      </c>
    </row>
    <row r="71" spans="1:11" s="1" customFormat="1" ht="17.25" customHeight="1">
      <c r="A71" s="404" t="s">
        <v>166</v>
      </c>
      <c r="B71" s="405" t="s">
        <v>83</v>
      </c>
      <c r="C71" s="406">
        <v>98.717948717948701</v>
      </c>
      <c r="D71" s="407">
        <v>75.328659070990398</v>
      </c>
      <c r="E71" s="408">
        <v>75.388026607538805</v>
      </c>
      <c r="F71" s="407">
        <v>91.588785046729001</v>
      </c>
      <c r="G71" s="408">
        <v>75.438596491228097</v>
      </c>
      <c r="H71" s="407">
        <v>94.318181818181799</v>
      </c>
      <c r="I71" s="408">
        <v>78.307281738467395</v>
      </c>
      <c r="J71" s="407">
        <v>99.8463901689708</v>
      </c>
      <c r="K71" s="408">
        <v>99.145299145299205</v>
      </c>
    </row>
    <row r="72" spans="1:11" s="1" customFormat="1" ht="17.25" customHeight="1">
      <c r="A72" s="404" t="s">
        <v>164</v>
      </c>
      <c r="B72" s="405" t="s">
        <v>84</v>
      </c>
      <c r="C72" s="406">
        <v>96.551724137931004</v>
      </c>
      <c r="D72" s="407">
        <v>73.451327433628293</v>
      </c>
      <c r="E72" s="408">
        <v>37.918215613382898</v>
      </c>
      <c r="F72" s="407">
        <v>93.023255813953497</v>
      </c>
      <c r="G72" s="408">
        <v>72.093023255814003</v>
      </c>
      <c r="H72" s="407">
        <v>60</v>
      </c>
      <c r="I72" s="408">
        <v>84.615384615384599</v>
      </c>
      <c r="J72" s="407">
        <v>100</v>
      </c>
      <c r="K72" s="408">
        <v>100</v>
      </c>
    </row>
    <row r="73" spans="1:11" s="1" customFormat="1" ht="17.25" customHeight="1">
      <c r="A73" s="404" t="s">
        <v>169</v>
      </c>
      <c r="B73" s="405" t="s">
        <v>254</v>
      </c>
      <c r="C73" s="406">
        <v>100</v>
      </c>
      <c r="D73" s="407"/>
      <c r="E73" s="408" t="s">
        <v>296</v>
      </c>
      <c r="F73" s="407"/>
      <c r="G73" s="408"/>
      <c r="H73" s="407">
        <v>0</v>
      </c>
      <c r="I73" s="408"/>
      <c r="J73" s="407"/>
      <c r="K73" s="408"/>
    </row>
    <row r="74" spans="1:11" s="1" customFormat="1" ht="17.25" customHeight="1">
      <c r="A74" s="404" t="s">
        <v>166</v>
      </c>
      <c r="B74" s="405" t="s">
        <v>85</v>
      </c>
      <c r="C74" s="406">
        <v>98.5250737463127</v>
      </c>
      <c r="D74" s="407">
        <v>76.535594962734507</v>
      </c>
      <c r="E74" s="408">
        <v>79.454390451832893</v>
      </c>
      <c r="F74" s="407">
        <v>94.207317073170699</v>
      </c>
      <c r="G74" s="408">
        <v>84.660766961651902</v>
      </c>
      <c r="H74" s="407">
        <v>88.9460154241645</v>
      </c>
      <c r="I74" s="408">
        <v>75.517063081695994</v>
      </c>
      <c r="J74" s="407">
        <v>98.797595190380804</v>
      </c>
      <c r="K74" s="408">
        <v>85</v>
      </c>
    </row>
    <row r="75" spans="1:11" s="1" customFormat="1" ht="17.25" customHeight="1">
      <c r="A75" s="404" t="s">
        <v>160</v>
      </c>
      <c r="B75" s="405" t="s">
        <v>86</v>
      </c>
      <c r="C75" s="406">
        <v>100</v>
      </c>
      <c r="D75" s="407">
        <v>83.231972198088599</v>
      </c>
      <c r="E75" s="408">
        <v>92.4460431654676</v>
      </c>
      <c r="F75" s="407">
        <v>96.610169491525397</v>
      </c>
      <c r="G75" s="408">
        <v>80.645161290322605</v>
      </c>
      <c r="H75" s="407">
        <v>86.363636363636402</v>
      </c>
      <c r="I75" s="408">
        <v>86.182336182336201</v>
      </c>
      <c r="J75" s="407">
        <v>98.936170212766001</v>
      </c>
      <c r="K75" s="408">
        <v>92.105263157894697</v>
      </c>
    </row>
    <row r="76" spans="1:11" s="1" customFormat="1" ht="17.25" customHeight="1">
      <c r="A76" s="404" t="s">
        <v>165</v>
      </c>
      <c r="B76" s="405" t="s">
        <v>87</v>
      </c>
      <c r="C76" s="406">
        <v>100</v>
      </c>
      <c r="D76" s="407">
        <v>85.171102661597004</v>
      </c>
      <c r="E76" s="408">
        <v>50</v>
      </c>
      <c r="F76" s="407">
        <v>90</v>
      </c>
      <c r="G76" s="408">
        <v>80</v>
      </c>
      <c r="H76" s="407">
        <v>72.727272727272705</v>
      </c>
      <c r="I76" s="408">
        <v>84.645669291338606</v>
      </c>
      <c r="J76" s="407">
        <v>97.727272727272705</v>
      </c>
      <c r="K76" s="408">
        <v>91.304347826086996</v>
      </c>
    </row>
    <row r="77" spans="1:11" s="1" customFormat="1" ht="17.25" customHeight="1">
      <c r="A77" s="404" t="s">
        <v>167</v>
      </c>
      <c r="B77" s="405" t="s">
        <v>88</v>
      </c>
      <c r="C77" s="406">
        <v>95.959595959596001</v>
      </c>
      <c r="D77" s="407">
        <v>76.760563380281695</v>
      </c>
      <c r="E77" s="408">
        <v>43.975903614457799</v>
      </c>
      <c r="F77" s="407">
        <v>91.891891891891902</v>
      </c>
      <c r="G77" s="408">
        <v>76.315789473684205</v>
      </c>
      <c r="H77" s="407">
        <v>87.804878048780495</v>
      </c>
      <c r="I77" s="408">
        <v>80.990415335463297</v>
      </c>
      <c r="J77" s="407">
        <v>98.701298701298697</v>
      </c>
      <c r="K77" s="408">
        <v>91.1111111111111</v>
      </c>
    </row>
    <row r="78" spans="1:11" s="1" customFormat="1" ht="17.25" customHeight="1">
      <c r="A78" s="404" t="s">
        <v>166</v>
      </c>
      <c r="B78" s="405" t="s">
        <v>89</v>
      </c>
      <c r="C78" s="406">
        <v>98.648648648648603</v>
      </c>
      <c r="D78" s="407">
        <v>82.352941176470594</v>
      </c>
      <c r="E78" s="408">
        <v>94.6666666666667</v>
      </c>
      <c r="F78" s="407">
        <v>100</v>
      </c>
      <c r="G78" s="408">
        <v>93.617021276595807</v>
      </c>
      <c r="H78" s="407">
        <v>83.3333333333333</v>
      </c>
      <c r="I78" s="408">
        <v>87.207702888583199</v>
      </c>
      <c r="J78" s="407">
        <v>99.1189427312775</v>
      </c>
      <c r="K78" s="408">
        <v>90.909090909090907</v>
      </c>
    </row>
    <row r="79" spans="1:11" s="1" customFormat="1" ht="17.25" customHeight="1">
      <c r="A79" s="404" t="s">
        <v>167</v>
      </c>
      <c r="B79" s="405" t="s">
        <v>90</v>
      </c>
      <c r="C79" s="406">
        <v>100</v>
      </c>
      <c r="D79" s="407">
        <v>82.0610687022901</v>
      </c>
      <c r="E79" s="408">
        <v>45.588235294117602</v>
      </c>
      <c r="F79" s="407">
        <v>100</v>
      </c>
      <c r="G79" s="408">
        <v>69.230769230769198</v>
      </c>
      <c r="H79" s="407">
        <v>77.7777777777778</v>
      </c>
      <c r="I79" s="408">
        <v>83.552631578947398</v>
      </c>
      <c r="J79" s="407">
        <v>100</v>
      </c>
      <c r="K79" s="408">
        <v>100</v>
      </c>
    </row>
    <row r="80" spans="1:11" s="1" customFormat="1" ht="17.25" customHeight="1">
      <c r="A80" s="404" t="s">
        <v>164</v>
      </c>
      <c r="B80" s="405" t="s">
        <v>91</v>
      </c>
      <c r="C80" s="406">
        <v>100</v>
      </c>
      <c r="D80" s="407">
        <v>86.547972304648894</v>
      </c>
      <c r="E80" s="408">
        <v>75.581395348837205</v>
      </c>
      <c r="F80" s="407">
        <v>100</v>
      </c>
      <c r="G80" s="408">
        <v>92.592592592592595</v>
      </c>
      <c r="H80" s="407">
        <v>76.923076923076906</v>
      </c>
      <c r="I80" s="408">
        <v>81.506849315068493</v>
      </c>
      <c r="J80" s="407">
        <v>100</v>
      </c>
      <c r="K80" s="408">
        <v>100</v>
      </c>
    </row>
    <row r="81" spans="1:11" s="1" customFormat="1" ht="17.25" customHeight="1">
      <c r="A81" s="404" t="s">
        <v>166</v>
      </c>
      <c r="B81" s="405" t="s">
        <v>92</v>
      </c>
      <c r="C81" s="406">
        <v>98.507462686567195</v>
      </c>
      <c r="D81" s="407">
        <v>80.093533956893097</v>
      </c>
      <c r="E81" s="408">
        <v>74.887892376681606</v>
      </c>
      <c r="F81" s="407">
        <v>94.4444444444444</v>
      </c>
      <c r="G81" s="408">
        <v>49.625468164794</v>
      </c>
      <c r="H81" s="407">
        <v>87.5</v>
      </c>
      <c r="I81" s="408">
        <v>83.313420947829599</v>
      </c>
      <c r="J81" s="407">
        <v>99.052880820836606</v>
      </c>
      <c r="K81" s="408">
        <v>89.285714285714306</v>
      </c>
    </row>
    <row r="82" spans="1:11" s="1" customFormat="1" ht="17.25" customHeight="1">
      <c r="A82" s="404" t="s">
        <v>167</v>
      </c>
      <c r="B82" s="405" t="s">
        <v>93</v>
      </c>
      <c r="C82" s="406">
        <v>100</v>
      </c>
      <c r="D82" s="407">
        <v>88.732394366197198</v>
      </c>
      <c r="E82" s="408">
        <v>85.294117647058798</v>
      </c>
      <c r="F82" s="407">
        <v>100</v>
      </c>
      <c r="G82" s="408">
        <v>96.428571428571402</v>
      </c>
      <c r="H82" s="407">
        <v>35</v>
      </c>
      <c r="I82" s="408">
        <v>86.764705882352899</v>
      </c>
      <c r="J82" s="407">
        <v>98.360655737704903</v>
      </c>
      <c r="K82" s="408">
        <v>83.3333333333333</v>
      </c>
    </row>
    <row r="83" spans="1:11" s="1" customFormat="1" ht="17.25" customHeight="1">
      <c r="A83" s="404" t="s">
        <v>160</v>
      </c>
      <c r="B83" s="405" t="s">
        <v>94</v>
      </c>
      <c r="C83" s="406">
        <v>98.863636363636402</v>
      </c>
      <c r="D83" s="407">
        <v>71.044016005820296</v>
      </c>
      <c r="E83" s="408">
        <v>42.288557213930403</v>
      </c>
      <c r="F83" s="407">
        <v>90.295358649788994</v>
      </c>
      <c r="G83" s="408">
        <v>69.960474308300405</v>
      </c>
      <c r="H83" s="407">
        <v>66.6666666666667</v>
      </c>
      <c r="I83" s="408">
        <v>80.630630630630606</v>
      </c>
      <c r="J83" s="407">
        <v>98.053892215568894</v>
      </c>
      <c r="K83" s="408">
        <v>79.6875</v>
      </c>
    </row>
    <row r="84" spans="1:11" s="1" customFormat="1" ht="17.25" customHeight="1">
      <c r="A84" s="404" t="s">
        <v>165</v>
      </c>
      <c r="B84" s="405" t="s">
        <v>95</v>
      </c>
      <c r="C84" s="406">
        <v>100</v>
      </c>
      <c r="D84" s="407">
        <v>94.368231046931399</v>
      </c>
      <c r="E84" s="408">
        <v>98.207885304659499</v>
      </c>
      <c r="F84" s="407">
        <v>98.009950248756198</v>
      </c>
      <c r="G84" s="408">
        <v>93.121693121693099</v>
      </c>
      <c r="H84" s="407">
        <v>89.552238805970205</v>
      </c>
      <c r="I84" s="408">
        <v>97.670250896057297</v>
      </c>
      <c r="J84" s="407">
        <v>100</v>
      </c>
      <c r="K84" s="408">
        <v>100</v>
      </c>
    </row>
    <row r="85" spans="1:11" s="1" customFormat="1" ht="17.25" customHeight="1">
      <c r="A85" s="404" t="s">
        <v>165</v>
      </c>
      <c r="B85" s="405" t="s">
        <v>96</v>
      </c>
      <c r="C85" s="406">
        <v>98.237885462555099</v>
      </c>
      <c r="D85" s="407">
        <v>82.421270005162597</v>
      </c>
      <c r="E85" s="408">
        <v>86.306780776826898</v>
      </c>
      <c r="F85" s="407">
        <v>96.952908587257596</v>
      </c>
      <c r="G85" s="408">
        <v>93.206521739130395</v>
      </c>
      <c r="H85" s="407">
        <v>86.330935251798607</v>
      </c>
      <c r="I85" s="408">
        <v>77.012036818503702</v>
      </c>
      <c r="J85" s="407">
        <v>99.101796407185603</v>
      </c>
      <c r="K85" s="408">
        <v>91.346153846153797</v>
      </c>
    </row>
    <row r="86" spans="1:11" s="1" customFormat="1" ht="17.25" customHeight="1">
      <c r="A86" s="404" t="s">
        <v>161</v>
      </c>
      <c r="B86" s="405" t="s">
        <v>97</v>
      </c>
      <c r="C86" s="406">
        <v>98.4375</v>
      </c>
      <c r="D86" s="407">
        <v>84.337349397590401</v>
      </c>
      <c r="E86" s="408">
        <v>83.2565284178187</v>
      </c>
      <c r="F86" s="407">
        <v>100</v>
      </c>
      <c r="G86" s="408">
        <v>92.307692307692307</v>
      </c>
      <c r="H86" s="407">
        <v>84.146341463414601</v>
      </c>
      <c r="I86" s="408">
        <v>83.603707995364999</v>
      </c>
      <c r="J86" s="407">
        <v>99.556541019955702</v>
      </c>
      <c r="K86" s="408">
        <v>96.825396825396794</v>
      </c>
    </row>
    <row r="87" spans="1:11" s="1" customFormat="1" ht="17.25" customHeight="1">
      <c r="A87" s="404" t="s">
        <v>162</v>
      </c>
      <c r="B87" s="405" t="s">
        <v>98</v>
      </c>
      <c r="C87" s="406">
        <v>98.952879581151805</v>
      </c>
      <c r="D87" s="407">
        <v>99.920127795527193</v>
      </c>
      <c r="E87" s="408">
        <v>74.3913435527502</v>
      </c>
      <c r="F87" s="407">
        <v>97.887323943661997</v>
      </c>
      <c r="G87" s="408">
        <v>93.115942028985501</v>
      </c>
      <c r="H87" s="407">
        <v>85.869565217391298</v>
      </c>
      <c r="I87" s="408">
        <v>83.575363044566899</v>
      </c>
      <c r="J87" s="407">
        <v>100</v>
      </c>
      <c r="K87" s="408">
        <v>100</v>
      </c>
    </row>
    <row r="88" spans="1:11" s="1" customFormat="1" ht="17.25" customHeight="1">
      <c r="A88" s="404" t="s">
        <v>163</v>
      </c>
      <c r="B88" s="405" t="s">
        <v>99</v>
      </c>
      <c r="C88" s="406">
        <v>99.441340782122893</v>
      </c>
      <c r="D88" s="407">
        <v>69.868995633187794</v>
      </c>
      <c r="E88" s="408">
        <v>51.381215469613302</v>
      </c>
      <c r="F88" s="407">
        <v>86.524822695035496</v>
      </c>
      <c r="G88" s="408">
        <v>65.408805031446505</v>
      </c>
      <c r="H88" s="407">
        <v>63.157894736842103</v>
      </c>
      <c r="I88" s="408">
        <v>79.157588961510498</v>
      </c>
      <c r="J88" s="407">
        <v>93.380614657210401</v>
      </c>
      <c r="K88" s="408">
        <v>40.425531914893597</v>
      </c>
    </row>
    <row r="89" spans="1:11" s="1" customFormat="1" ht="17.25" customHeight="1">
      <c r="A89" s="404" t="s">
        <v>165</v>
      </c>
      <c r="B89" s="405" t="s">
        <v>100</v>
      </c>
      <c r="C89" s="406">
        <v>100</v>
      </c>
      <c r="D89" s="407">
        <v>82.230769230769198</v>
      </c>
      <c r="E89" s="408">
        <v>73.214285714285694</v>
      </c>
      <c r="F89" s="407">
        <v>94.117647058823493</v>
      </c>
      <c r="G89" s="408">
        <v>85.123966942148797</v>
      </c>
      <c r="H89" s="407">
        <v>92.1875</v>
      </c>
      <c r="I89" s="408">
        <v>80.561122244488999</v>
      </c>
      <c r="J89" s="407">
        <v>99.285714285714306</v>
      </c>
      <c r="K89" s="408">
        <v>94</v>
      </c>
    </row>
    <row r="90" spans="1:11" s="1" customFormat="1" ht="17.25" customHeight="1">
      <c r="A90" s="404" t="s">
        <v>165</v>
      </c>
      <c r="B90" s="405" t="s">
        <v>101</v>
      </c>
      <c r="C90" s="406">
        <v>99.3333333333333</v>
      </c>
      <c r="D90" s="407">
        <v>77.906976744186096</v>
      </c>
      <c r="E90" s="408">
        <v>70.8333333333333</v>
      </c>
      <c r="F90" s="407">
        <v>94.214876033057905</v>
      </c>
      <c r="G90" s="408">
        <v>74.576271186440707</v>
      </c>
      <c r="H90" s="407">
        <v>46.6666666666667</v>
      </c>
      <c r="I90" s="408">
        <v>80.044101433296603</v>
      </c>
      <c r="J90" s="407">
        <v>100</v>
      </c>
      <c r="K90" s="408">
        <v>100</v>
      </c>
    </row>
    <row r="91" spans="1:11" s="1" customFormat="1" ht="17.25" customHeight="1">
      <c r="A91" s="404" t="s">
        <v>162</v>
      </c>
      <c r="B91" s="405" t="s">
        <v>102</v>
      </c>
      <c r="C91" s="406">
        <v>97.196261682243005</v>
      </c>
      <c r="D91" s="407">
        <v>80.5555555555556</v>
      </c>
      <c r="E91" s="408">
        <v>86.507936507936506</v>
      </c>
      <c r="F91" s="407">
        <v>96.551724137931004</v>
      </c>
      <c r="G91" s="408">
        <v>95.8333333333333</v>
      </c>
      <c r="H91" s="407">
        <v>93.3333333333333</v>
      </c>
      <c r="I91" s="408">
        <v>91.252144082332805</v>
      </c>
      <c r="J91" s="407">
        <v>98.006644518272395</v>
      </c>
      <c r="K91" s="408">
        <v>88.8888888888889</v>
      </c>
    </row>
    <row r="92" spans="1:11" s="1" customFormat="1" ht="17.25" customHeight="1">
      <c r="A92" s="404" t="s">
        <v>161</v>
      </c>
      <c r="B92" s="405" t="s">
        <v>103</v>
      </c>
      <c r="C92" s="406">
        <v>100</v>
      </c>
      <c r="D92" s="407">
        <v>72.056514913657793</v>
      </c>
      <c r="E92" s="408">
        <v>84.883720930232599</v>
      </c>
      <c r="F92" s="407">
        <v>97.101449275362299</v>
      </c>
      <c r="G92" s="408">
        <v>81.428571428571402</v>
      </c>
      <c r="H92" s="407">
        <v>64.285714285714306</v>
      </c>
      <c r="I92" s="408">
        <v>83.982683982683994</v>
      </c>
      <c r="J92" s="407">
        <v>99.431818181818201</v>
      </c>
      <c r="K92" s="408">
        <v>96.153846153846203</v>
      </c>
    </row>
    <row r="93" spans="1:11" s="1" customFormat="1" ht="17.25" customHeight="1">
      <c r="A93" s="404" t="s">
        <v>161</v>
      </c>
      <c r="B93" s="405" t="s">
        <v>104</v>
      </c>
      <c r="C93" s="406">
        <v>99.2</v>
      </c>
      <c r="D93" s="407">
        <v>82.773564463705299</v>
      </c>
      <c r="E93" s="408">
        <v>79.1767554479419</v>
      </c>
      <c r="F93" s="407">
        <v>100</v>
      </c>
      <c r="G93" s="408">
        <v>94.117647058823493</v>
      </c>
      <c r="H93" s="407">
        <v>82.857142857142904</v>
      </c>
      <c r="I93" s="408">
        <v>84.548422198041393</v>
      </c>
      <c r="J93" s="407">
        <v>99.003322259136198</v>
      </c>
      <c r="K93" s="408">
        <v>91.176470588235304</v>
      </c>
    </row>
    <row r="94" spans="1:11" s="1" customFormat="1" ht="17.25" customHeight="1">
      <c r="A94" s="404" t="s">
        <v>167</v>
      </c>
      <c r="B94" s="405" t="s">
        <v>105</v>
      </c>
      <c r="C94" s="406">
        <v>100</v>
      </c>
      <c r="D94" s="407">
        <v>85.638297872340402</v>
      </c>
      <c r="E94" s="408">
        <v>98.591549295774698</v>
      </c>
      <c r="F94" s="407">
        <v>100</v>
      </c>
      <c r="G94" s="408">
        <v>100</v>
      </c>
      <c r="H94" s="407">
        <v>96.774193548387103</v>
      </c>
      <c r="I94" s="408">
        <v>94.805194805194802</v>
      </c>
      <c r="J94" s="407">
        <v>100</v>
      </c>
      <c r="K94" s="408">
        <v>100</v>
      </c>
    </row>
    <row r="95" spans="1:11" s="1" customFormat="1" ht="17.25" customHeight="1">
      <c r="A95" s="404" t="s">
        <v>167</v>
      </c>
      <c r="B95" s="405" t="s">
        <v>106</v>
      </c>
      <c r="C95" s="406">
        <v>98.113207547169793</v>
      </c>
      <c r="D95" s="407">
        <v>81.108312342569306</v>
      </c>
      <c r="E95" s="408">
        <v>95</v>
      </c>
      <c r="F95" s="407">
        <v>96.363636363636402</v>
      </c>
      <c r="G95" s="408">
        <v>92.592592592592595</v>
      </c>
      <c r="H95" s="407">
        <v>87.5</v>
      </c>
      <c r="I95" s="408">
        <v>91.6666666666667</v>
      </c>
      <c r="J95" s="407">
        <v>96.428571428571402</v>
      </c>
      <c r="K95" s="408">
        <v>71.428571428571402</v>
      </c>
    </row>
    <row r="96" spans="1:11" s="1" customFormat="1" ht="17.25" customHeight="1">
      <c r="A96" s="404" t="s">
        <v>169</v>
      </c>
      <c r="B96" s="405" t="s">
        <v>170</v>
      </c>
      <c r="C96" s="406"/>
      <c r="D96" s="407"/>
      <c r="E96" s="408"/>
      <c r="F96" s="407"/>
      <c r="G96" s="408"/>
      <c r="H96" s="407"/>
      <c r="I96" s="408"/>
      <c r="J96" s="407"/>
      <c r="K96" s="408"/>
    </row>
    <row r="97" spans="1:11" s="1" customFormat="1" ht="17.25" customHeight="1">
      <c r="A97" s="404" t="s">
        <v>166</v>
      </c>
      <c r="B97" s="405" t="s">
        <v>107</v>
      </c>
      <c r="C97" s="406">
        <v>100</v>
      </c>
      <c r="D97" s="407">
        <v>76.991150442477903</v>
      </c>
      <c r="E97" s="408">
        <v>32</v>
      </c>
      <c r="F97" s="407">
        <v>100</v>
      </c>
      <c r="G97" s="408">
        <v>100</v>
      </c>
      <c r="H97" s="407">
        <v>50</v>
      </c>
      <c r="I97" s="408">
        <v>78.494623655913998</v>
      </c>
      <c r="J97" s="407">
        <v>100</v>
      </c>
      <c r="K97" s="408">
        <v>100</v>
      </c>
    </row>
    <row r="98" spans="1:11" s="1" customFormat="1" ht="17.25" customHeight="1">
      <c r="A98" s="404" t="s">
        <v>162</v>
      </c>
      <c r="B98" s="405" t="s">
        <v>108</v>
      </c>
      <c r="C98" s="406">
        <v>95.275590551181097</v>
      </c>
      <c r="D98" s="407">
        <v>73.493975903614498</v>
      </c>
      <c r="E98" s="408">
        <v>40.459110473457699</v>
      </c>
      <c r="F98" s="407">
        <v>93.081761006289298</v>
      </c>
      <c r="G98" s="408">
        <v>82.5</v>
      </c>
      <c r="H98" s="407">
        <v>69.402985074626898</v>
      </c>
      <c r="I98" s="408">
        <v>81.606376456161897</v>
      </c>
      <c r="J98" s="407">
        <v>97.133757961783402</v>
      </c>
      <c r="K98" s="408">
        <v>77.7777777777778</v>
      </c>
    </row>
    <row r="99" spans="1:11" s="1" customFormat="1" ht="17.25" customHeight="1">
      <c r="A99" s="404" t="s">
        <v>164</v>
      </c>
      <c r="B99" s="405" t="s">
        <v>109</v>
      </c>
      <c r="C99" s="406">
        <v>100</v>
      </c>
      <c r="D99" s="407">
        <v>82.950293960449002</v>
      </c>
      <c r="E99" s="408">
        <v>80.564263322884003</v>
      </c>
      <c r="F99" s="407">
        <v>99.069767441860506</v>
      </c>
      <c r="G99" s="408">
        <v>95.8333333333333</v>
      </c>
      <c r="H99" s="407">
        <v>69.230769230769198</v>
      </c>
      <c r="I99" s="408">
        <v>86.421725239616606</v>
      </c>
      <c r="J99" s="407">
        <v>99.4910941475827</v>
      </c>
      <c r="K99" s="408">
        <v>81.818181818181799</v>
      </c>
    </row>
    <row r="100" spans="1:11" s="1" customFormat="1" ht="17.25" customHeight="1">
      <c r="A100" s="404" t="s">
        <v>160</v>
      </c>
      <c r="B100" s="405" t="s">
        <v>110</v>
      </c>
      <c r="C100" s="406">
        <v>97.959183673469397</v>
      </c>
      <c r="D100" s="407">
        <v>77.383177570093494</v>
      </c>
      <c r="E100" s="408">
        <v>66.074887023886404</v>
      </c>
      <c r="F100" s="407">
        <v>85.919540229885101</v>
      </c>
      <c r="G100" s="408">
        <v>53.90625</v>
      </c>
      <c r="H100" s="407">
        <v>83.569979716024406</v>
      </c>
      <c r="I100" s="408">
        <v>76.506724223808703</v>
      </c>
      <c r="J100" s="407">
        <v>98.251748251748296</v>
      </c>
      <c r="K100" s="408">
        <v>77.941176470588204</v>
      </c>
    </row>
    <row r="101" spans="1:11" s="1" customFormat="1" ht="17.25" customHeight="1">
      <c r="A101" s="404" t="s">
        <v>164</v>
      </c>
      <c r="B101" s="405" t="s">
        <v>111</v>
      </c>
      <c r="C101" s="406">
        <v>100</v>
      </c>
      <c r="D101" s="407">
        <v>87.620889748549303</v>
      </c>
      <c r="E101" s="408">
        <v>90.410958904109606</v>
      </c>
      <c r="F101" s="407">
        <v>96.153846153846203</v>
      </c>
      <c r="G101" s="408">
        <v>96.153846153846203</v>
      </c>
      <c r="H101" s="407">
        <v>72.727272727272705</v>
      </c>
      <c r="I101" s="408">
        <v>92.329545454545496</v>
      </c>
      <c r="J101" s="407">
        <v>99.393939393939405</v>
      </c>
      <c r="K101" s="408">
        <v>88.8888888888889</v>
      </c>
    </row>
    <row r="102" spans="1:11" s="1" customFormat="1" ht="17.25" customHeight="1">
      <c r="A102" s="404" t="s">
        <v>166</v>
      </c>
      <c r="B102" s="405" t="s">
        <v>112</v>
      </c>
      <c r="C102" s="406">
        <v>100</v>
      </c>
      <c r="D102" s="407">
        <v>77.374784110535401</v>
      </c>
      <c r="E102" s="408">
        <v>39.759036144578303</v>
      </c>
      <c r="F102" s="407">
        <v>80</v>
      </c>
      <c r="G102" s="408">
        <v>72</v>
      </c>
      <c r="H102" s="407">
        <v>70</v>
      </c>
      <c r="I102" s="408">
        <v>78.082191780821901</v>
      </c>
      <c r="J102" s="407">
        <v>96.850393700787393</v>
      </c>
      <c r="K102" s="408">
        <v>80.952380952381006</v>
      </c>
    </row>
    <row r="103" spans="1:11" s="1" customFormat="1" ht="17.25" customHeight="1">
      <c r="A103" s="404" t="s">
        <v>161</v>
      </c>
      <c r="B103" s="405" t="s">
        <v>113</v>
      </c>
      <c r="C103" s="406">
        <v>100</v>
      </c>
      <c r="D103" s="407">
        <v>81.697612732095493</v>
      </c>
      <c r="E103" s="408">
        <v>82.758620689655203</v>
      </c>
      <c r="F103" s="407">
        <v>96</v>
      </c>
      <c r="G103" s="408">
        <v>75</v>
      </c>
      <c r="H103" s="407">
        <v>79.1666666666667</v>
      </c>
      <c r="I103" s="408">
        <v>97.607655502392404</v>
      </c>
      <c r="J103" s="407">
        <v>97.087378640776706</v>
      </c>
      <c r="K103" s="408">
        <v>76.923076923076906</v>
      </c>
    </row>
    <row r="104" spans="1:11" s="1" customFormat="1" ht="17.25" customHeight="1">
      <c r="A104" s="404" t="s">
        <v>160</v>
      </c>
      <c r="B104" s="405" t="s">
        <v>114</v>
      </c>
      <c r="C104" s="406">
        <v>97.087378640776706</v>
      </c>
      <c r="D104" s="407">
        <v>76.0416666666667</v>
      </c>
      <c r="E104" s="408">
        <v>56.006006006005997</v>
      </c>
      <c r="F104" s="407">
        <v>93.209876543209901</v>
      </c>
      <c r="G104" s="408">
        <v>78.484848484848499</v>
      </c>
      <c r="H104" s="407">
        <v>81.896551724137893</v>
      </c>
      <c r="I104" s="408">
        <v>77.456828885400299</v>
      </c>
      <c r="J104" s="407">
        <v>97.677119628339099</v>
      </c>
      <c r="K104" s="408">
        <v>75</v>
      </c>
    </row>
    <row r="105" spans="1:11" s="1" customFormat="1" ht="16.899999999999999" customHeight="1">
      <c r="A105" s="404" t="s">
        <v>161</v>
      </c>
      <c r="B105" s="405" t="s">
        <v>115</v>
      </c>
      <c r="C105" s="406">
        <v>99.521531100478498</v>
      </c>
      <c r="D105" s="407">
        <v>84.794851166532595</v>
      </c>
      <c r="E105" s="408">
        <v>39.373970345963798</v>
      </c>
      <c r="F105" s="407">
        <v>86.6666666666667</v>
      </c>
      <c r="G105" s="408">
        <v>73.015873015872998</v>
      </c>
      <c r="H105" s="407">
        <v>51.724137931034498</v>
      </c>
      <c r="I105" s="408">
        <v>98.406374501992005</v>
      </c>
      <c r="J105" s="407">
        <v>100</v>
      </c>
      <c r="K105" s="408">
        <v>100</v>
      </c>
    </row>
    <row r="106" spans="1:11" ht="17.25" customHeight="1">
      <c r="A106" s="404" t="s">
        <v>164</v>
      </c>
      <c r="B106" s="405" t="s">
        <v>116</v>
      </c>
      <c r="C106" s="406">
        <v>100</v>
      </c>
      <c r="D106" s="407">
        <v>88.812322659100104</v>
      </c>
      <c r="E106" s="408">
        <v>85.273972602739704</v>
      </c>
      <c r="F106" s="407">
        <v>96.551724137931004</v>
      </c>
      <c r="G106" s="408">
        <v>85.462555066079304</v>
      </c>
      <c r="H106" s="407">
        <v>90.740740740740804</v>
      </c>
      <c r="I106" s="408">
        <v>95.466908431550294</v>
      </c>
      <c r="J106" s="407">
        <v>98.491704374057306</v>
      </c>
      <c r="K106" s="408">
        <v>86.1111111111111</v>
      </c>
    </row>
    <row r="107" spans="1:11" ht="17.25" customHeight="1">
      <c r="A107" s="404" t="s">
        <v>161</v>
      </c>
      <c r="B107" s="405" t="s">
        <v>117</v>
      </c>
      <c r="C107" s="406">
        <v>93.243243243243299</v>
      </c>
      <c r="D107" s="407">
        <v>76.560332871012506</v>
      </c>
      <c r="E107" s="408">
        <v>94.350282485875695</v>
      </c>
      <c r="F107" s="407">
        <v>93.939393939393895</v>
      </c>
      <c r="G107" s="408">
        <v>87.692307692307693</v>
      </c>
      <c r="H107" s="407">
        <v>72.727272727272705</v>
      </c>
      <c r="I107" s="408">
        <v>88.778877887788795</v>
      </c>
      <c r="J107" s="407">
        <v>100</v>
      </c>
      <c r="K107" s="408">
        <v>100</v>
      </c>
    </row>
    <row r="108" spans="1:11" ht="17.25" customHeight="1">
      <c r="A108" s="404" t="s">
        <v>163</v>
      </c>
      <c r="B108" s="405" t="s">
        <v>118</v>
      </c>
      <c r="C108" s="406">
        <v>100</v>
      </c>
      <c r="D108" s="407">
        <v>63.503649635036503</v>
      </c>
      <c r="E108" s="408">
        <v>56.962025316455701</v>
      </c>
      <c r="F108" s="407">
        <v>100</v>
      </c>
      <c r="G108" s="408">
        <v>66.6666666666667</v>
      </c>
      <c r="H108" s="407">
        <v>75</v>
      </c>
      <c r="I108" s="408">
        <v>88.271604938271594</v>
      </c>
      <c r="J108" s="407">
        <v>92.857142857142904</v>
      </c>
      <c r="K108" s="408">
        <v>57.142857142857103</v>
      </c>
    </row>
    <row r="109" spans="1:11" ht="13.9">
      <c r="A109" s="410"/>
      <c r="B109" s="410"/>
      <c r="C109" s="411"/>
      <c r="D109" s="410">
        <v>66.153846153846104</v>
      </c>
      <c r="E109" s="410">
        <v>55.652173913043498</v>
      </c>
      <c r="F109" s="410">
        <v>100</v>
      </c>
      <c r="G109" s="410">
        <v>88.8888888888889</v>
      </c>
      <c r="H109" s="410">
        <v>55.5555555555556</v>
      </c>
      <c r="I109" s="410">
        <v>88.700564971751405</v>
      </c>
      <c r="J109" s="410">
        <v>80.952380952381006</v>
      </c>
      <c r="K109" s="410">
        <v>38.461538461538503</v>
      </c>
    </row>
    <row r="110" spans="1:11" ht="17.25" customHeight="1">
      <c r="A110" s="412" t="s">
        <v>164</v>
      </c>
      <c r="B110" s="268" t="s">
        <v>297</v>
      </c>
      <c r="C110" s="283">
        <v>98.98989898989899</v>
      </c>
      <c r="D110" s="267">
        <v>77.543859649122808</v>
      </c>
      <c r="E110" s="413">
        <v>22.4427480916031</v>
      </c>
      <c r="F110" s="414">
        <v>83.544303797468402</v>
      </c>
      <c r="G110" s="284">
        <v>71.604938271604894</v>
      </c>
      <c r="H110" s="267">
        <v>73.3333333333333</v>
      </c>
      <c r="I110" s="284">
        <v>77.332601536772799</v>
      </c>
      <c r="J110" s="414">
        <v>98.494623655913998</v>
      </c>
      <c r="K110" s="284">
        <v>82.5</v>
      </c>
    </row>
    <row r="111" spans="1:11" ht="17.25" customHeight="1">
      <c r="A111" s="415" t="s">
        <v>161</v>
      </c>
      <c r="B111" s="412" t="s">
        <v>298</v>
      </c>
      <c r="C111" s="416">
        <v>98.480662983425404</v>
      </c>
      <c r="D111" s="414">
        <v>80.667331781399</v>
      </c>
      <c r="E111" s="413">
        <v>69.997008674843002</v>
      </c>
      <c r="F111" s="414">
        <v>91.683569979715998</v>
      </c>
      <c r="G111" s="413">
        <v>65.662650602409599</v>
      </c>
      <c r="H111" s="414">
        <v>79.002624671915996</v>
      </c>
      <c r="I111" s="413">
        <v>87.212685481524602</v>
      </c>
      <c r="J111" s="414">
        <v>99.072206534893098</v>
      </c>
      <c r="K111" s="413">
        <v>90.725806451612897</v>
      </c>
    </row>
    <row r="112" spans="1:11" ht="17.25" customHeight="1">
      <c r="A112" s="44"/>
      <c r="B112" s="417"/>
      <c r="C112" s="418"/>
      <c r="D112" s="417"/>
      <c r="E112" s="417"/>
      <c r="F112" s="417"/>
      <c r="G112" s="417"/>
      <c r="H112" s="417"/>
      <c r="I112" s="417"/>
      <c r="J112" s="417"/>
      <c r="K112" s="419"/>
    </row>
    <row r="113" spans="1:1">
      <c r="A113" s="289" t="s">
        <v>299</v>
      </c>
    </row>
  </sheetData>
  <autoFilter ref="A2:B2" xr:uid="{3E8E865F-9E01-4D8B-B0BF-3D9F5BD10EF2}"/>
  <mergeCells count="1">
    <mergeCell ref="A1:B1"/>
  </mergeCells>
  <phoneticPr fontId="2" type="noConversion"/>
  <pageMargins left="0.2" right="0.78431372549019596" top="0.4" bottom="0.98039215686274495" header="0.50980392156862797" footer="0.50980392156862797"/>
  <pageSetup paperSize="9" scale="75" orientation="landscape" r:id="rId1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"/>
  <dimension ref="A1:AL114"/>
  <sheetViews>
    <sheetView zoomScaleNormal="100" workbookViewId="0">
      <pane xSplit="2" ySplit="2" topLeftCell="C3" activePane="bottomRight" state="frozen"/>
      <selection pane="bottomRight" activeCell="C113" sqref="C113:X113"/>
      <selection pane="bottomLeft" activeCell="A3" sqref="A3"/>
      <selection pane="topRight" activeCell="C1" sqref="C1"/>
    </sheetView>
  </sheetViews>
  <sheetFormatPr defaultColWidth="9.140625" defaultRowHeight="13.15"/>
  <cols>
    <col min="1" max="1" width="21.140625" style="7" customWidth="1"/>
    <col min="2" max="2" width="16.42578125" style="7" bestFit="1" customWidth="1"/>
    <col min="3" max="3" width="15" style="53" bestFit="1" customWidth="1"/>
    <col min="4" max="4" width="15.7109375" style="53" customWidth="1"/>
    <col min="5" max="5" width="12.28515625" style="8" customWidth="1"/>
    <col min="6" max="7" width="12.28515625" style="9" customWidth="1"/>
    <col min="8" max="8" width="12.5703125" style="10" bestFit="1" customWidth="1"/>
    <col min="9" max="9" width="12.28515625" style="10" customWidth="1"/>
    <col min="10" max="11" width="10.7109375" style="9" customWidth="1"/>
    <col min="12" max="12" width="9.5703125" style="10" customWidth="1"/>
    <col min="13" max="13" width="15.42578125" style="10" bestFit="1" customWidth="1"/>
    <col min="14" max="14" width="15.140625" style="11" customWidth="1"/>
    <col min="15" max="15" width="15" style="11" bestFit="1" customWidth="1"/>
    <col min="16" max="16" width="10.85546875" style="10" customWidth="1"/>
    <col min="17" max="17" width="9.85546875" style="10" customWidth="1"/>
    <col min="18" max="18" width="13" style="9" customWidth="1"/>
    <col min="19" max="19" width="16.140625" style="9" customWidth="1"/>
    <col min="20" max="20" width="9.85546875" style="10" bestFit="1" customWidth="1"/>
    <col min="21" max="21" width="9.85546875" style="10" customWidth="1"/>
    <col min="22" max="22" width="10.140625" style="9" customWidth="1"/>
    <col min="23" max="23" width="13.85546875" style="9" customWidth="1"/>
    <col min="24" max="24" width="8.7109375" style="10" customWidth="1"/>
    <col min="25" max="25" width="17.42578125" style="10" hidden="1" customWidth="1"/>
    <col min="26" max="27" width="9.140625" style="9" hidden="1" customWidth="1"/>
    <col min="28" max="28" width="10.7109375" style="10" hidden="1" customWidth="1"/>
    <col min="29" max="29" width="8.85546875" style="9" hidden="1" customWidth="1"/>
    <col min="30" max="30" width="9.140625" style="9" hidden="1" customWidth="1"/>
    <col min="31" max="31" width="9.140625" style="10" hidden="1" customWidth="1"/>
    <col min="32" max="32" width="13.42578125" style="206" hidden="1" customWidth="1"/>
    <col min="33" max="33" width="12.140625" style="206" hidden="1" customWidth="1"/>
    <col min="34" max="34" width="10.5703125" style="10" hidden="1" customWidth="1"/>
    <col min="35" max="35" width="9.140625" style="9" hidden="1" customWidth="1"/>
    <col min="36" max="36" width="11" style="9" hidden="1" customWidth="1"/>
    <col min="37" max="37" width="8.85546875" style="10" hidden="1" customWidth="1"/>
    <col min="38" max="38" width="9.140625" style="6" customWidth="1"/>
    <col min="39" max="16384" width="9.140625" style="6"/>
  </cols>
  <sheetData>
    <row r="1" spans="1:38" s="3" customFormat="1" ht="27.6">
      <c r="A1" s="420" t="s">
        <v>300</v>
      </c>
      <c r="B1" s="421" t="s">
        <v>301</v>
      </c>
      <c r="C1" s="422" t="s">
        <v>302</v>
      </c>
      <c r="D1" s="422"/>
      <c r="E1" s="422"/>
      <c r="F1" s="423" t="s">
        <v>303</v>
      </c>
      <c r="G1" s="423"/>
      <c r="H1" s="423"/>
      <c r="I1" s="423"/>
      <c r="J1" s="424" t="s">
        <v>304</v>
      </c>
      <c r="K1" s="424"/>
      <c r="L1" s="424"/>
      <c r="M1" s="424"/>
      <c r="N1" s="425" t="s">
        <v>305</v>
      </c>
      <c r="O1" s="423"/>
      <c r="P1" s="426"/>
      <c r="Q1" s="423"/>
      <c r="R1" s="424" t="s">
        <v>306</v>
      </c>
      <c r="S1" s="424"/>
      <c r="T1" s="424"/>
      <c r="U1" s="424"/>
      <c r="V1" s="423" t="s">
        <v>285</v>
      </c>
      <c r="W1" s="423"/>
      <c r="X1" s="423"/>
      <c r="Y1" s="197"/>
      <c r="Z1" s="196"/>
      <c r="AA1" s="197"/>
      <c r="AB1" s="198"/>
      <c r="AC1" s="196"/>
      <c r="AD1" s="197"/>
      <c r="AE1" s="198"/>
      <c r="AF1" s="199"/>
      <c r="AG1" s="200"/>
      <c r="AH1" s="198"/>
      <c r="AI1" s="196"/>
      <c r="AJ1" s="197"/>
      <c r="AK1" s="198"/>
      <c r="AL1" s="12"/>
    </row>
    <row r="2" spans="1:38" s="4" customFormat="1" ht="15.6">
      <c r="A2" s="427" t="s">
        <v>145</v>
      </c>
      <c r="B2" s="428" t="s">
        <v>146</v>
      </c>
      <c r="C2" s="429" t="s">
        <v>307</v>
      </c>
      <c r="D2" s="429" t="s">
        <v>308</v>
      </c>
      <c r="E2" s="430" t="s">
        <v>309</v>
      </c>
      <c r="F2" s="428" t="s">
        <v>310</v>
      </c>
      <c r="G2" s="428" t="s">
        <v>149</v>
      </c>
      <c r="H2" s="431" t="s">
        <v>311</v>
      </c>
      <c r="I2" s="431" t="s">
        <v>308</v>
      </c>
      <c r="J2" s="432" t="s">
        <v>125</v>
      </c>
      <c r="K2" s="432" t="s">
        <v>312</v>
      </c>
      <c r="L2" s="433" t="s">
        <v>313</v>
      </c>
      <c r="M2" s="433" t="s">
        <v>308</v>
      </c>
      <c r="N2" s="434" t="s">
        <v>314</v>
      </c>
      <c r="O2" s="434" t="s">
        <v>315</v>
      </c>
      <c r="P2" s="431" t="s">
        <v>316</v>
      </c>
      <c r="Q2" s="431" t="s">
        <v>308</v>
      </c>
      <c r="R2" s="432" t="s">
        <v>317</v>
      </c>
      <c r="S2" s="432" t="s">
        <v>318</v>
      </c>
      <c r="T2" s="433" t="s">
        <v>319</v>
      </c>
      <c r="U2" s="433" t="s">
        <v>308</v>
      </c>
      <c r="V2" s="435" t="s">
        <v>320</v>
      </c>
      <c r="W2" s="435" t="s">
        <v>321</v>
      </c>
      <c r="X2" s="431" t="s">
        <v>322</v>
      </c>
      <c r="Y2" s="207" t="s">
        <v>323</v>
      </c>
      <c r="Z2" s="191" t="s">
        <v>324</v>
      </c>
      <c r="AA2" s="192" t="s">
        <v>325</v>
      </c>
      <c r="AB2" s="193" t="s">
        <v>326</v>
      </c>
      <c r="AC2" s="191" t="s">
        <v>327</v>
      </c>
      <c r="AD2" s="192" t="s">
        <v>328</v>
      </c>
      <c r="AE2" s="193" t="s">
        <v>329</v>
      </c>
      <c r="AF2" s="194" t="s">
        <v>330</v>
      </c>
      <c r="AG2" s="195" t="s">
        <v>331</v>
      </c>
      <c r="AH2" s="193" t="s">
        <v>332</v>
      </c>
      <c r="AI2" s="191" t="s">
        <v>333</v>
      </c>
      <c r="AJ2" s="192" t="s">
        <v>334</v>
      </c>
      <c r="AK2" s="193" t="s">
        <v>335</v>
      </c>
      <c r="AL2" s="13" t="s">
        <v>336</v>
      </c>
    </row>
    <row r="3" spans="1:38" s="3" customFormat="1" ht="13.9">
      <c r="A3" s="230" t="s">
        <v>160</v>
      </c>
      <c r="B3" s="230" t="s">
        <v>19</v>
      </c>
      <c r="C3" s="436">
        <v>5530811.2000000002</v>
      </c>
      <c r="D3" s="436">
        <v>11031533.189999999</v>
      </c>
      <c r="E3" s="433">
        <v>0.50136378187337005</v>
      </c>
      <c r="F3" s="437">
        <v>5194</v>
      </c>
      <c r="G3" s="437">
        <v>4505</v>
      </c>
      <c r="H3" s="438">
        <v>0.86729999999999996</v>
      </c>
      <c r="I3" s="431">
        <v>0.92879999999999996</v>
      </c>
      <c r="J3" s="439">
        <v>6785</v>
      </c>
      <c r="K3" s="439">
        <v>5267</v>
      </c>
      <c r="L3" s="440">
        <v>0.77629999999999999</v>
      </c>
      <c r="M3" s="433">
        <v>0.77849999999999997</v>
      </c>
      <c r="N3" s="441">
        <v>6002526.2000000002</v>
      </c>
      <c r="O3" s="441">
        <v>3698846.53</v>
      </c>
      <c r="P3" s="438">
        <v>0.61619999999999997</v>
      </c>
      <c r="Q3" s="438">
        <v>0.64370000000000005</v>
      </c>
      <c r="R3" s="439">
        <v>4442</v>
      </c>
      <c r="S3" s="439">
        <v>2635</v>
      </c>
      <c r="T3" s="440">
        <v>0.59319999999999995</v>
      </c>
      <c r="U3" s="440">
        <v>0.67979999999999996</v>
      </c>
      <c r="V3" s="437">
        <v>3543</v>
      </c>
      <c r="W3" s="437">
        <v>2861</v>
      </c>
      <c r="X3" s="438">
        <v>0.8075</v>
      </c>
      <c r="Y3" s="208"/>
      <c r="Z3" s="196">
        <v>4654</v>
      </c>
      <c r="AA3" s="197">
        <v>4816</v>
      </c>
      <c r="AB3" s="198">
        <v>1.0347999999999999</v>
      </c>
      <c r="AC3" s="196">
        <v>6433</v>
      </c>
      <c r="AD3" s="197">
        <v>5312</v>
      </c>
      <c r="AE3" s="198">
        <v>0.82569999999999999</v>
      </c>
      <c r="AF3" s="199">
        <v>12240226.41</v>
      </c>
      <c r="AG3" s="200">
        <v>8173147.7199999997</v>
      </c>
      <c r="AH3" s="198">
        <v>0.66769999999999996</v>
      </c>
      <c r="AI3" s="196">
        <v>4843</v>
      </c>
      <c r="AJ3" s="197">
        <v>3326</v>
      </c>
      <c r="AK3" s="198">
        <v>0.68679999999999997</v>
      </c>
      <c r="AL3" s="12" t="s">
        <v>337</v>
      </c>
    </row>
    <row r="4" spans="1:38" s="3" customFormat="1" ht="13.9">
      <c r="A4" s="230" t="s">
        <v>161</v>
      </c>
      <c r="B4" s="230" t="s">
        <v>20</v>
      </c>
      <c r="C4" s="436">
        <v>988623.17</v>
      </c>
      <c r="D4" s="436">
        <v>2002720.95</v>
      </c>
      <c r="E4" s="433">
        <v>0.49364000012083598</v>
      </c>
      <c r="F4" s="437">
        <v>915</v>
      </c>
      <c r="G4" s="437">
        <v>903</v>
      </c>
      <c r="H4" s="438">
        <v>0.9869</v>
      </c>
      <c r="I4" s="431">
        <v>0.99</v>
      </c>
      <c r="J4" s="439">
        <v>1314</v>
      </c>
      <c r="K4" s="439">
        <v>1147</v>
      </c>
      <c r="L4" s="440">
        <v>0.87290000000000001</v>
      </c>
      <c r="M4" s="433">
        <v>0.89</v>
      </c>
      <c r="N4" s="441">
        <v>1076352.32</v>
      </c>
      <c r="O4" s="441">
        <v>701661.15</v>
      </c>
      <c r="P4" s="438">
        <v>0.65190000000000003</v>
      </c>
      <c r="Q4" s="438">
        <v>0.65920000000000001</v>
      </c>
      <c r="R4" s="439">
        <v>858</v>
      </c>
      <c r="S4" s="439">
        <v>492</v>
      </c>
      <c r="T4" s="440">
        <v>0.57340000000000002</v>
      </c>
      <c r="U4" s="440">
        <v>0.66249999999999998</v>
      </c>
      <c r="V4" s="437">
        <v>870</v>
      </c>
      <c r="W4" s="437">
        <v>759</v>
      </c>
      <c r="X4" s="438">
        <v>0.87239999999999995</v>
      </c>
      <c r="Y4" s="208"/>
      <c r="Z4" s="196">
        <v>932</v>
      </c>
      <c r="AA4" s="197">
        <v>1055</v>
      </c>
      <c r="AB4" s="198">
        <v>1.1319999999999999</v>
      </c>
      <c r="AC4" s="196">
        <v>1357</v>
      </c>
      <c r="AD4" s="197">
        <v>1212</v>
      </c>
      <c r="AE4" s="198">
        <v>0.8931</v>
      </c>
      <c r="AF4" s="199">
        <v>2330160</v>
      </c>
      <c r="AG4" s="200">
        <v>1640929.57</v>
      </c>
      <c r="AH4" s="198">
        <v>0.70420000000000005</v>
      </c>
      <c r="AI4" s="196">
        <v>1010</v>
      </c>
      <c r="AJ4" s="197">
        <v>671</v>
      </c>
      <c r="AK4" s="198">
        <v>0.66439999999999999</v>
      </c>
      <c r="AL4" s="12" t="s">
        <v>337</v>
      </c>
    </row>
    <row r="5" spans="1:38" s="3" customFormat="1" ht="13.9">
      <c r="A5" s="230" t="s">
        <v>161</v>
      </c>
      <c r="B5" s="230" t="s">
        <v>21</v>
      </c>
      <c r="C5" s="436">
        <v>326703.64</v>
      </c>
      <c r="D5" s="436">
        <v>513687.35849999997</v>
      </c>
      <c r="E5" s="433">
        <v>0.63599704099006005</v>
      </c>
      <c r="F5" s="437">
        <v>224</v>
      </c>
      <c r="G5" s="437">
        <v>224</v>
      </c>
      <c r="H5" s="438">
        <v>1</v>
      </c>
      <c r="I5" s="431">
        <v>0.99</v>
      </c>
      <c r="J5" s="439">
        <v>369</v>
      </c>
      <c r="K5" s="439">
        <v>320</v>
      </c>
      <c r="L5" s="440">
        <v>0.86719999999999997</v>
      </c>
      <c r="M5" s="433">
        <v>0.87729999999999997</v>
      </c>
      <c r="N5" s="441">
        <v>311198.96999999997</v>
      </c>
      <c r="O5" s="441">
        <v>208176</v>
      </c>
      <c r="P5" s="438">
        <v>0.66890000000000005</v>
      </c>
      <c r="Q5" s="438">
        <v>0.66420000000000001</v>
      </c>
      <c r="R5" s="439">
        <v>287</v>
      </c>
      <c r="S5" s="439">
        <v>168</v>
      </c>
      <c r="T5" s="440">
        <v>0.58540000000000003</v>
      </c>
      <c r="U5" s="440">
        <v>0.63170000000000004</v>
      </c>
      <c r="V5" s="437">
        <v>186</v>
      </c>
      <c r="W5" s="437">
        <v>150</v>
      </c>
      <c r="X5" s="438">
        <v>0.80649999999999999</v>
      </c>
      <c r="Y5" s="208"/>
      <c r="Z5" s="196">
        <v>200</v>
      </c>
      <c r="AA5" s="197">
        <v>216</v>
      </c>
      <c r="AB5" s="198">
        <v>1.08</v>
      </c>
      <c r="AC5" s="196">
        <v>390</v>
      </c>
      <c r="AD5" s="197">
        <v>340</v>
      </c>
      <c r="AE5" s="198">
        <v>0.87180000000000002</v>
      </c>
      <c r="AF5" s="199">
        <v>634979.81999999995</v>
      </c>
      <c r="AG5" s="200">
        <v>397345.08</v>
      </c>
      <c r="AH5" s="198">
        <v>0.62580000000000002</v>
      </c>
      <c r="AI5" s="196">
        <v>315</v>
      </c>
      <c r="AJ5" s="197">
        <v>186</v>
      </c>
      <c r="AK5" s="198">
        <v>0.59050000000000002</v>
      </c>
      <c r="AL5" s="12" t="s">
        <v>337</v>
      </c>
    </row>
    <row r="6" spans="1:38" s="3" customFormat="1" ht="13.9">
      <c r="A6" s="230" t="s">
        <v>162</v>
      </c>
      <c r="B6" s="230" t="s">
        <v>22</v>
      </c>
      <c r="C6" s="436">
        <v>1688983.19</v>
      </c>
      <c r="D6" s="436">
        <v>3255565.33</v>
      </c>
      <c r="E6" s="433">
        <v>0.51879873963395495</v>
      </c>
      <c r="F6" s="437">
        <v>1717</v>
      </c>
      <c r="G6" s="437">
        <v>1702</v>
      </c>
      <c r="H6" s="438">
        <v>0.99129999999999996</v>
      </c>
      <c r="I6" s="431">
        <v>0.99</v>
      </c>
      <c r="J6" s="439">
        <v>2023</v>
      </c>
      <c r="K6" s="439">
        <v>1862</v>
      </c>
      <c r="L6" s="440">
        <v>0.9204</v>
      </c>
      <c r="M6" s="433">
        <v>0.89</v>
      </c>
      <c r="N6" s="441">
        <v>1696371.51</v>
      </c>
      <c r="O6" s="441">
        <v>1091190.1000000001</v>
      </c>
      <c r="P6" s="438">
        <v>0.64319999999999999</v>
      </c>
      <c r="Q6" s="438">
        <v>0.65980000000000005</v>
      </c>
      <c r="R6" s="439">
        <v>1536</v>
      </c>
      <c r="S6" s="439">
        <v>1000</v>
      </c>
      <c r="T6" s="440">
        <v>0.65100000000000002</v>
      </c>
      <c r="U6" s="440">
        <v>0.69</v>
      </c>
      <c r="V6" s="437">
        <v>1331</v>
      </c>
      <c r="W6" s="437">
        <v>1208</v>
      </c>
      <c r="X6" s="438">
        <v>0.90759999999999996</v>
      </c>
      <c r="Y6" s="208"/>
      <c r="Z6" s="196">
        <v>1772</v>
      </c>
      <c r="AA6" s="197">
        <v>1756</v>
      </c>
      <c r="AB6" s="198">
        <v>0.99099999999999999</v>
      </c>
      <c r="AC6" s="196">
        <v>2085</v>
      </c>
      <c r="AD6" s="197">
        <v>1876</v>
      </c>
      <c r="AE6" s="198">
        <v>0.89980000000000004</v>
      </c>
      <c r="AF6" s="199">
        <v>3482669.87</v>
      </c>
      <c r="AG6" s="200">
        <v>2367007.67</v>
      </c>
      <c r="AH6" s="198">
        <v>0.67969999999999997</v>
      </c>
      <c r="AI6" s="196">
        <v>1604</v>
      </c>
      <c r="AJ6" s="197">
        <v>1173</v>
      </c>
      <c r="AK6" s="198">
        <v>0.73129999999999995</v>
      </c>
      <c r="AL6" s="12" t="s">
        <v>337</v>
      </c>
    </row>
    <row r="7" spans="1:38" s="3" customFormat="1" ht="13.9">
      <c r="A7" s="230" t="s">
        <v>161</v>
      </c>
      <c r="B7" s="230" t="s">
        <v>23</v>
      </c>
      <c r="C7" s="436">
        <v>696744.94</v>
      </c>
      <c r="D7" s="436">
        <v>1307245.8500000001</v>
      </c>
      <c r="E7" s="433">
        <v>0.53298692055514996</v>
      </c>
      <c r="F7" s="437">
        <v>625</v>
      </c>
      <c r="G7" s="437">
        <v>559</v>
      </c>
      <c r="H7" s="438">
        <v>0.89439999999999997</v>
      </c>
      <c r="I7" s="431">
        <v>0.99</v>
      </c>
      <c r="J7" s="439">
        <v>1004</v>
      </c>
      <c r="K7" s="439">
        <v>845</v>
      </c>
      <c r="L7" s="440">
        <v>0.84160000000000001</v>
      </c>
      <c r="M7" s="433">
        <v>0.84909999999999997</v>
      </c>
      <c r="N7" s="441">
        <v>691918.8</v>
      </c>
      <c r="O7" s="441">
        <v>473229.1</v>
      </c>
      <c r="P7" s="438">
        <v>0.68389999999999995</v>
      </c>
      <c r="Q7" s="438">
        <v>0.66869999999999996</v>
      </c>
      <c r="R7" s="439">
        <v>663</v>
      </c>
      <c r="S7" s="439">
        <v>397</v>
      </c>
      <c r="T7" s="440">
        <v>0.5988</v>
      </c>
      <c r="U7" s="440">
        <v>0.65639999999999998</v>
      </c>
      <c r="V7" s="437">
        <v>633</v>
      </c>
      <c r="W7" s="437">
        <v>533</v>
      </c>
      <c r="X7" s="438">
        <v>0.84199999999999997</v>
      </c>
      <c r="Y7" s="208"/>
      <c r="Z7" s="196">
        <v>569</v>
      </c>
      <c r="AA7" s="197">
        <v>587</v>
      </c>
      <c r="AB7" s="198">
        <v>1.0316000000000001</v>
      </c>
      <c r="AC7" s="196">
        <v>1064</v>
      </c>
      <c r="AD7" s="197">
        <v>977</v>
      </c>
      <c r="AE7" s="198">
        <v>0.91820000000000002</v>
      </c>
      <c r="AF7" s="199">
        <v>1519368.44</v>
      </c>
      <c r="AG7" s="200">
        <v>1012460.17</v>
      </c>
      <c r="AH7" s="198">
        <v>0.66639999999999999</v>
      </c>
      <c r="AI7" s="196">
        <v>802</v>
      </c>
      <c r="AJ7" s="197">
        <v>530</v>
      </c>
      <c r="AK7" s="198">
        <v>0.66080000000000005</v>
      </c>
      <c r="AL7" s="12" t="s">
        <v>337</v>
      </c>
    </row>
    <row r="8" spans="1:38" s="3" customFormat="1" ht="13.9">
      <c r="A8" s="230" t="s">
        <v>163</v>
      </c>
      <c r="B8" s="230" t="s">
        <v>24</v>
      </c>
      <c r="C8" s="436">
        <v>265988.32</v>
      </c>
      <c r="D8" s="436">
        <v>529600.87</v>
      </c>
      <c r="E8" s="433">
        <v>0.50224298158724701</v>
      </c>
      <c r="F8" s="437">
        <v>182</v>
      </c>
      <c r="G8" s="437">
        <v>177</v>
      </c>
      <c r="H8" s="438">
        <v>0.97250000000000003</v>
      </c>
      <c r="I8" s="431">
        <v>0.99</v>
      </c>
      <c r="J8" s="439">
        <v>320</v>
      </c>
      <c r="K8" s="439">
        <v>259</v>
      </c>
      <c r="L8" s="440">
        <v>0.80940000000000001</v>
      </c>
      <c r="M8" s="433">
        <v>0.79630000000000001</v>
      </c>
      <c r="N8" s="441">
        <v>298175</v>
      </c>
      <c r="O8" s="441">
        <v>205297.34</v>
      </c>
      <c r="P8" s="438">
        <v>0.6885</v>
      </c>
      <c r="Q8" s="438">
        <v>0.67220000000000002</v>
      </c>
      <c r="R8" s="439">
        <v>200</v>
      </c>
      <c r="S8" s="439">
        <v>116</v>
      </c>
      <c r="T8" s="440">
        <v>0.57999999999999996</v>
      </c>
      <c r="U8" s="440">
        <v>0.65629999999999999</v>
      </c>
      <c r="V8" s="437">
        <v>200</v>
      </c>
      <c r="W8" s="437">
        <v>109</v>
      </c>
      <c r="X8" s="438">
        <v>0.54500000000000004</v>
      </c>
      <c r="Y8" s="208"/>
      <c r="Z8" s="196">
        <v>193</v>
      </c>
      <c r="AA8" s="197">
        <v>202</v>
      </c>
      <c r="AB8" s="198">
        <v>1.0466</v>
      </c>
      <c r="AC8" s="196">
        <v>338</v>
      </c>
      <c r="AD8" s="197">
        <v>289</v>
      </c>
      <c r="AE8" s="198">
        <v>0.85499999999999998</v>
      </c>
      <c r="AF8" s="199">
        <v>664596.23</v>
      </c>
      <c r="AG8" s="200">
        <v>391250.49</v>
      </c>
      <c r="AH8" s="198">
        <v>0.5887</v>
      </c>
      <c r="AI8" s="196">
        <v>259</v>
      </c>
      <c r="AJ8" s="197">
        <v>160</v>
      </c>
      <c r="AK8" s="198">
        <v>0.61780000000000002</v>
      </c>
      <c r="AL8" s="12" t="s">
        <v>337</v>
      </c>
    </row>
    <row r="9" spans="1:38" s="3" customFormat="1" ht="13.9">
      <c r="A9" s="230" t="s">
        <v>161</v>
      </c>
      <c r="B9" s="230" t="s">
        <v>25</v>
      </c>
      <c r="C9" s="436">
        <v>2358115.5499999998</v>
      </c>
      <c r="D9" s="436">
        <v>4327376.6500000004</v>
      </c>
      <c r="E9" s="433">
        <v>0.54492958222159804</v>
      </c>
      <c r="F9" s="437">
        <v>1992</v>
      </c>
      <c r="G9" s="437">
        <v>1809</v>
      </c>
      <c r="H9" s="438">
        <v>0.90810000000000002</v>
      </c>
      <c r="I9" s="431">
        <v>0.99</v>
      </c>
      <c r="J9" s="439">
        <v>2802</v>
      </c>
      <c r="K9" s="439">
        <v>2471</v>
      </c>
      <c r="L9" s="440">
        <v>0.88190000000000002</v>
      </c>
      <c r="M9" s="433">
        <v>0.85570000000000002</v>
      </c>
      <c r="N9" s="441">
        <v>2275012.6</v>
      </c>
      <c r="O9" s="441">
        <v>1490797.59</v>
      </c>
      <c r="P9" s="438">
        <v>0.65529999999999999</v>
      </c>
      <c r="Q9" s="438">
        <v>0.66069999999999995</v>
      </c>
      <c r="R9" s="439">
        <v>2099</v>
      </c>
      <c r="S9" s="439">
        <v>1196</v>
      </c>
      <c r="T9" s="440">
        <v>0.56979999999999997</v>
      </c>
      <c r="U9" s="440">
        <v>0.64280000000000004</v>
      </c>
      <c r="V9" s="437">
        <v>1617</v>
      </c>
      <c r="W9" s="437">
        <v>1312</v>
      </c>
      <c r="X9" s="438">
        <v>0.81140000000000001</v>
      </c>
      <c r="Y9" s="208"/>
      <c r="Z9" s="196">
        <v>1985</v>
      </c>
      <c r="AA9" s="197">
        <v>1930</v>
      </c>
      <c r="AB9" s="198">
        <v>0.97230000000000005</v>
      </c>
      <c r="AC9" s="196">
        <v>2647</v>
      </c>
      <c r="AD9" s="197">
        <v>2341</v>
      </c>
      <c r="AE9" s="198">
        <v>0.88439999999999996</v>
      </c>
      <c r="AF9" s="199">
        <v>4867421.97</v>
      </c>
      <c r="AG9" s="200">
        <v>3282523.27</v>
      </c>
      <c r="AH9" s="198">
        <v>0.6744</v>
      </c>
      <c r="AI9" s="196">
        <v>2145</v>
      </c>
      <c r="AJ9" s="197">
        <v>1434</v>
      </c>
      <c r="AK9" s="198">
        <v>0.66849999999999998</v>
      </c>
      <c r="AL9" s="12" t="s">
        <v>337</v>
      </c>
    </row>
    <row r="10" spans="1:38" s="3" customFormat="1" ht="13.9">
      <c r="A10" s="230" t="s">
        <v>164</v>
      </c>
      <c r="B10" s="230" t="s">
        <v>26</v>
      </c>
      <c r="C10" s="436">
        <v>1227933.1000000001</v>
      </c>
      <c r="D10" s="436">
        <v>2431492.87</v>
      </c>
      <c r="E10" s="433">
        <v>0.50501200935045298</v>
      </c>
      <c r="F10" s="437">
        <v>1264</v>
      </c>
      <c r="G10" s="437">
        <v>1182</v>
      </c>
      <c r="H10" s="438">
        <v>0.93510000000000004</v>
      </c>
      <c r="I10" s="431">
        <v>0.96630000000000005</v>
      </c>
      <c r="J10" s="439">
        <v>1474</v>
      </c>
      <c r="K10" s="439">
        <v>1394</v>
      </c>
      <c r="L10" s="440">
        <v>0.94569999999999999</v>
      </c>
      <c r="M10" s="433">
        <v>0.89</v>
      </c>
      <c r="N10" s="441">
        <v>1219505</v>
      </c>
      <c r="O10" s="441">
        <v>834259.98</v>
      </c>
      <c r="P10" s="438">
        <v>0.68410000000000004</v>
      </c>
      <c r="Q10" s="438">
        <v>0.69</v>
      </c>
      <c r="R10" s="439">
        <v>1093</v>
      </c>
      <c r="S10" s="439">
        <v>712</v>
      </c>
      <c r="T10" s="440">
        <v>0.65139999999999998</v>
      </c>
      <c r="U10" s="440">
        <v>0.69</v>
      </c>
      <c r="V10" s="437">
        <v>946</v>
      </c>
      <c r="W10" s="437">
        <v>814</v>
      </c>
      <c r="X10" s="438">
        <v>0.86050000000000004</v>
      </c>
      <c r="Y10" s="208"/>
      <c r="Z10" s="196">
        <v>1498</v>
      </c>
      <c r="AA10" s="197">
        <v>1473</v>
      </c>
      <c r="AB10" s="198">
        <v>0.98329999999999995</v>
      </c>
      <c r="AC10" s="196">
        <v>1702</v>
      </c>
      <c r="AD10" s="197">
        <v>1560</v>
      </c>
      <c r="AE10" s="198">
        <v>0.91659999999999997</v>
      </c>
      <c r="AF10" s="199">
        <v>2664049</v>
      </c>
      <c r="AG10" s="200">
        <v>1900128.98</v>
      </c>
      <c r="AH10" s="198">
        <v>0.71319999999999995</v>
      </c>
      <c r="AI10" s="196">
        <v>1314</v>
      </c>
      <c r="AJ10" s="197">
        <v>917</v>
      </c>
      <c r="AK10" s="198">
        <v>0.69789999999999996</v>
      </c>
      <c r="AL10" s="12" t="s">
        <v>337</v>
      </c>
    </row>
    <row r="11" spans="1:38" s="3" customFormat="1" ht="13.9">
      <c r="A11" s="230" t="s">
        <v>165</v>
      </c>
      <c r="B11" s="230" t="s">
        <v>27</v>
      </c>
      <c r="C11" s="436">
        <v>2052559.36</v>
      </c>
      <c r="D11" s="436">
        <v>3649124.64</v>
      </c>
      <c r="E11" s="433">
        <v>0.56247992669277502</v>
      </c>
      <c r="F11" s="437">
        <v>1609</v>
      </c>
      <c r="G11" s="437">
        <v>1527</v>
      </c>
      <c r="H11" s="438">
        <v>0.94899999999999995</v>
      </c>
      <c r="I11" s="431">
        <v>0.99</v>
      </c>
      <c r="J11" s="439">
        <v>2011</v>
      </c>
      <c r="K11" s="439">
        <v>1794</v>
      </c>
      <c r="L11" s="440">
        <v>0.8921</v>
      </c>
      <c r="M11" s="433">
        <v>0.89</v>
      </c>
      <c r="N11" s="441">
        <v>2016306.49</v>
      </c>
      <c r="O11" s="441">
        <v>1415384.92</v>
      </c>
      <c r="P11" s="438">
        <v>0.70199999999999996</v>
      </c>
      <c r="Q11" s="438">
        <v>0.69</v>
      </c>
      <c r="R11" s="439">
        <v>1589</v>
      </c>
      <c r="S11" s="439">
        <v>1074</v>
      </c>
      <c r="T11" s="440">
        <v>0.67589999999999995</v>
      </c>
      <c r="U11" s="440">
        <v>0.69</v>
      </c>
      <c r="V11" s="437">
        <v>1326</v>
      </c>
      <c r="W11" s="437">
        <v>1171</v>
      </c>
      <c r="X11" s="438">
        <v>0.8831</v>
      </c>
      <c r="Y11" s="208"/>
      <c r="Z11" s="196">
        <v>1693</v>
      </c>
      <c r="AA11" s="197">
        <v>1758</v>
      </c>
      <c r="AB11" s="198">
        <v>1.0384</v>
      </c>
      <c r="AC11" s="196">
        <v>2131</v>
      </c>
      <c r="AD11" s="197">
        <v>1911</v>
      </c>
      <c r="AE11" s="198">
        <v>0.89680000000000004</v>
      </c>
      <c r="AF11" s="199">
        <v>3939368.3</v>
      </c>
      <c r="AG11" s="200">
        <v>2658573.13</v>
      </c>
      <c r="AH11" s="198">
        <v>0.67490000000000006</v>
      </c>
      <c r="AI11" s="196">
        <v>1813</v>
      </c>
      <c r="AJ11" s="197">
        <v>1314</v>
      </c>
      <c r="AK11" s="198">
        <v>0.7248</v>
      </c>
      <c r="AL11" s="12" t="s">
        <v>337</v>
      </c>
    </row>
    <row r="12" spans="1:38" s="3" customFormat="1" ht="15" customHeight="1">
      <c r="A12" s="230" t="s">
        <v>166</v>
      </c>
      <c r="B12" s="230" t="s">
        <v>28</v>
      </c>
      <c r="C12" s="436">
        <v>3311582.52</v>
      </c>
      <c r="D12" s="436">
        <v>6354137.9900000002</v>
      </c>
      <c r="E12" s="433">
        <v>0.52116943717805497</v>
      </c>
      <c r="F12" s="437">
        <v>2617</v>
      </c>
      <c r="G12" s="437">
        <v>2490</v>
      </c>
      <c r="H12" s="438">
        <v>0.95150000000000001</v>
      </c>
      <c r="I12" s="431">
        <v>0.99</v>
      </c>
      <c r="J12" s="439">
        <v>3527</v>
      </c>
      <c r="K12" s="439">
        <v>2918</v>
      </c>
      <c r="L12" s="440">
        <v>0.82730000000000004</v>
      </c>
      <c r="M12" s="433">
        <v>0.82310000000000005</v>
      </c>
      <c r="N12" s="441">
        <v>3481000.18</v>
      </c>
      <c r="O12" s="441">
        <v>2453577.2000000002</v>
      </c>
      <c r="P12" s="438">
        <v>0.70479999999999998</v>
      </c>
      <c r="Q12" s="438">
        <v>0.68899999999999995</v>
      </c>
      <c r="R12" s="439">
        <v>2172</v>
      </c>
      <c r="S12" s="439">
        <v>1378</v>
      </c>
      <c r="T12" s="440">
        <v>0.63439999999999996</v>
      </c>
      <c r="U12" s="440">
        <v>0.69</v>
      </c>
      <c r="V12" s="437">
        <v>2324</v>
      </c>
      <c r="W12" s="437">
        <v>1988</v>
      </c>
      <c r="X12" s="438">
        <v>0.85540000000000005</v>
      </c>
      <c r="Y12" s="208"/>
      <c r="Z12" s="196">
        <v>2364</v>
      </c>
      <c r="AA12" s="197">
        <v>2494</v>
      </c>
      <c r="AB12" s="198">
        <v>1.0549999999999999</v>
      </c>
      <c r="AC12" s="196">
        <v>3418</v>
      </c>
      <c r="AD12" s="197">
        <v>2866</v>
      </c>
      <c r="AE12" s="198">
        <v>0.83850000000000002</v>
      </c>
      <c r="AF12" s="199">
        <v>7201929.4199999999</v>
      </c>
      <c r="AG12" s="200">
        <v>4997438.4000000004</v>
      </c>
      <c r="AH12" s="198">
        <v>0.69389999999999996</v>
      </c>
      <c r="AI12" s="196">
        <v>2384</v>
      </c>
      <c r="AJ12" s="197">
        <v>1714</v>
      </c>
      <c r="AK12" s="198">
        <v>0.71899999999999997</v>
      </c>
      <c r="AL12" s="12" t="s">
        <v>337</v>
      </c>
    </row>
    <row r="13" spans="1:38" s="3" customFormat="1" ht="13.9">
      <c r="A13" s="230" t="s">
        <v>167</v>
      </c>
      <c r="B13" s="230" t="s">
        <v>29</v>
      </c>
      <c r="C13" s="436">
        <v>6601618.0099999998</v>
      </c>
      <c r="D13" s="436">
        <v>12963455.029999999</v>
      </c>
      <c r="E13" s="433">
        <v>0.50924834426644405</v>
      </c>
      <c r="F13" s="437">
        <v>4450</v>
      </c>
      <c r="G13" s="437">
        <v>4282</v>
      </c>
      <c r="H13" s="438">
        <v>0.96220000000000006</v>
      </c>
      <c r="I13" s="431">
        <v>0.99</v>
      </c>
      <c r="J13" s="439">
        <v>6421</v>
      </c>
      <c r="K13" s="439">
        <v>5933</v>
      </c>
      <c r="L13" s="440">
        <v>0.92400000000000004</v>
      </c>
      <c r="M13" s="433">
        <v>0.89</v>
      </c>
      <c r="N13" s="441">
        <v>6284428.71</v>
      </c>
      <c r="O13" s="441">
        <v>4334139.45</v>
      </c>
      <c r="P13" s="438">
        <v>0.68969999999999998</v>
      </c>
      <c r="Q13" s="438">
        <v>0.69</v>
      </c>
      <c r="R13" s="439">
        <v>4749</v>
      </c>
      <c r="S13" s="439">
        <v>3162</v>
      </c>
      <c r="T13" s="440">
        <v>0.66579999999999995</v>
      </c>
      <c r="U13" s="440">
        <v>0.69</v>
      </c>
      <c r="V13" s="437">
        <v>3893</v>
      </c>
      <c r="W13" s="437">
        <v>3039</v>
      </c>
      <c r="X13" s="438">
        <v>0.78059999999999996</v>
      </c>
      <c r="Y13" s="208"/>
      <c r="Z13" s="196">
        <v>4430</v>
      </c>
      <c r="AA13" s="197">
        <v>4888</v>
      </c>
      <c r="AB13" s="198">
        <v>1.1033999999999999</v>
      </c>
      <c r="AC13" s="196">
        <v>6770</v>
      </c>
      <c r="AD13" s="197">
        <v>6298</v>
      </c>
      <c r="AE13" s="198">
        <v>0.93030000000000002</v>
      </c>
      <c r="AF13" s="199">
        <v>13974667.890000001</v>
      </c>
      <c r="AG13" s="200">
        <v>9780606.1500000004</v>
      </c>
      <c r="AH13" s="198">
        <v>0.69989999999999997</v>
      </c>
      <c r="AI13" s="196">
        <v>5797</v>
      </c>
      <c r="AJ13" s="197">
        <v>4222</v>
      </c>
      <c r="AK13" s="198">
        <v>0.72829999999999995</v>
      </c>
      <c r="AL13" s="12" t="s">
        <v>337</v>
      </c>
    </row>
    <row r="14" spans="1:38" s="3" customFormat="1" ht="13.9">
      <c r="A14" s="230" t="s">
        <v>163</v>
      </c>
      <c r="B14" s="230" t="s">
        <v>30</v>
      </c>
      <c r="C14" s="436">
        <v>2205863.5299999998</v>
      </c>
      <c r="D14" s="436">
        <v>4038601.75</v>
      </c>
      <c r="E14" s="433">
        <v>0.54619486311072896</v>
      </c>
      <c r="F14" s="437">
        <v>1904</v>
      </c>
      <c r="G14" s="437">
        <v>1693</v>
      </c>
      <c r="H14" s="438">
        <v>0.88919999999999999</v>
      </c>
      <c r="I14" s="431">
        <v>0.88600000000000001</v>
      </c>
      <c r="J14" s="439">
        <v>2990</v>
      </c>
      <c r="K14" s="439">
        <v>2357</v>
      </c>
      <c r="L14" s="440">
        <v>0.7883</v>
      </c>
      <c r="M14" s="433">
        <v>0.71460000000000001</v>
      </c>
      <c r="N14" s="441">
        <v>2079381.16</v>
      </c>
      <c r="O14" s="441">
        <v>1285201.31</v>
      </c>
      <c r="P14" s="438">
        <v>0.61809999999999998</v>
      </c>
      <c r="Q14" s="438">
        <v>0.62770000000000004</v>
      </c>
      <c r="R14" s="439">
        <v>2189</v>
      </c>
      <c r="S14" s="439">
        <v>1201</v>
      </c>
      <c r="T14" s="440">
        <v>0.54869999999999997</v>
      </c>
      <c r="U14" s="440">
        <v>0.59160000000000001</v>
      </c>
      <c r="V14" s="437">
        <v>1422</v>
      </c>
      <c r="W14" s="437">
        <v>1082</v>
      </c>
      <c r="X14" s="438">
        <v>0.76090000000000002</v>
      </c>
      <c r="Y14" s="208"/>
      <c r="Z14" s="196">
        <v>2411</v>
      </c>
      <c r="AA14" s="197">
        <v>1999</v>
      </c>
      <c r="AB14" s="198">
        <v>0.82909999999999995</v>
      </c>
      <c r="AC14" s="196">
        <v>4001</v>
      </c>
      <c r="AD14" s="197">
        <v>2636</v>
      </c>
      <c r="AE14" s="198">
        <v>0.65880000000000005</v>
      </c>
      <c r="AF14" s="199">
        <v>4565267.5</v>
      </c>
      <c r="AG14" s="200">
        <v>2749578.24</v>
      </c>
      <c r="AH14" s="198">
        <v>0.60229999999999995</v>
      </c>
      <c r="AI14" s="196">
        <v>2426</v>
      </c>
      <c r="AJ14" s="197">
        <v>1390</v>
      </c>
      <c r="AK14" s="198">
        <v>0.57299999999999995</v>
      </c>
      <c r="AL14" s="12" t="s">
        <v>337</v>
      </c>
    </row>
    <row r="15" spans="1:38" s="3" customFormat="1" ht="13.9">
      <c r="A15" s="230" t="s">
        <v>162</v>
      </c>
      <c r="B15" s="230" t="s">
        <v>31</v>
      </c>
      <c r="C15" s="436">
        <v>6460842.2699999996</v>
      </c>
      <c r="D15" s="436">
        <v>12099615.789999999</v>
      </c>
      <c r="E15" s="433">
        <v>0.53397086173097397</v>
      </c>
      <c r="F15" s="437">
        <v>4154</v>
      </c>
      <c r="G15" s="437">
        <v>4050</v>
      </c>
      <c r="H15" s="438">
        <v>0.97499999999999998</v>
      </c>
      <c r="I15" s="431">
        <v>0.99</v>
      </c>
      <c r="J15" s="439">
        <v>5069</v>
      </c>
      <c r="K15" s="439">
        <v>4488</v>
      </c>
      <c r="L15" s="440">
        <v>0.88539999999999996</v>
      </c>
      <c r="M15" s="433">
        <v>0.87290000000000001</v>
      </c>
      <c r="N15" s="441">
        <v>6559421.0800000001</v>
      </c>
      <c r="O15" s="441">
        <v>4847870.34</v>
      </c>
      <c r="P15" s="438">
        <v>0.73909999999999998</v>
      </c>
      <c r="Q15" s="438">
        <v>0.69</v>
      </c>
      <c r="R15" s="439">
        <v>3678</v>
      </c>
      <c r="S15" s="439">
        <v>2548</v>
      </c>
      <c r="T15" s="440">
        <v>0.69279999999999997</v>
      </c>
      <c r="U15" s="440">
        <v>0.69</v>
      </c>
      <c r="V15" s="437">
        <v>3252</v>
      </c>
      <c r="W15" s="437">
        <v>2658</v>
      </c>
      <c r="X15" s="438">
        <v>0.81730000000000003</v>
      </c>
      <c r="Y15" s="208"/>
      <c r="Z15" s="196">
        <v>3920</v>
      </c>
      <c r="AA15" s="197">
        <v>4485</v>
      </c>
      <c r="AB15" s="198">
        <v>1.1440999999999999</v>
      </c>
      <c r="AC15" s="196">
        <v>5006</v>
      </c>
      <c r="AD15" s="197">
        <v>4513</v>
      </c>
      <c r="AE15" s="198">
        <v>0.90149999999999997</v>
      </c>
      <c r="AF15" s="199">
        <v>12460607.65</v>
      </c>
      <c r="AG15" s="200">
        <v>9289444.0899999999</v>
      </c>
      <c r="AH15" s="198">
        <v>0.74550000000000005</v>
      </c>
      <c r="AI15" s="196">
        <v>4255</v>
      </c>
      <c r="AJ15" s="197">
        <v>3202</v>
      </c>
      <c r="AK15" s="198">
        <v>0.75249999999999995</v>
      </c>
      <c r="AL15" s="12" t="s">
        <v>337</v>
      </c>
    </row>
    <row r="16" spans="1:38" s="3" customFormat="1" ht="13.9">
      <c r="A16" s="230" t="s">
        <v>163</v>
      </c>
      <c r="B16" s="230" t="s">
        <v>32</v>
      </c>
      <c r="C16" s="436">
        <v>2835426.61</v>
      </c>
      <c r="D16" s="436">
        <v>5345103.2937000003</v>
      </c>
      <c r="E16" s="433">
        <v>0.53047180834502705</v>
      </c>
      <c r="F16" s="437">
        <v>2277</v>
      </c>
      <c r="G16" s="437">
        <v>2092</v>
      </c>
      <c r="H16" s="438">
        <v>0.91879999999999995</v>
      </c>
      <c r="I16" s="431">
        <v>0.99</v>
      </c>
      <c r="J16" s="439">
        <v>3136</v>
      </c>
      <c r="K16" s="439">
        <v>2691</v>
      </c>
      <c r="L16" s="440">
        <v>0.85809999999999997</v>
      </c>
      <c r="M16" s="433">
        <v>0.86029999999999995</v>
      </c>
      <c r="N16" s="441">
        <v>2790621.84</v>
      </c>
      <c r="O16" s="441">
        <v>1869751.4</v>
      </c>
      <c r="P16" s="438">
        <v>0.67</v>
      </c>
      <c r="Q16" s="438">
        <v>0.67259999999999998</v>
      </c>
      <c r="R16" s="439">
        <v>2220</v>
      </c>
      <c r="S16" s="439">
        <v>1441</v>
      </c>
      <c r="T16" s="440">
        <v>0.64910000000000001</v>
      </c>
      <c r="U16" s="440">
        <v>0.67659999999999998</v>
      </c>
      <c r="V16" s="437">
        <v>1879</v>
      </c>
      <c r="W16" s="437">
        <v>1584</v>
      </c>
      <c r="X16" s="438">
        <v>0.84299999999999997</v>
      </c>
      <c r="Y16" s="208"/>
      <c r="Z16" s="196">
        <v>2496</v>
      </c>
      <c r="AA16" s="197">
        <v>2585</v>
      </c>
      <c r="AB16" s="198">
        <v>1.0357000000000001</v>
      </c>
      <c r="AC16" s="196">
        <v>3506</v>
      </c>
      <c r="AD16" s="197">
        <v>3141</v>
      </c>
      <c r="AE16" s="198">
        <v>0.89590000000000003</v>
      </c>
      <c r="AF16" s="199">
        <v>6173007.6100000003</v>
      </c>
      <c r="AG16" s="200">
        <v>4235994.26</v>
      </c>
      <c r="AH16" s="198">
        <v>0.68620000000000003</v>
      </c>
      <c r="AI16" s="196">
        <v>2762</v>
      </c>
      <c r="AJ16" s="197">
        <v>1828</v>
      </c>
      <c r="AK16" s="198">
        <v>0.66180000000000005</v>
      </c>
      <c r="AL16" s="12" t="s">
        <v>337</v>
      </c>
    </row>
    <row r="17" spans="1:38" s="3" customFormat="1" ht="13.9">
      <c r="A17" s="230" t="s">
        <v>167</v>
      </c>
      <c r="B17" s="230" t="s">
        <v>33</v>
      </c>
      <c r="C17" s="436">
        <v>468633.74</v>
      </c>
      <c r="D17" s="436">
        <v>935268.63</v>
      </c>
      <c r="E17" s="433">
        <v>0.50106859673033199</v>
      </c>
      <c r="F17" s="437">
        <v>195</v>
      </c>
      <c r="G17" s="437">
        <v>188</v>
      </c>
      <c r="H17" s="438">
        <v>0.96409999999999996</v>
      </c>
      <c r="I17" s="431">
        <v>0.99</v>
      </c>
      <c r="J17" s="439">
        <v>292</v>
      </c>
      <c r="K17" s="439">
        <v>259</v>
      </c>
      <c r="L17" s="440">
        <v>0.88700000000000001</v>
      </c>
      <c r="M17" s="433">
        <v>0.89</v>
      </c>
      <c r="N17" s="441">
        <v>458691.16</v>
      </c>
      <c r="O17" s="441">
        <v>356946.33</v>
      </c>
      <c r="P17" s="438">
        <v>0.7782</v>
      </c>
      <c r="Q17" s="438">
        <v>0.69</v>
      </c>
      <c r="R17" s="439">
        <v>215</v>
      </c>
      <c r="S17" s="439">
        <v>153</v>
      </c>
      <c r="T17" s="440">
        <v>0.71160000000000001</v>
      </c>
      <c r="U17" s="440">
        <v>0.69</v>
      </c>
      <c r="V17" s="437">
        <v>171</v>
      </c>
      <c r="W17" s="437">
        <v>118</v>
      </c>
      <c r="X17" s="438">
        <v>0.69010000000000005</v>
      </c>
      <c r="Y17" s="208"/>
      <c r="Z17" s="196">
        <v>223</v>
      </c>
      <c r="AA17" s="197">
        <v>224</v>
      </c>
      <c r="AB17" s="198">
        <v>1.0044999999999999</v>
      </c>
      <c r="AC17" s="196">
        <v>324</v>
      </c>
      <c r="AD17" s="197">
        <v>295</v>
      </c>
      <c r="AE17" s="198">
        <v>0.91049999999999998</v>
      </c>
      <c r="AF17" s="199">
        <v>1028891.12</v>
      </c>
      <c r="AG17" s="200">
        <v>840387.32</v>
      </c>
      <c r="AH17" s="198">
        <v>0.81679999999999997</v>
      </c>
      <c r="AI17" s="196">
        <v>271</v>
      </c>
      <c r="AJ17" s="197">
        <v>195</v>
      </c>
      <c r="AK17" s="198">
        <v>0.71960000000000002</v>
      </c>
      <c r="AL17" s="12" t="s">
        <v>337</v>
      </c>
    </row>
    <row r="18" spans="1:38" s="3" customFormat="1" ht="13.9">
      <c r="A18" s="230" t="s">
        <v>166</v>
      </c>
      <c r="B18" s="230" t="s">
        <v>34</v>
      </c>
      <c r="C18" s="436">
        <v>2481671.59</v>
      </c>
      <c r="D18" s="436">
        <v>5107544.38</v>
      </c>
      <c r="E18" s="433">
        <v>0.48588350983648199</v>
      </c>
      <c r="F18" s="437">
        <v>1407</v>
      </c>
      <c r="G18" s="437">
        <v>1366</v>
      </c>
      <c r="H18" s="438">
        <v>0.97089999999999999</v>
      </c>
      <c r="I18" s="431">
        <v>0.99</v>
      </c>
      <c r="J18" s="439">
        <v>2131</v>
      </c>
      <c r="K18" s="439">
        <v>1887</v>
      </c>
      <c r="L18" s="440">
        <v>0.88549999999999995</v>
      </c>
      <c r="M18" s="433">
        <v>0.89</v>
      </c>
      <c r="N18" s="441">
        <v>2617579.09</v>
      </c>
      <c r="O18" s="441">
        <v>1845363.74</v>
      </c>
      <c r="P18" s="438">
        <v>0.70499999999999996</v>
      </c>
      <c r="Q18" s="438">
        <v>0.69</v>
      </c>
      <c r="R18" s="439">
        <v>1380</v>
      </c>
      <c r="S18" s="439">
        <v>868</v>
      </c>
      <c r="T18" s="440">
        <v>0.629</v>
      </c>
      <c r="U18" s="440">
        <v>0.69</v>
      </c>
      <c r="V18" s="437">
        <v>1429</v>
      </c>
      <c r="W18" s="437">
        <v>1075</v>
      </c>
      <c r="X18" s="438">
        <v>0.75229999999999997</v>
      </c>
      <c r="Y18" s="208"/>
      <c r="Z18" s="196">
        <v>1555</v>
      </c>
      <c r="AA18" s="197">
        <v>1631</v>
      </c>
      <c r="AB18" s="198">
        <v>1.0488999999999999</v>
      </c>
      <c r="AC18" s="196">
        <v>2320</v>
      </c>
      <c r="AD18" s="197">
        <v>2093</v>
      </c>
      <c r="AE18" s="198">
        <v>0.9022</v>
      </c>
      <c r="AF18" s="199">
        <v>5751731.7800000003</v>
      </c>
      <c r="AG18" s="200">
        <v>4131524.66</v>
      </c>
      <c r="AH18" s="198">
        <v>0.71830000000000005</v>
      </c>
      <c r="AI18" s="196">
        <v>1752</v>
      </c>
      <c r="AJ18" s="197">
        <v>1230</v>
      </c>
      <c r="AK18" s="198">
        <v>0.70209999999999995</v>
      </c>
      <c r="AL18" s="12" t="s">
        <v>337</v>
      </c>
    </row>
    <row r="19" spans="1:38" s="3" customFormat="1" ht="13.9">
      <c r="A19" s="230" t="s">
        <v>164</v>
      </c>
      <c r="B19" s="230" t="s">
        <v>35</v>
      </c>
      <c r="C19" s="436">
        <v>811073.47</v>
      </c>
      <c r="D19" s="436">
        <v>1511322.21</v>
      </c>
      <c r="E19" s="433">
        <v>0.53666482543123595</v>
      </c>
      <c r="F19" s="437">
        <v>759</v>
      </c>
      <c r="G19" s="437">
        <v>709</v>
      </c>
      <c r="H19" s="438">
        <v>0.93410000000000004</v>
      </c>
      <c r="I19" s="431">
        <v>0.99</v>
      </c>
      <c r="J19" s="439">
        <v>1026</v>
      </c>
      <c r="K19" s="439">
        <v>904</v>
      </c>
      <c r="L19" s="440">
        <v>0.88109999999999999</v>
      </c>
      <c r="M19" s="433">
        <v>0.89</v>
      </c>
      <c r="N19" s="441">
        <v>755078.99</v>
      </c>
      <c r="O19" s="441">
        <v>528481.73</v>
      </c>
      <c r="P19" s="438">
        <v>0.69989999999999997</v>
      </c>
      <c r="Q19" s="438">
        <v>0.67700000000000005</v>
      </c>
      <c r="R19" s="439">
        <v>693</v>
      </c>
      <c r="S19" s="439">
        <v>466</v>
      </c>
      <c r="T19" s="440">
        <v>0.6724</v>
      </c>
      <c r="U19" s="440">
        <v>0.69</v>
      </c>
      <c r="V19" s="437">
        <v>573</v>
      </c>
      <c r="W19" s="437">
        <v>470</v>
      </c>
      <c r="X19" s="438">
        <v>0.82020000000000004</v>
      </c>
      <c r="Y19" s="208"/>
      <c r="Z19" s="196">
        <v>835</v>
      </c>
      <c r="AA19" s="197">
        <v>848</v>
      </c>
      <c r="AB19" s="198">
        <v>1.0156000000000001</v>
      </c>
      <c r="AC19" s="196">
        <v>1118</v>
      </c>
      <c r="AD19" s="197">
        <v>1014</v>
      </c>
      <c r="AE19" s="198">
        <v>0.90700000000000003</v>
      </c>
      <c r="AF19" s="199">
        <v>1582565.37</v>
      </c>
      <c r="AG19" s="200">
        <v>1083718.03</v>
      </c>
      <c r="AH19" s="198">
        <v>0.68479999999999996</v>
      </c>
      <c r="AI19" s="196">
        <v>860</v>
      </c>
      <c r="AJ19" s="197">
        <v>554</v>
      </c>
      <c r="AK19" s="198">
        <v>0.64419999999999999</v>
      </c>
      <c r="AL19" s="12" t="s">
        <v>337</v>
      </c>
    </row>
    <row r="20" spans="1:38" s="3" customFormat="1" ht="13.9">
      <c r="A20" s="230" t="s">
        <v>163</v>
      </c>
      <c r="B20" s="230" t="s">
        <v>36</v>
      </c>
      <c r="C20" s="436">
        <v>5928427.8099999996</v>
      </c>
      <c r="D20" s="436">
        <v>11255177.02</v>
      </c>
      <c r="E20" s="433">
        <v>0.52672897098512295</v>
      </c>
      <c r="F20" s="437">
        <v>4255</v>
      </c>
      <c r="G20" s="437">
        <v>4043</v>
      </c>
      <c r="H20" s="438">
        <v>0.95020000000000004</v>
      </c>
      <c r="I20" s="431">
        <v>0.99</v>
      </c>
      <c r="J20" s="439">
        <v>5998</v>
      </c>
      <c r="K20" s="439">
        <v>5404</v>
      </c>
      <c r="L20" s="440">
        <v>0.90100000000000002</v>
      </c>
      <c r="M20" s="433">
        <v>0.89</v>
      </c>
      <c r="N20" s="441">
        <v>5929587.2699999996</v>
      </c>
      <c r="O20" s="441">
        <v>4065599.35</v>
      </c>
      <c r="P20" s="438">
        <v>0.68559999999999999</v>
      </c>
      <c r="Q20" s="438">
        <v>0.69</v>
      </c>
      <c r="R20" s="439">
        <v>4749</v>
      </c>
      <c r="S20" s="439">
        <v>2970</v>
      </c>
      <c r="T20" s="440">
        <v>0.62539999999999996</v>
      </c>
      <c r="U20" s="440">
        <v>0.67989999999999995</v>
      </c>
      <c r="V20" s="437">
        <v>3756</v>
      </c>
      <c r="W20" s="437">
        <v>3107</v>
      </c>
      <c r="X20" s="438">
        <v>0.82720000000000005</v>
      </c>
      <c r="Y20" s="208"/>
      <c r="Z20" s="196">
        <v>4467</v>
      </c>
      <c r="AA20" s="197">
        <v>4636</v>
      </c>
      <c r="AB20" s="198">
        <v>1.0378000000000001</v>
      </c>
      <c r="AC20" s="196">
        <v>6499</v>
      </c>
      <c r="AD20" s="197">
        <v>5826</v>
      </c>
      <c r="AE20" s="198">
        <v>0.89639999999999997</v>
      </c>
      <c r="AF20" s="199">
        <v>12358019.140000001</v>
      </c>
      <c r="AG20" s="200">
        <v>8601483.5600000005</v>
      </c>
      <c r="AH20" s="198">
        <v>0.69599999999999995</v>
      </c>
      <c r="AI20" s="196">
        <v>5390</v>
      </c>
      <c r="AJ20" s="197">
        <v>3733</v>
      </c>
      <c r="AK20" s="198">
        <v>0.69259999999999999</v>
      </c>
      <c r="AL20" s="12" t="s">
        <v>337</v>
      </c>
    </row>
    <row r="21" spans="1:38" s="3" customFormat="1" ht="13.9">
      <c r="A21" s="230" t="s">
        <v>160</v>
      </c>
      <c r="B21" s="230" t="s">
        <v>37</v>
      </c>
      <c r="C21" s="436">
        <v>1375448.42</v>
      </c>
      <c r="D21" s="436">
        <v>2589171.02</v>
      </c>
      <c r="E21" s="433">
        <v>0.53123119692572496</v>
      </c>
      <c r="F21" s="437">
        <v>1156</v>
      </c>
      <c r="G21" s="437">
        <v>1025</v>
      </c>
      <c r="H21" s="438">
        <v>0.88670000000000004</v>
      </c>
      <c r="I21" s="431">
        <v>0.99</v>
      </c>
      <c r="J21" s="439">
        <v>1529</v>
      </c>
      <c r="K21" s="439">
        <v>1276</v>
      </c>
      <c r="L21" s="440">
        <v>0.83450000000000002</v>
      </c>
      <c r="M21" s="433">
        <v>0.82889999999999997</v>
      </c>
      <c r="N21" s="441">
        <v>1406265.83</v>
      </c>
      <c r="O21" s="441">
        <v>961238.33</v>
      </c>
      <c r="P21" s="438">
        <v>0.6835</v>
      </c>
      <c r="Q21" s="438">
        <v>0.69</v>
      </c>
      <c r="R21" s="439">
        <v>1037</v>
      </c>
      <c r="S21" s="439">
        <v>630</v>
      </c>
      <c r="T21" s="440">
        <v>0.60750000000000004</v>
      </c>
      <c r="U21" s="440">
        <v>0.68389999999999995</v>
      </c>
      <c r="V21" s="437">
        <v>941</v>
      </c>
      <c r="W21" s="437">
        <v>708</v>
      </c>
      <c r="X21" s="438">
        <v>0.75239999999999996</v>
      </c>
      <c r="Y21" s="208"/>
      <c r="Z21" s="196">
        <v>1131</v>
      </c>
      <c r="AA21" s="197">
        <v>1161</v>
      </c>
      <c r="AB21" s="198">
        <v>1.0265</v>
      </c>
      <c r="AC21" s="196">
        <v>1578</v>
      </c>
      <c r="AD21" s="197">
        <v>1345</v>
      </c>
      <c r="AE21" s="198">
        <v>0.85229999999999995</v>
      </c>
      <c r="AF21" s="199">
        <v>2786907.61</v>
      </c>
      <c r="AG21" s="200">
        <v>1973869.75</v>
      </c>
      <c r="AH21" s="198">
        <v>0.70830000000000004</v>
      </c>
      <c r="AI21" s="196">
        <v>1205</v>
      </c>
      <c r="AJ21" s="197">
        <v>819</v>
      </c>
      <c r="AK21" s="198">
        <v>0.67969999999999997</v>
      </c>
      <c r="AL21" s="12" t="s">
        <v>337</v>
      </c>
    </row>
    <row r="22" spans="1:38" s="3" customFormat="1" ht="13.9">
      <c r="A22" s="230" t="s">
        <v>167</v>
      </c>
      <c r="B22" s="230" t="s">
        <v>38</v>
      </c>
      <c r="C22" s="436">
        <v>636290.97</v>
      </c>
      <c r="D22" s="436">
        <v>1250182.8999999999</v>
      </c>
      <c r="E22" s="433">
        <v>0.50895830522078001</v>
      </c>
      <c r="F22" s="437">
        <v>426</v>
      </c>
      <c r="G22" s="437">
        <v>397</v>
      </c>
      <c r="H22" s="438">
        <v>0.93189999999999995</v>
      </c>
      <c r="I22" s="431">
        <v>0.99</v>
      </c>
      <c r="J22" s="439">
        <v>711</v>
      </c>
      <c r="K22" s="439">
        <v>644</v>
      </c>
      <c r="L22" s="440">
        <v>0.90580000000000005</v>
      </c>
      <c r="M22" s="433">
        <v>0.85809999999999997</v>
      </c>
      <c r="N22" s="441">
        <v>690959.45</v>
      </c>
      <c r="O22" s="441">
        <v>421648.83</v>
      </c>
      <c r="P22" s="438">
        <v>0.61019999999999996</v>
      </c>
      <c r="Q22" s="438">
        <v>0.64090000000000003</v>
      </c>
      <c r="R22" s="439">
        <v>548</v>
      </c>
      <c r="S22" s="439">
        <v>317</v>
      </c>
      <c r="T22" s="440">
        <v>0.57850000000000001</v>
      </c>
      <c r="U22" s="440">
        <v>0.66500000000000004</v>
      </c>
      <c r="V22" s="437">
        <v>478</v>
      </c>
      <c r="W22" s="437">
        <v>349</v>
      </c>
      <c r="X22" s="438">
        <v>0.73009999999999997</v>
      </c>
      <c r="Y22" s="208"/>
      <c r="Z22" s="196">
        <v>479</v>
      </c>
      <c r="AA22" s="197">
        <v>483</v>
      </c>
      <c r="AB22" s="198">
        <v>1.0084</v>
      </c>
      <c r="AC22" s="196">
        <v>795</v>
      </c>
      <c r="AD22" s="197">
        <v>681</v>
      </c>
      <c r="AE22" s="198">
        <v>0.85660000000000003</v>
      </c>
      <c r="AF22" s="199">
        <v>1467916.46</v>
      </c>
      <c r="AG22" s="200">
        <v>974339.09</v>
      </c>
      <c r="AH22" s="198">
        <v>0.66379999999999995</v>
      </c>
      <c r="AI22" s="196">
        <v>624</v>
      </c>
      <c r="AJ22" s="197">
        <v>430</v>
      </c>
      <c r="AK22" s="198">
        <v>0.68910000000000005</v>
      </c>
      <c r="AL22" s="12" t="s">
        <v>337</v>
      </c>
    </row>
    <row r="23" spans="1:38" s="3" customFormat="1" ht="13.9">
      <c r="A23" s="230" t="s">
        <v>162</v>
      </c>
      <c r="B23" s="230" t="s">
        <v>39</v>
      </c>
      <c r="C23" s="436">
        <v>821216.22</v>
      </c>
      <c r="D23" s="436">
        <v>1696372.83</v>
      </c>
      <c r="E23" s="433">
        <v>0.48410125738691501</v>
      </c>
      <c r="F23" s="437">
        <v>755</v>
      </c>
      <c r="G23" s="437">
        <v>714</v>
      </c>
      <c r="H23" s="438">
        <v>0.94569999999999999</v>
      </c>
      <c r="I23" s="431">
        <v>0.99</v>
      </c>
      <c r="J23" s="439">
        <v>1005</v>
      </c>
      <c r="K23" s="439">
        <v>958</v>
      </c>
      <c r="L23" s="440">
        <v>0.95320000000000005</v>
      </c>
      <c r="M23" s="433">
        <v>0.89</v>
      </c>
      <c r="N23" s="441">
        <v>877567.66</v>
      </c>
      <c r="O23" s="441">
        <v>544720.05000000005</v>
      </c>
      <c r="P23" s="438">
        <v>0.62070000000000003</v>
      </c>
      <c r="Q23" s="438">
        <v>0.61780000000000002</v>
      </c>
      <c r="R23" s="439">
        <v>791</v>
      </c>
      <c r="S23" s="439">
        <v>473</v>
      </c>
      <c r="T23" s="440">
        <v>0.59799999999999998</v>
      </c>
      <c r="U23" s="440">
        <v>0.69</v>
      </c>
      <c r="V23" s="437">
        <v>646</v>
      </c>
      <c r="W23" s="437">
        <v>508</v>
      </c>
      <c r="X23" s="438">
        <v>0.78639999999999999</v>
      </c>
      <c r="Y23" s="208"/>
      <c r="Z23" s="196">
        <v>899</v>
      </c>
      <c r="AA23" s="197">
        <v>905</v>
      </c>
      <c r="AB23" s="198">
        <v>1.0066999999999999</v>
      </c>
      <c r="AC23" s="196">
        <v>1160</v>
      </c>
      <c r="AD23" s="197">
        <v>1105</v>
      </c>
      <c r="AE23" s="198">
        <v>0.9526</v>
      </c>
      <c r="AF23" s="199">
        <v>2050773.32</v>
      </c>
      <c r="AG23" s="200">
        <v>1346239.29</v>
      </c>
      <c r="AH23" s="198">
        <v>0.65649999999999997</v>
      </c>
      <c r="AI23" s="196">
        <v>1031</v>
      </c>
      <c r="AJ23" s="197">
        <v>713</v>
      </c>
      <c r="AK23" s="198">
        <v>0.69159999999999999</v>
      </c>
      <c r="AL23" s="12" t="s">
        <v>337</v>
      </c>
    </row>
    <row r="24" spans="1:38" s="3" customFormat="1" ht="13.9">
      <c r="A24" s="230" t="s">
        <v>167</v>
      </c>
      <c r="B24" s="230" t="s">
        <v>40</v>
      </c>
      <c r="C24" s="436">
        <v>295546.55</v>
      </c>
      <c r="D24" s="436">
        <v>505502.48</v>
      </c>
      <c r="E24" s="433">
        <v>0.58465895162373904</v>
      </c>
      <c r="F24" s="437">
        <v>169</v>
      </c>
      <c r="G24" s="437">
        <v>163</v>
      </c>
      <c r="H24" s="438">
        <v>0.96450000000000002</v>
      </c>
      <c r="I24" s="431">
        <v>0.99</v>
      </c>
      <c r="J24" s="439">
        <v>278</v>
      </c>
      <c r="K24" s="439">
        <v>252</v>
      </c>
      <c r="L24" s="440">
        <v>0.90649999999999997</v>
      </c>
      <c r="M24" s="433">
        <v>0.89</v>
      </c>
      <c r="N24" s="441">
        <v>282405.68</v>
      </c>
      <c r="O24" s="441">
        <v>189079.94</v>
      </c>
      <c r="P24" s="438">
        <v>0.66949999999999998</v>
      </c>
      <c r="Q24" s="438">
        <v>0.65649999999999997</v>
      </c>
      <c r="R24" s="439">
        <v>223</v>
      </c>
      <c r="S24" s="439">
        <v>143</v>
      </c>
      <c r="T24" s="440">
        <v>0.64129999999999998</v>
      </c>
      <c r="U24" s="440">
        <v>0.64290000000000003</v>
      </c>
      <c r="V24" s="437">
        <v>190</v>
      </c>
      <c r="W24" s="437">
        <v>142</v>
      </c>
      <c r="X24" s="438">
        <v>0.74739999999999995</v>
      </c>
      <c r="Y24" s="208"/>
      <c r="Z24" s="196">
        <v>189</v>
      </c>
      <c r="AA24" s="197">
        <v>206</v>
      </c>
      <c r="AB24" s="198">
        <v>1.0899000000000001</v>
      </c>
      <c r="AC24" s="196">
        <v>310</v>
      </c>
      <c r="AD24" s="197">
        <v>269</v>
      </c>
      <c r="AE24" s="198">
        <v>0.86770000000000003</v>
      </c>
      <c r="AF24" s="199">
        <v>560121.86</v>
      </c>
      <c r="AG24" s="200">
        <v>354611.55</v>
      </c>
      <c r="AH24" s="198">
        <v>0.6331</v>
      </c>
      <c r="AI24" s="196">
        <v>254</v>
      </c>
      <c r="AJ24" s="197">
        <v>173</v>
      </c>
      <c r="AK24" s="198">
        <v>0.68110000000000004</v>
      </c>
      <c r="AL24" s="12" t="s">
        <v>337</v>
      </c>
    </row>
    <row r="25" spans="1:38" s="3" customFormat="1" ht="13.9">
      <c r="A25" s="230" t="s">
        <v>163</v>
      </c>
      <c r="B25" s="230" t="s">
        <v>41</v>
      </c>
      <c r="C25" s="436">
        <v>4987417.05</v>
      </c>
      <c r="D25" s="436">
        <v>9312313.7300000004</v>
      </c>
      <c r="E25" s="433">
        <v>0.53557227501183002</v>
      </c>
      <c r="F25" s="437">
        <v>5657</v>
      </c>
      <c r="G25" s="437">
        <v>5109</v>
      </c>
      <c r="H25" s="438">
        <v>0.90310000000000001</v>
      </c>
      <c r="I25" s="431">
        <v>0.94710000000000005</v>
      </c>
      <c r="J25" s="439">
        <v>7597</v>
      </c>
      <c r="K25" s="439">
        <v>6254</v>
      </c>
      <c r="L25" s="440">
        <v>0.82320000000000004</v>
      </c>
      <c r="M25" s="433">
        <v>0.84040000000000004</v>
      </c>
      <c r="N25" s="441">
        <v>5061356.05</v>
      </c>
      <c r="O25" s="441">
        <v>3050332.78</v>
      </c>
      <c r="P25" s="438">
        <v>0.60270000000000001</v>
      </c>
      <c r="Q25" s="438">
        <v>0.61309999999999998</v>
      </c>
      <c r="R25" s="439">
        <v>4976</v>
      </c>
      <c r="S25" s="439">
        <v>2784</v>
      </c>
      <c r="T25" s="440">
        <v>0.5595</v>
      </c>
      <c r="U25" s="440">
        <v>0.61619999999999997</v>
      </c>
      <c r="V25" s="437">
        <v>4340</v>
      </c>
      <c r="W25" s="437">
        <v>3631</v>
      </c>
      <c r="X25" s="438">
        <v>0.83660000000000001</v>
      </c>
      <c r="Y25" s="208"/>
      <c r="Z25" s="196">
        <v>5332</v>
      </c>
      <c r="AA25" s="197">
        <v>5240</v>
      </c>
      <c r="AB25" s="198">
        <v>0.98270000000000002</v>
      </c>
      <c r="AC25" s="196">
        <v>7603</v>
      </c>
      <c r="AD25" s="197">
        <v>6484</v>
      </c>
      <c r="AE25" s="198">
        <v>0.8528</v>
      </c>
      <c r="AF25" s="199">
        <v>10788858.869999999</v>
      </c>
      <c r="AG25" s="200">
        <v>6838084.1799999997</v>
      </c>
      <c r="AH25" s="198">
        <v>0.63380000000000003</v>
      </c>
      <c r="AI25" s="196">
        <v>5608</v>
      </c>
      <c r="AJ25" s="197">
        <v>3602</v>
      </c>
      <c r="AK25" s="198">
        <v>0.64229999999999998</v>
      </c>
      <c r="AL25" s="12" t="s">
        <v>337</v>
      </c>
    </row>
    <row r="26" spans="1:38" s="3" customFormat="1" ht="13.9">
      <c r="A26" s="230" t="s">
        <v>166</v>
      </c>
      <c r="B26" s="230" t="s">
        <v>42</v>
      </c>
      <c r="C26" s="436">
        <v>2836370.85</v>
      </c>
      <c r="D26" s="436">
        <v>5114732.84</v>
      </c>
      <c r="E26" s="433">
        <v>0.55454916976660695</v>
      </c>
      <c r="F26" s="437">
        <v>2717</v>
      </c>
      <c r="G26" s="437">
        <v>2581</v>
      </c>
      <c r="H26" s="438">
        <v>0.94989999999999997</v>
      </c>
      <c r="I26" s="431">
        <v>0.99</v>
      </c>
      <c r="J26" s="439">
        <v>3690</v>
      </c>
      <c r="K26" s="439">
        <v>3202</v>
      </c>
      <c r="L26" s="440">
        <v>0.86780000000000002</v>
      </c>
      <c r="M26" s="433">
        <v>0.89</v>
      </c>
      <c r="N26" s="441">
        <v>2703885.38</v>
      </c>
      <c r="O26" s="441">
        <v>1744869.96</v>
      </c>
      <c r="P26" s="438">
        <v>0.64529999999999998</v>
      </c>
      <c r="Q26" s="438">
        <v>0.63780000000000003</v>
      </c>
      <c r="R26" s="439">
        <v>2628</v>
      </c>
      <c r="S26" s="439">
        <v>1579</v>
      </c>
      <c r="T26" s="440">
        <v>0.6008</v>
      </c>
      <c r="U26" s="440">
        <v>0.63149999999999995</v>
      </c>
      <c r="V26" s="437">
        <v>2240</v>
      </c>
      <c r="W26" s="437">
        <v>1927</v>
      </c>
      <c r="X26" s="438">
        <v>0.86029999999999995</v>
      </c>
      <c r="Y26" s="208"/>
      <c r="Z26" s="196">
        <v>3019</v>
      </c>
      <c r="AA26" s="197">
        <v>3097</v>
      </c>
      <c r="AB26" s="198">
        <v>1.0258</v>
      </c>
      <c r="AC26" s="196">
        <v>4017</v>
      </c>
      <c r="AD26" s="197">
        <v>3602</v>
      </c>
      <c r="AE26" s="198">
        <v>0.89670000000000005</v>
      </c>
      <c r="AF26" s="199">
        <v>5783039.7599999998</v>
      </c>
      <c r="AG26" s="200">
        <v>3780966.96</v>
      </c>
      <c r="AH26" s="198">
        <v>0.65380000000000005</v>
      </c>
      <c r="AI26" s="196">
        <v>3064</v>
      </c>
      <c r="AJ26" s="197">
        <v>1927</v>
      </c>
      <c r="AK26" s="198">
        <v>0.62890000000000001</v>
      </c>
      <c r="AL26" s="12" t="s">
        <v>337</v>
      </c>
    </row>
    <row r="27" spans="1:38" s="3" customFormat="1" ht="13.9">
      <c r="A27" s="230" t="s">
        <v>160</v>
      </c>
      <c r="B27" s="230" t="s">
        <v>43</v>
      </c>
      <c r="C27" s="436">
        <v>4841043.41</v>
      </c>
      <c r="D27" s="436">
        <v>9692244.75</v>
      </c>
      <c r="E27" s="433">
        <v>0.49947597639855301</v>
      </c>
      <c r="F27" s="437">
        <v>3322</v>
      </c>
      <c r="G27" s="437">
        <v>3052</v>
      </c>
      <c r="H27" s="438">
        <v>0.91869999999999996</v>
      </c>
      <c r="I27" s="431">
        <v>0.98160000000000003</v>
      </c>
      <c r="J27" s="439">
        <v>4468</v>
      </c>
      <c r="K27" s="439">
        <v>3806</v>
      </c>
      <c r="L27" s="440">
        <v>0.8518</v>
      </c>
      <c r="M27" s="433">
        <v>0.83730000000000004</v>
      </c>
      <c r="N27" s="441">
        <v>4726179.79</v>
      </c>
      <c r="O27" s="441">
        <v>3414814.54</v>
      </c>
      <c r="P27" s="438">
        <v>0.72250000000000003</v>
      </c>
      <c r="Q27" s="438">
        <v>0.69</v>
      </c>
      <c r="R27" s="439">
        <v>3003</v>
      </c>
      <c r="S27" s="439">
        <v>1957</v>
      </c>
      <c r="T27" s="440">
        <v>0.65169999999999995</v>
      </c>
      <c r="U27" s="440">
        <v>0.69</v>
      </c>
      <c r="V27" s="437">
        <v>2717</v>
      </c>
      <c r="W27" s="437">
        <v>2107</v>
      </c>
      <c r="X27" s="438">
        <v>0.77549999999999997</v>
      </c>
      <c r="Y27" s="208"/>
      <c r="Z27" s="196">
        <v>3456</v>
      </c>
      <c r="AA27" s="197">
        <v>3519</v>
      </c>
      <c r="AB27" s="198">
        <v>1.0182</v>
      </c>
      <c r="AC27" s="196">
        <v>4884</v>
      </c>
      <c r="AD27" s="197">
        <v>4140</v>
      </c>
      <c r="AE27" s="198">
        <v>0.84770000000000001</v>
      </c>
      <c r="AF27" s="199">
        <v>10605205.050000001</v>
      </c>
      <c r="AG27" s="200">
        <v>7628507.4400000004</v>
      </c>
      <c r="AH27" s="198">
        <v>0.71930000000000005</v>
      </c>
      <c r="AI27" s="196">
        <v>3632</v>
      </c>
      <c r="AJ27" s="197">
        <v>2521</v>
      </c>
      <c r="AK27" s="198">
        <v>0.69410000000000005</v>
      </c>
      <c r="AL27" s="12" t="s">
        <v>337</v>
      </c>
    </row>
    <row r="28" spans="1:38" s="3" customFormat="1" ht="13.9">
      <c r="A28" s="230" t="s">
        <v>165</v>
      </c>
      <c r="B28" s="230" t="s">
        <v>44</v>
      </c>
      <c r="C28" s="436">
        <v>20626781.739999998</v>
      </c>
      <c r="D28" s="436">
        <v>39826601.770000003</v>
      </c>
      <c r="E28" s="433">
        <v>0.51791468072321001</v>
      </c>
      <c r="F28" s="437">
        <v>14258</v>
      </c>
      <c r="G28" s="437">
        <v>13299</v>
      </c>
      <c r="H28" s="438">
        <v>0.93269999999999997</v>
      </c>
      <c r="I28" s="431">
        <v>0.99</v>
      </c>
      <c r="J28" s="439">
        <v>19565</v>
      </c>
      <c r="K28" s="439">
        <v>15928</v>
      </c>
      <c r="L28" s="440">
        <v>0.81410000000000005</v>
      </c>
      <c r="M28" s="433">
        <v>0.79810000000000003</v>
      </c>
      <c r="N28" s="441">
        <v>21935482.440000001</v>
      </c>
      <c r="O28" s="441">
        <v>14476420.84</v>
      </c>
      <c r="P28" s="438">
        <v>0.66</v>
      </c>
      <c r="Q28" s="438">
        <v>0.66859999999999997</v>
      </c>
      <c r="R28" s="439">
        <v>13836</v>
      </c>
      <c r="S28" s="439">
        <v>8076</v>
      </c>
      <c r="T28" s="440">
        <v>0.5837</v>
      </c>
      <c r="U28" s="440">
        <v>0.66239999999999999</v>
      </c>
      <c r="V28" s="437">
        <v>10982</v>
      </c>
      <c r="W28" s="437">
        <v>8337</v>
      </c>
      <c r="X28" s="438">
        <v>0.75919999999999999</v>
      </c>
      <c r="Y28" s="208"/>
      <c r="Z28" s="196">
        <v>14134</v>
      </c>
      <c r="AA28" s="197">
        <v>14254</v>
      </c>
      <c r="AB28" s="198">
        <v>1.0085</v>
      </c>
      <c r="AC28" s="196">
        <v>19714</v>
      </c>
      <c r="AD28" s="197">
        <v>16480</v>
      </c>
      <c r="AE28" s="198">
        <v>0.83599999999999997</v>
      </c>
      <c r="AF28" s="199">
        <v>46636288.689999998</v>
      </c>
      <c r="AG28" s="200">
        <v>31502301.789999999</v>
      </c>
      <c r="AH28" s="198">
        <v>0.67549999999999999</v>
      </c>
      <c r="AI28" s="196">
        <v>15456</v>
      </c>
      <c r="AJ28" s="197">
        <v>9817</v>
      </c>
      <c r="AK28" s="198">
        <v>0.63519999999999999</v>
      </c>
      <c r="AL28" s="12" t="s">
        <v>337</v>
      </c>
    </row>
    <row r="29" spans="1:38" s="3" customFormat="1" ht="13.9">
      <c r="A29" s="230" t="s">
        <v>163</v>
      </c>
      <c r="B29" s="230" t="s">
        <v>45</v>
      </c>
      <c r="C29" s="436">
        <v>1212059.6399999999</v>
      </c>
      <c r="D29" s="436">
        <v>2276804.58</v>
      </c>
      <c r="E29" s="433">
        <v>0.53235119546359999</v>
      </c>
      <c r="F29" s="437">
        <v>566</v>
      </c>
      <c r="G29" s="437">
        <v>541</v>
      </c>
      <c r="H29" s="438">
        <v>0.95579999999999998</v>
      </c>
      <c r="I29" s="431">
        <v>0.99</v>
      </c>
      <c r="J29" s="439">
        <v>813</v>
      </c>
      <c r="K29" s="439">
        <v>745</v>
      </c>
      <c r="L29" s="440">
        <v>0.91639999999999999</v>
      </c>
      <c r="M29" s="433">
        <v>0.89</v>
      </c>
      <c r="N29" s="441">
        <v>1185782.75</v>
      </c>
      <c r="O29" s="441">
        <v>832474.19</v>
      </c>
      <c r="P29" s="438">
        <v>0.70199999999999996</v>
      </c>
      <c r="Q29" s="438">
        <v>0.69</v>
      </c>
      <c r="R29" s="439">
        <v>688</v>
      </c>
      <c r="S29" s="439">
        <v>469</v>
      </c>
      <c r="T29" s="440">
        <v>0.68169999999999997</v>
      </c>
      <c r="U29" s="440">
        <v>0.69</v>
      </c>
      <c r="V29" s="437">
        <v>476</v>
      </c>
      <c r="W29" s="437">
        <v>348</v>
      </c>
      <c r="X29" s="438">
        <v>0.73109999999999997</v>
      </c>
      <c r="Y29" s="208"/>
      <c r="Z29" s="196">
        <v>619</v>
      </c>
      <c r="AA29" s="197">
        <v>663</v>
      </c>
      <c r="AB29" s="198">
        <v>1.0710999999999999</v>
      </c>
      <c r="AC29" s="196">
        <v>958</v>
      </c>
      <c r="AD29" s="197">
        <v>897</v>
      </c>
      <c r="AE29" s="198">
        <v>0.93630000000000002</v>
      </c>
      <c r="AF29" s="199">
        <v>2509079.5499999998</v>
      </c>
      <c r="AG29" s="200">
        <v>1647518.68</v>
      </c>
      <c r="AH29" s="198">
        <v>0.65659999999999996</v>
      </c>
      <c r="AI29" s="196">
        <v>855</v>
      </c>
      <c r="AJ29" s="197">
        <v>622</v>
      </c>
      <c r="AK29" s="198">
        <v>0.72750000000000004</v>
      </c>
      <c r="AL29" s="12" t="s">
        <v>337</v>
      </c>
    </row>
    <row r="30" spans="1:38" s="3" customFormat="1" ht="13.9">
      <c r="A30" s="230" t="s">
        <v>163</v>
      </c>
      <c r="B30" s="230" t="s">
        <v>46</v>
      </c>
      <c r="C30" s="436">
        <v>1384305.31</v>
      </c>
      <c r="D30" s="436">
        <v>2727909.87</v>
      </c>
      <c r="E30" s="433">
        <v>0.50746006135459298</v>
      </c>
      <c r="F30" s="437">
        <v>624</v>
      </c>
      <c r="G30" s="437">
        <v>616</v>
      </c>
      <c r="H30" s="438">
        <v>0.98719999999999997</v>
      </c>
      <c r="I30" s="431">
        <v>0.99</v>
      </c>
      <c r="J30" s="439">
        <v>920</v>
      </c>
      <c r="K30" s="439">
        <v>831</v>
      </c>
      <c r="L30" s="440">
        <v>0.90329999999999999</v>
      </c>
      <c r="M30" s="433">
        <v>0.89</v>
      </c>
      <c r="N30" s="441">
        <v>1366111.88</v>
      </c>
      <c r="O30" s="441">
        <v>979450.63</v>
      </c>
      <c r="P30" s="438">
        <v>0.71699999999999997</v>
      </c>
      <c r="Q30" s="438">
        <v>0.69</v>
      </c>
      <c r="R30" s="439">
        <v>754</v>
      </c>
      <c r="S30" s="439">
        <v>526</v>
      </c>
      <c r="T30" s="440">
        <v>0.6976</v>
      </c>
      <c r="U30" s="440">
        <v>0.69</v>
      </c>
      <c r="V30" s="437">
        <v>541</v>
      </c>
      <c r="W30" s="437">
        <v>393</v>
      </c>
      <c r="X30" s="438">
        <v>0.72640000000000005</v>
      </c>
      <c r="Y30" s="208"/>
      <c r="Z30" s="196">
        <v>716</v>
      </c>
      <c r="AA30" s="197">
        <v>772</v>
      </c>
      <c r="AB30" s="198">
        <v>1.0782</v>
      </c>
      <c r="AC30" s="196">
        <v>1087</v>
      </c>
      <c r="AD30" s="197">
        <v>1014</v>
      </c>
      <c r="AE30" s="198">
        <v>0.93279999999999996</v>
      </c>
      <c r="AF30" s="199">
        <v>3032884.52</v>
      </c>
      <c r="AG30" s="200">
        <v>2196211.0299999998</v>
      </c>
      <c r="AH30" s="198">
        <v>0.72409999999999997</v>
      </c>
      <c r="AI30" s="196">
        <v>959</v>
      </c>
      <c r="AJ30" s="197">
        <v>721</v>
      </c>
      <c r="AK30" s="198">
        <v>0.75180000000000002</v>
      </c>
      <c r="AL30" s="12" t="s">
        <v>337</v>
      </c>
    </row>
    <row r="31" spans="1:38" s="3" customFormat="1" ht="13.9">
      <c r="A31" s="230" t="s">
        <v>162</v>
      </c>
      <c r="B31" s="230" t="s">
        <v>47</v>
      </c>
      <c r="C31" s="436">
        <v>6789221.6299999999</v>
      </c>
      <c r="D31" s="436">
        <v>12991559.060000001</v>
      </c>
      <c r="E31" s="433">
        <v>0.52258713512710597</v>
      </c>
      <c r="F31" s="437">
        <v>4061</v>
      </c>
      <c r="G31" s="437">
        <v>3938</v>
      </c>
      <c r="H31" s="438">
        <v>0.96970000000000001</v>
      </c>
      <c r="I31" s="431">
        <v>0.99</v>
      </c>
      <c r="J31" s="439">
        <v>5427</v>
      </c>
      <c r="K31" s="439">
        <v>4790</v>
      </c>
      <c r="L31" s="440">
        <v>0.88260000000000005</v>
      </c>
      <c r="M31" s="433">
        <v>0.85499999999999998</v>
      </c>
      <c r="N31" s="441">
        <v>6786332.5499999998</v>
      </c>
      <c r="O31" s="441">
        <v>4879724.4400000004</v>
      </c>
      <c r="P31" s="438">
        <v>0.71909999999999996</v>
      </c>
      <c r="Q31" s="438">
        <v>0.69</v>
      </c>
      <c r="R31" s="439">
        <v>4348</v>
      </c>
      <c r="S31" s="439">
        <v>2860</v>
      </c>
      <c r="T31" s="440">
        <v>0.65780000000000005</v>
      </c>
      <c r="U31" s="440">
        <v>0.69</v>
      </c>
      <c r="V31" s="437">
        <v>3313</v>
      </c>
      <c r="W31" s="437">
        <v>2781</v>
      </c>
      <c r="X31" s="438">
        <v>0.83940000000000003</v>
      </c>
      <c r="Y31" s="208"/>
      <c r="Z31" s="196">
        <v>4244</v>
      </c>
      <c r="AA31" s="197">
        <v>4549</v>
      </c>
      <c r="AB31" s="198">
        <v>1.0719000000000001</v>
      </c>
      <c r="AC31" s="196">
        <v>5985</v>
      </c>
      <c r="AD31" s="197">
        <v>5214</v>
      </c>
      <c r="AE31" s="198">
        <v>0.87119999999999997</v>
      </c>
      <c r="AF31" s="199">
        <v>13958043.609999999</v>
      </c>
      <c r="AG31" s="200">
        <v>10104344.050000001</v>
      </c>
      <c r="AH31" s="198">
        <v>0.72389999999999999</v>
      </c>
      <c r="AI31" s="196">
        <v>5160</v>
      </c>
      <c r="AJ31" s="197">
        <v>3716</v>
      </c>
      <c r="AK31" s="198">
        <v>0.72019999999999995</v>
      </c>
      <c r="AL31" s="12" t="s">
        <v>337</v>
      </c>
    </row>
    <row r="32" spans="1:38" s="3" customFormat="1" ht="13.9">
      <c r="A32" s="230" t="s">
        <v>161</v>
      </c>
      <c r="B32" s="230" t="s">
        <v>48</v>
      </c>
      <c r="C32" s="436">
        <v>1162030.32</v>
      </c>
      <c r="D32" s="436">
        <v>2359882.2000000002</v>
      </c>
      <c r="E32" s="433">
        <v>0.49241030759925197</v>
      </c>
      <c r="F32" s="437">
        <v>805</v>
      </c>
      <c r="G32" s="437">
        <v>752</v>
      </c>
      <c r="H32" s="438">
        <v>0.93420000000000003</v>
      </c>
      <c r="I32" s="431">
        <v>0.99</v>
      </c>
      <c r="J32" s="439">
        <v>1269</v>
      </c>
      <c r="K32" s="439">
        <v>1008</v>
      </c>
      <c r="L32" s="440">
        <v>0.79430000000000001</v>
      </c>
      <c r="M32" s="433">
        <v>0.81459999999999999</v>
      </c>
      <c r="N32" s="441">
        <v>1212418.58</v>
      </c>
      <c r="O32" s="441">
        <v>815668.54</v>
      </c>
      <c r="P32" s="438">
        <v>0.67279999999999995</v>
      </c>
      <c r="Q32" s="438">
        <v>0.6704</v>
      </c>
      <c r="R32" s="439">
        <v>796</v>
      </c>
      <c r="S32" s="439">
        <v>525</v>
      </c>
      <c r="T32" s="440">
        <v>0.65949999999999998</v>
      </c>
      <c r="U32" s="440">
        <v>0.69</v>
      </c>
      <c r="V32" s="437">
        <v>743</v>
      </c>
      <c r="W32" s="437">
        <v>556</v>
      </c>
      <c r="X32" s="438">
        <v>0.74829999999999997</v>
      </c>
      <c r="Y32" s="208"/>
      <c r="Z32" s="196">
        <v>834</v>
      </c>
      <c r="AA32" s="197">
        <v>860</v>
      </c>
      <c r="AB32" s="198">
        <v>1.0311999999999999</v>
      </c>
      <c r="AC32" s="196">
        <v>1234</v>
      </c>
      <c r="AD32" s="197">
        <v>1039</v>
      </c>
      <c r="AE32" s="198">
        <v>0.84199999999999997</v>
      </c>
      <c r="AF32" s="199">
        <v>2629292.1800000002</v>
      </c>
      <c r="AG32" s="200">
        <v>1788035.59</v>
      </c>
      <c r="AH32" s="198">
        <v>0.68</v>
      </c>
      <c r="AI32" s="196">
        <v>981</v>
      </c>
      <c r="AJ32" s="197">
        <v>665</v>
      </c>
      <c r="AK32" s="198">
        <v>0.67789999999999995</v>
      </c>
      <c r="AL32" s="12" t="s">
        <v>337</v>
      </c>
    </row>
    <row r="33" spans="1:38" s="3" customFormat="1" ht="13.9">
      <c r="A33" s="230" t="s">
        <v>166</v>
      </c>
      <c r="B33" s="230" t="s">
        <v>49</v>
      </c>
      <c r="C33" s="436">
        <v>2989301.8</v>
      </c>
      <c r="D33" s="436">
        <v>6045364.3799999999</v>
      </c>
      <c r="E33" s="433">
        <v>0.49447834937618801</v>
      </c>
      <c r="F33" s="437">
        <v>2050</v>
      </c>
      <c r="G33" s="437">
        <v>1922</v>
      </c>
      <c r="H33" s="438">
        <v>0.93759999999999999</v>
      </c>
      <c r="I33" s="431">
        <v>0.96540000000000004</v>
      </c>
      <c r="J33" s="439">
        <v>2650</v>
      </c>
      <c r="K33" s="439">
        <v>2419</v>
      </c>
      <c r="L33" s="440">
        <v>0.91279999999999994</v>
      </c>
      <c r="M33" s="433">
        <v>0.89</v>
      </c>
      <c r="N33" s="441">
        <v>3216917.42</v>
      </c>
      <c r="O33" s="441">
        <v>2070810.85</v>
      </c>
      <c r="P33" s="438">
        <v>0.64370000000000005</v>
      </c>
      <c r="Q33" s="438">
        <v>0.65749999999999997</v>
      </c>
      <c r="R33" s="439">
        <v>2081</v>
      </c>
      <c r="S33" s="439">
        <v>1307</v>
      </c>
      <c r="T33" s="440">
        <v>0.62809999999999999</v>
      </c>
      <c r="U33" s="440">
        <v>0.69</v>
      </c>
      <c r="V33" s="437">
        <v>1757</v>
      </c>
      <c r="W33" s="437">
        <v>1448</v>
      </c>
      <c r="X33" s="438">
        <v>0.82410000000000005</v>
      </c>
      <c r="Y33" s="208"/>
      <c r="Z33" s="196">
        <v>2221</v>
      </c>
      <c r="AA33" s="197">
        <v>2172</v>
      </c>
      <c r="AB33" s="198">
        <v>0.97789999999999999</v>
      </c>
      <c r="AC33" s="196">
        <v>2962</v>
      </c>
      <c r="AD33" s="197">
        <v>2708</v>
      </c>
      <c r="AE33" s="198">
        <v>0.91420000000000001</v>
      </c>
      <c r="AF33" s="199">
        <v>6912578.6600000001</v>
      </c>
      <c r="AG33" s="200">
        <v>4640563.4000000004</v>
      </c>
      <c r="AH33" s="198">
        <v>0.67130000000000001</v>
      </c>
      <c r="AI33" s="196">
        <v>2478</v>
      </c>
      <c r="AJ33" s="197">
        <v>1802</v>
      </c>
      <c r="AK33" s="198">
        <v>0.72719999999999996</v>
      </c>
      <c r="AL33" s="12" t="s">
        <v>337</v>
      </c>
    </row>
    <row r="34" spans="1:38" s="3" customFormat="1" ht="13.9">
      <c r="A34" s="230" t="s">
        <v>160</v>
      </c>
      <c r="B34" s="230" t="s">
        <v>50</v>
      </c>
      <c r="C34" s="436">
        <v>8386294.1399999997</v>
      </c>
      <c r="D34" s="436">
        <v>17028736.640000001</v>
      </c>
      <c r="E34" s="433">
        <v>0.49247893823789901</v>
      </c>
      <c r="F34" s="437">
        <v>7517</v>
      </c>
      <c r="G34" s="437">
        <v>6969</v>
      </c>
      <c r="H34" s="438">
        <v>0.92710000000000004</v>
      </c>
      <c r="I34" s="431">
        <v>0.97619999999999996</v>
      </c>
      <c r="J34" s="439">
        <v>9058</v>
      </c>
      <c r="K34" s="439">
        <v>8030</v>
      </c>
      <c r="L34" s="440">
        <v>0.88649999999999995</v>
      </c>
      <c r="M34" s="433">
        <v>0.88260000000000005</v>
      </c>
      <c r="N34" s="441">
        <v>8403148.4700000007</v>
      </c>
      <c r="O34" s="441">
        <v>5742161.3899999997</v>
      </c>
      <c r="P34" s="438">
        <v>0.68330000000000002</v>
      </c>
      <c r="Q34" s="438">
        <v>0.69</v>
      </c>
      <c r="R34" s="439">
        <v>6370</v>
      </c>
      <c r="S34" s="439">
        <v>4006</v>
      </c>
      <c r="T34" s="440">
        <v>0.62890000000000001</v>
      </c>
      <c r="U34" s="440">
        <v>0.69</v>
      </c>
      <c r="V34" s="437">
        <v>5622</v>
      </c>
      <c r="W34" s="437">
        <v>4455</v>
      </c>
      <c r="X34" s="438">
        <v>0.79239999999999999</v>
      </c>
      <c r="Y34" s="208"/>
      <c r="Z34" s="196">
        <v>8273</v>
      </c>
      <c r="AA34" s="197">
        <v>8290</v>
      </c>
      <c r="AB34" s="198">
        <v>1.0021</v>
      </c>
      <c r="AC34" s="196">
        <v>9910</v>
      </c>
      <c r="AD34" s="197">
        <v>8772</v>
      </c>
      <c r="AE34" s="198">
        <v>0.88519999999999999</v>
      </c>
      <c r="AF34" s="199">
        <v>17704322.739999998</v>
      </c>
      <c r="AG34" s="200">
        <v>12777651.18</v>
      </c>
      <c r="AH34" s="198">
        <v>0.72170000000000001</v>
      </c>
      <c r="AI34" s="196">
        <v>7393</v>
      </c>
      <c r="AJ34" s="197">
        <v>5232</v>
      </c>
      <c r="AK34" s="198">
        <v>0.7077</v>
      </c>
      <c r="AL34" s="12" t="s">
        <v>337</v>
      </c>
    </row>
    <row r="35" spans="1:38" s="3" customFormat="1" ht="13.9">
      <c r="A35" s="230" t="s">
        <v>164</v>
      </c>
      <c r="B35" s="230" t="s">
        <v>338</v>
      </c>
      <c r="C35" s="436">
        <v>1508745.29</v>
      </c>
      <c r="D35" s="436">
        <v>2886642.86</v>
      </c>
      <c r="E35" s="433">
        <v>0.52266434164980102</v>
      </c>
      <c r="F35" s="437">
        <v>1743</v>
      </c>
      <c r="G35" s="437">
        <v>1359</v>
      </c>
      <c r="H35" s="438">
        <v>0.77969999999999995</v>
      </c>
      <c r="I35" s="431">
        <v>0.86380000000000001</v>
      </c>
      <c r="J35" s="439">
        <v>2301</v>
      </c>
      <c r="K35" s="439">
        <v>1792</v>
      </c>
      <c r="L35" s="440">
        <v>0.77880000000000005</v>
      </c>
      <c r="M35" s="433">
        <v>0.78669999999999995</v>
      </c>
      <c r="N35" s="441">
        <v>1406173.26</v>
      </c>
      <c r="O35" s="441">
        <v>843452.72</v>
      </c>
      <c r="P35" s="438">
        <v>0.5998</v>
      </c>
      <c r="Q35" s="438">
        <v>0.62360000000000004</v>
      </c>
      <c r="R35" s="439">
        <v>1581</v>
      </c>
      <c r="S35" s="439">
        <v>927</v>
      </c>
      <c r="T35" s="440">
        <v>0.58630000000000004</v>
      </c>
      <c r="U35" s="440">
        <v>0.64439999999999997</v>
      </c>
      <c r="V35" s="437">
        <v>1019</v>
      </c>
      <c r="W35" s="437">
        <v>789</v>
      </c>
      <c r="X35" s="438">
        <v>0.77429999999999999</v>
      </c>
      <c r="Y35" s="208"/>
      <c r="Z35" s="196">
        <v>2071</v>
      </c>
      <c r="AA35" s="197">
        <v>1632</v>
      </c>
      <c r="AB35" s="198">
        <v>0.78800000000000003</v>
      </c>
      <c r="AC35" s="196">
        <v>2450</v>
      </c>
      <c r="AD35" s="197">
        <v>1925</v>
      </c>
      <c r="AE35" s="198">
        <v>0.78569999999999995</v>
      </c>
      <c r="AF35" s="199">
        <v>3014070.75</v>
      </c>
      <c r="AG35" s="200">
        <v>1912141.41</v>
      </c>
      <c r="AH35" s="198">
        <v>0.63439999999999996</v>
      </c>
      <c r="AI35" s="196">
        <v>1861</v>
      </c>
      <c r="AJ35" s="197">
        <v>1173</v>
      </c>
      <c r="AK35" s="198">
        <v>0.63029999999999997</v>
      </c>
      <c r="AL35" s="12" t="s">
        <v>337</v>
      </c>
    </row>
    <row r="36" spans="1:38" s="3" customFormat="1" ht="13.9">
      <c r="A36" s="230" t="s">
        <v>164</v>
      </c>
      <c r="B36" s="230" t="s">
        <v>339</v>
      </c>
      <c r="C36" s="436">
        <v>1785278.51</v>
      </c>
      <c r="D36" s="436">
        <v>3187552.44</v>
      </c>
      <c r="E36" s="433">
        <v>0.56007816141214595</v>
      </c>
      <c r="F36" s="437">
        <v>1459</v>
      </c>
      <c r="G36" s="437">
        <v>1279</v>
      </c>
      <c r="H36" s="438">
        <v>0.87660000000000005</v>
      </c>
      <c r="I36" s="431">
        <v>0.92179999999999995</v>
      </c>
      <c r="J36" s="439">
        <v>2161</v>
      </c>
      <c r="K36" s="439">
        <v>1821</v>
      </c>
      <c r="L36" s="440">
        <v>0.8427</v>
      </c>
      <c r="M36" s="433">
        <v>0.85199999999999998</v>
      </c>
      <c r="N36" s="441">
        <v>1659384.58</v>
      </c>
      <c r="O36" s="441">
        <v>1047161.03</v>
      </c>
      <c r="P36" s="438">
        <v>0.63109999999999999</v>
      </c>
      <c r="Q36" s="438">
        <v>0.65629999999999999</v>
      </c>
      <c r="R36" s="439">
        <v>1609</v>
      </c>
      <c r="S36" s="439">
        <v>1012</v>
      </c>
      <c r="T36" s="440">
        <v>0.629</v>
      </c>
      <c r="U36" s="440">
        <v>0.66739999999999999</v>
      </c>
      <c r="V36" s="437">
        <v>1118</v>
      </c>
      <c r="W36" s="437">
        <v>877</v>
      </c>
      <c r="X36" s="438">
        <v>0.78439999999999999</v>
      </c>
      <c r="Y36" s="208"/>
      <c r="Z36" s="196">
        <v>1661</v>
      </c>
      <c r="AA36" s="197">
        <v>1563</v>
      </c>
      <c r="AB36" s="198">
        <v>0.94099999999999995</v>
      </c>
      <c r="AC36" s="196">
        <v>2230</v>
      </c>
      <c r="AD36" s="197">
        <v>2018</v>
      </c>
      <c r="AE36" s="198">
        <v>0.90490000000000004</v>
      </c>
      <c r="AF36" s="199">
        <v>3571770.62</v>
      </c>
      <c r="AG36" s="200">
        <v>2242614.73</v>
      </c>
      <c r="AH36" s="198">
        <v>0.62790000000000001</v>
      </c>
      <c r="AI36" s="196">
        <v>1802</v>
      </c>
      <c r="AJ36" s="197">
        <v>1073</v>
      </c>
      <c r="AK36" s="198">
        <v>0.59540000000000004</v>
      </c>
      <c r="AL36" s="12" t="s">
        <v>337</v>
      </c>
    </row>
    <row r="37" spans="1:38" s="3" customFormat="1" ht="13.9">
      <c r="A37" s="230" t="s">
        <v>162</v>
      </c>
      <c r="B37" s="230" t="s">
        <v>52</v>
      </c>
      <c r="C37" s="436">
        <v>12196133.83</v>
      </c>
      <c r="D37" s="436">
        <v>23984287.469999999</v>
      </c>
      <c r="E37" s="433">
        <v>0.50850515552130304</v>
      </c>
      <c r="F37" s="437">
        <v>11213</v>
      </c>
      <c r="G37" s="437">
        <v>10570</v>
      </c>
      <c r="H37" s="438">
        <v>0.94269999999999998</v>
      </c>
      <c r="I37" s="431">
        <v>0.99</v>
      </c>
      <c r="J37" s="439">
        <v>13201</v>
      </c>
      <c r="K37" s="439">
        <v>11791</v>
      </c>
      <c r="L37" s="440">
        <v>0.89319999999999999</v>
      </c>
      <c r="M37" s="433">
        <v>0.89</v>
      </c>
      <c r="N37" s="441">
        <v>12957232.32</v>
      </c>
      <c r="O37" s="441">
        <v>8439506.5899999999</v>
      </c>
      <c r="P37" s="438">
        <v>0.65129999999999999</v>
      </c>
      <c r="Q37" s="438">
        <v>0.6583</v>
      </c>
      <c r="R37" s="439">
        <v>9636</v>
      </c>
      <c r="S37" s="439">
        <v>5940</v>
      </c>
      <c r="T37" s="440">
        <v>0.61639999999999995</v>
      </c>
      <c r="U37" s="440">
        <v>0.69</v>
      </c>
      <c r="V37" s="437">
        <v>8955</v>
      </c>
      <c r="W37" s="437">
        <v>6856</v>
      </c>
      <c r="X37" s="438">
        <v>0.76559999999999995</v>
      </c>
      <c r="Y37" s="208"/>
      <c r="Z37" s="196">
        <v>12135</v>
      </c>
      <c r="AA37" s="197">
        <v>12377</v>
      </c>
      <c r="AB37" s="198">
        <v>1.0199</v>
      </c>
      <c r="AC37" s="196">
        <v>14524</v>
      </c>
      <c r="AD37" s="197">
        <v>12937</v>
      </c>
      <c r="AE37" s="198">
        <v>0.89070000000000005</v>
      </c>
      <c r="AF37" s="199">
        <v>27749250.690000001</v>
      </c>
      <c r="AG37" s="200">
        <v>18433419</v>
      </c>
      <c r="AH37" s="198">
        <v>0.6643</v>
      </c>
      <c r="AI37" s="196">
        <v>11490</v>
      </c>
      <c r="AJ37" s="197">
        <v>7519</v>
      </c>
      <c r="AK37" s="198">
        <v>0.65439999999999998</v>
      </c>
      <c r="AL37" s="12" t="s">
        <v>337</v>
      </c>
    </row>
    <row r="38" spans="1:38" s="3" customFormat="1" ht="13.9">
      <c r="A38" s="230" t="s">
        <v>160</v>
      </c>
      <c r="B38" s="230" t="s">
        <v>53</v>
      </c>
      <c r="C38" s="436">
        <v>2824687.09</v>
      </c>
      <c r="D38" s="436">
        <v>5487067.6299999999</v>
      </c>
      <c r="E38" s="433">
        <v>0.51478991703260601</v>
      </c>
      <c r="F38" s="437">
        <v>1979</v>
      </c>
      <c r="G38" s="437">
        <v>1899</v>
      </c>
      <c r="H38" s="438">
        <v>0.95960000000000001</v>
      </c>
      <c r="I38" s="431">
        <v>0.99</v>
      </c>
      <c r="J38" s="439">
        <v>2836</v>
      </c>
      <c r="K38" s="439">
        <v>2562</v>
      </c>
      <c r="L38" s="440">
        <v>0.90339999999999998</v>
      </c>
      <c r="M38" s="433">
        <v>0.89</v>
      </c>
      <c r="N38" s="441">
        <v>2805285.31</v>
      </c>
      <c r="O38" s="441">
        <v>1885767.98</v>
      </c>
      <c r="P38" s="438">
        <v>0.67220000000000002</v>
      </c>
      <c r="Q38" s="438">
        <v>0.67330000000000001</v>
      </c>
      <c r="R38" s="439">
        <v>2083</v>
      </c>
      <c r="S38" s="439">
        <v>1223</v>
      </c>
      <c r="T38" s="440">
        <v>0.58709999999999996</v>
      </c>
      <c r="U38" s="440">
        <v>0.67589999999999995</v>
      </c>
      <c r="V38" s="437">
        <v>1631</v>
      </c>
      <c r="W38" s="437">
        <v>1386</v>
      </c>
      <c r="X38" s="438">
        <v>0.8498</v>
      </c>
      <c r="Y38" s="208"/>
      <c r="Z38" s="196">
        <v>2082</v>
      </c>
      <c r="AA38" s="197">
        <v>2172</v>
      </c>
      <c r="AB38" s="198">
        <v>1.0431999999999999</v>
      </c>
      <c r="AC38" s="196">
        <v>3014</v>
      </c>
      <c r="AD38" s="197">
        <v>2732</v>
      </c>
      <c r="AE38" s="198">
        <v>0.90639999999999998</v>
      </c>
      <c r="AF38" s="199">
        <v>6020116.0899999999</v>
      </c>
      <c r="AG38" s="200">
        <v>4009091.16</v>
      </c>
      <c r="AH38" s="198">
        <v>0.66590000000000005</v>
      </c>
      <c r="AI38" s="196">
        <v>2396</v>
      </c>
      <c r="AJ38" s="197">
        <v>1622</v>
      </c>
      <c r="AK38" s="198">
        <v>0.67700000000000005</v>
      </c>
      <c r="AL38" s="12" t="s">
        <v>337</v>
      </c>
    </row>
    <row r="39" spans="1:38" s="3" customFormat="1" ht="13.9">
      <c r="A39" s="230" t="s">
        <v>163</v>
      </c>
      <c r="B39" s="230" t="s">
        <v>54</v>
      </c>
      <c r="C39" s="436">
        <v>8009783.4100000001</v>
      </c>
      <c r="D39" s="436">
        <v>15392094.970000001</v>
      </c>
      <c r="E39" s="433">
        <v>0.520382925495944</v>
      </c>
      <c r="F39" s="437">
        <v>6907</v>
      </c>
      <c r="G39" s="437">
        <v>6501</v>
      </c>
      <c r="H39" s="438">
        <v>0.94120000000000004</v>
      </c>
      <c r="I39" s="431">
        <v>0.99</v>
      </c>
      <c r="J39" s="439">
        <v>8669</v>
      </c>
      <c r="K39" s="439">
        <v>7373</v>
      </c>
      <c r="L39" s="440">
        <v>0.85050000000000003</v>
      </c>
      <c r="M39" s="433">
        <v>0.83420000000000005</v>
      </c>
      <c r="N39" s="441">
        <v>8034457.04</v>
      </c>
      <c r="O39" s="441">
        <v>5549283.1799999997</v>
      </c>
      <c r="P39" s="438">
        <v>0.69069999999999998</v>
      </c>
      <c r="Q39" s="438">
        <v>0.69</v>
      </c>
      <c r="R39" s="439">
        <v>6040</v>
      </c>
      <c r="S39" s="439">
        <v>3765</v>
      </c>
      <c r="T39" s="440">
        <v>0.62329999999999997</v>
      </c>
      <c r="U39" s="440">
        <v>0.69</v>
      </c>
      <c r="V39" s="437">
        <v>5433</v>
      </c>
      <c r="W39" s="437">
        <v>4388</v>
      </c>
      <c r="X39" s="438">
        <v>0.80769999999999997</v>
      </c>
      <c r="Y39" s="208"/>
      <c r="Z39" s="196">
        <v>7386</v>
      </c>
      <c r="AA39" s="197">
        <v>8041</v>
      </c>
      <c r="AB39" s="198">
        <v>1.0887</v>
      </c>
      <c r="AC39" s="196">
        <v>9896</v>
      </c>
      <c r="AD39" s="197">
        <v>8250</v>
      </c>
      <c r="AE39" s="198">
        <v>0.8337</v>
      </c>
      <c r="AF39" s="199">
        <v>16783229.829999998</v>
      </c>
      <c r="AG39" s="200">
        <v>11432784.390000001</v>
      </c>
      <c r="AH39" s="198">
        <v>0.68120000000000003</v>
      </c>
      <c r="AI39" s="196">
        <v>7545</v>
      </c>
      <c r="AJ39" s="197">
        <v>5031</v>
      </c>
      <c r="AK39" s="198">
        <v>0.66679999999999995</v>
      </c>
      <c r="AL39" s="12" t="s">
        <v>337</v>
      </c>
    </row>
    <row r="40" spans="1:38" s="3" customFormat="1" ht="13.9">
      <c r="A40" s="230" t="s">
        <v>167</v>
      </c>
      <c r="B40" s="230" t="s">
        <v>55</v>
      </c>
      <c r="C40" s="436">
        <v>579973.12</v>
      </c>
      <c r="D40" s="436">
        <v>1219159.48</v>
      </c>
      <c r="E40" s="433">
        <v>0.47571554789534198</v>
      </c>
      <c r="F40" s="437">
        <v>374</v>
      </c>
      <c r="G40" s="437">
        <v>345</v>
      </c>
      <c r="H40" s="438">
        <v>0.92249999999999999</v>
      </c>
      <c r="I40" s="431">
        <v>0.99</v>
      </c>
      <c r="J40" s="439">
        <v>507</v>
      </c>
      <c r="K40" s="439">
        <v>456</v>
      </c>
      <c r="L40" s="440">
        <v>0.89939999999999998</v>
      </c>
      <c r="M40" s="433">
        <v>0.89</v>
      </c>
      <c r="N40" s="441">
        <v>602371.92000000004</v>
      </c>
      <c r="O40" s="441">
        <v>428765.25</v>
      </c>
      <c r="P40" s="438">
        <v>0.71179999999999999</v>
      </c>
      <c r="Q40" s="438">
        <v>0.69</v>
      </c>
      <c r="R40" s="439">
        <v>396</v>
      </c>
      <c r="S40" s="439">
        <v>265</v>
      </c>
      <c r="T40" s="440">
        <v>0.66920000000000002</v>
      </c>
      <c r="U40" s="440">
        <v>0.69</v>
      </c>
      <c r="V40" s="437">
        <v>297</v>
      </c>
      <c r="W40" s="437">
        <v>212</v>
      </c>
      <c r="X40" s="438">
        <v>0.71379999999999999</v>
      </c>
      <c r="Y40" s="208"/>
      <c r="Z40" s="196">
        <v>427</v>
      </c>
      <c r="AA40" s="197">
        <v>432</v>
      </c>
      <c r="AB40" s="198">
        <v>1.0117</v>
      </c>
      <c r="AC40" s="196">
        <v>562</v>
      </c>
      <c r="AD40" s="197">
        <v>515</v>
      </c>
      <c r="AE40" s="198">
        <v>0.91639999999999999</v>
      </c>
      <c r="AF40" s="199">
        <v>1438643.35</v>
      </c>
      <c r="AG40" s="200">
        <v>990159.52</v>
      </c>
      <c r="AH40" s="198">
        <v>0.68830000000000002</v>
      </c>
      <c r="AI40" s="196">
        <v>487</v>
      </c>
      <c r="AJ40" s="197">
        <v>328</v>
      </c>
      <c r="AK40" s="198">
        <v>0.67349999999999999</v>
      </c>
      <c r="AL40" s="12" t="s">
        <v>337</v>
      </c>
    </row>
    <row r="41" spans="1:38" s="3" customFormat="1" ht="13.9">
      <c r="A41" s="230" t="s">
        <v>167</v>
      </c>
      <c r="B41" s="230" t="s">
        <v>56</v>
      </c>
      <c r="C41" s="436">
        <v>284541.44</v>
      </c>
      <c r="D41" s="436">
        <v>600646.19999999995</v>
      </c>
      <c r="E41" s="433">
        <v>0.47372553093651498</v>
      </c>
      <c r="F41" s="437">
        <v>155</v>
      </c>
      <c r="G41" s="437">
        <v>155</v>
      </c>
      <c r="H41" s="438">
        <v>1</v>
      </c>
      <c r="I41" s="431">
        <v>0.99</v>
      </c>
      <c r="J41" s="439">
        <v>246</v>
      </c>
      <c r="K41" s="439">
        <v>230</v>
      </c>
      <c r="L41" s="440">
        <v>0.93500000000000005</v>
      </c>
      <c r="M41" s="433">
        <v>0.88759999999999994</v>
      </c>
      <c r="N41" s="441">
        <v>345036</v>
      </c>
      <c r="O41" s="441">
        <v>218262.08</v>
      </c>
      <c r="P41" s="438">
        <v>0.63260000000000005</v>
      </c>
      <c r="Q41" s="438">
        <v>0.67190000000000005</v>
      </c>
      <c r="R41" s="439">
        <v>196</v>
      </c>
      <c r="S41" s="439">
        <v>121</v>
      </c>
      <c r="T41" s="440">
        <v>0.61729999999999996</v>
      </c>
      <c r="U41" s="440">
        <v>0.66969999999999996</v>
      </c>
      <c r="V41" s="437">
        <v>171</v>
      </c>
      <c r="W41" s="437">
        <v>135</v>
      </c>
      <c r="X41" s="438">
        <v>0.78949999999999998</v>
      </c>
      <c r="Y41" s="208"/>
      <c r="Z41" s="196">
        <v>127</v>
      </c>
      <c r="AA41" s="197">
        <v>142</v>
      </c>
      <c r="AB41" s="198">
        <v>1.1181000000000001</v>
      </c>
      <c r="AC41" s="196">
        <v>247</v>
      </c>
      <c r="AD41" s="197">
        <v>218</v>
      </c>
      <c r="AE41" s="198">
        <v>0.88260000000000005</v>
      </c>
      <c r="AF41" s="199">
        <v>645042.30000000005</v>
      </c>
      <c r="AG41" s="200">
        <v>431340.81</v>
      </c>
      <c r="AH41" s="198">
        <v>0.66869999999999996</v>
      </c>
      <c r="AI41" s="196">
        <v>216</v>
      </c>
      <c r="AJ41" s="197">
        <v>155</v>
      </c>
      <c r="AK41" s="198">
        <v>0.71760000000000002</v>
      </c>
      <c r="AL41" s="12" t="s">
        <v>337</v>
      </c>
    </row>
    <row r="42" spans="1:38" s="3" customFormat="1" ht="13.9">
      <c r="A42" s="230" t="s">
        <v>164</v>
      </c>
      <c r="B42" s="230" t="s">
        <v>57</v>
      </c>
      <c r="C42" s="436">
        <v>2243682.17</v>
      </c>
      <c r="D42" s="436">
        <v>4409775.08</v>
      </c>
      <c r="E42" s="433">
        <v>0.50879741694218095</v>
      </c>
      <c r="F42" s="437">
        <v>1741</v>
      </c>
      <c r="G42" s="437">
        <v>1570</v>
      </c>
      <c r="H42" s="438">
        <v>0.90180000000000005</v>
      </c>
      <c r="I42" s="431">
        <v>0.96399999999999997</v>
      </c>
      <c r="J42" s="439">
        <v>2346</v>
      </c>
      <c r="K42" s="439">
        <v>2137</v>
      </c>
      <c r="L42" s="440">
        <v>0.91090000000000004</v>
      </c>
      <c r="M42" s="433">
        <v>0.87809999999999999</v>
      </c>
      <c r="N42" s="441">
        <v>2184828.5699999998</v>
      </c>
      <c r="O42" s="441">
        <v>1566826.54</v>
      </c>
      <c r="P42" s="438">
        <v>0.71709999999999996</v>
      </c>
      <c r="Q42" s="438">
        <v>0.69</v>
      </c>
      <c r="R42" s="439">
        <v>1702</v>
      </c>
      <c r="S42" s="439">
        <v>1067</v>
      </c>
      <c r="T42" s="440">
        <v>0.62690000000000001</v>
      </c>
      <c r="U42" s="440">
        <v>0.69</v>
      </c>
      <c r="V42" s="437">
        <v>1372</v>
      </c>
      <c r="W42" s="437">
        <v>1106</v>
      </c>
      <c r="X42" s="438">
        <v>0.80610000000000004</v>
      </c>
      <c r="Y42" s="208"/>
      <c r="Z42" s="196">
        <v>1840</v>
      </c>
      <c r="AA42" s="197">
        <v>1911</v>
      </c>
      <c r="AB42" s="198">
        <v>1.0386</v>
      </c>
      <c r="AC42" s="196">
        <v>2674</v>
      </c>
      <c r="AD42" s="197">
        <v>2367</v>
      </c>
      <c r="AE42" s="198">
        <v>0.88519999999999999</v>
      </c>
      <c r="AF42" s="199">
        <v>4803088.0599999996</v>
      </c>
      <c r="AG42" s="200">
        <v>3395055.27</v>
      </c>
      <c r="AH42" s="198">
        <v>0.70679999999999998</v>
      </c>
      <c r="AI42" s="196">
        <v>2079</v>
      </c>
      <c r="AJ42" s="197">
        <v>1346</v>
      </c>
      <c r="AK42" s="198">
        <v>0.64739999999999998</v>
      </c>
      <c r="AL42" s="12" t="s">
        <v>337</v>
      </c>
    </row>
    <row r="43" spans="1:38" s="3" customFormat="1" ht="13.9">
      <c r="A43" s="230" t="s">
        <v>160</v>
      </c>
      <c r="B43" s="230" t="s">
        <v>58</v>
      </c>
      <c r="C43" s="436">
        <v>1022330.76</v>
      </c>
      <c r="D43" s="436">
        <v>1880570.5725</v>
      </c>
      <c r="E43" s="433">
        <v>0.54362796852708895</v>
      </c>
      <c r="F43" s="437">
        <v>924</v>
      </c>
      <c r="G43" s="437">
        <v>889</v>
      </c>
      <c r="H43" s="438">
        <v>0.96209999999999996</v>
      </c>
      <c r="I43" s="431">
        <v>0.99</v>
      </c>
      <c r="J43" s="439">
        <v>1200</v>
      </c>
      <c r="K43" s="439">
        <v>1152</v>
      </c>
      <c r="L43" s="440">
        <v>0.96</v>
      </c>
      <c r="M43" s="433">
        <v>0.89</v>
      </c>
      <c r="N43" s="441">
        <v>1116829.6399999999</v>
      </c>
      <c r="O43" s="441">
        <v>718543.29</v>
      </c>
      <c r="P43" s="438">
        <v>0.64339999999999997</v>
      </c>
      <c r="Q43" s="438">
        <v>0.65680000000000005</v>
      </c>
      <c r="R43" s="439">
        <v>964</v>
      </c>
      <c r="S43" s="439">
        <v>571</v>
      </c>
      <c r="T43" s="440">
        <v>0.59230000000000005</v>
      </c>
      <c r="U43" s="440">
        <v>0.69</v>
      </c>
      <c r="V43" s="437">
        <v>785</v>
      </c>
      <c r="W43" s="437">
        <v>678</v>
      </c>
      <c r="X43" s="438">
        <v>0.86370000000000002</v>
      </c>
      <c r="Y43" s="208"/>
      <c r="Z43" s="196">
        <v>978</v>
      </c>
      <c r="AA43" s="197">
        <v>1011</v>
      </c>
      <c r="AB43" s="198">
        <v>1.0337000000000001</v>
      </c>
      <c r="AC43" s="196">
        <v>1256</v>
      </c>
      <c r="AD43" s="197">
        <v>1182</v>
      </c>
      <c r="AE43" s="198">
        <v>0.94110000000000005</v>
      </c>
      <c r="AF43" s="199">
        <v>2248640.37</v>
      </c>
      <c r="AG43" s="200">
        <v>1489040.44</v>
      </c>
      <c r="AH43" s="198">
        <v>0.66220000000000001</v>
      </c>
      <c r="AI43" s="196">
        <v>1073</v>
      </c>
      <c r="AJ43" s="197">
        <v>748</v>
      </c>
      <c r="AK43" s="198">
        <v>0.69710000000000005</v>
      </c>
      <c r="AL43" s="12" t="s">
        <v>337</v>
      </c>
    </row>
    <row r="44" spans="1:38" s="3" customFormat="1" ht="13.9">
      <c r="A44" s="230" t="s">
        <v>161</v>
      </c>
      <c r="B44" s="230" t="s">
        <v>340</v>
      </c>
      <c r="C44" s="436">
        <v>13150401.74</v>
      </c>
      <c r="D44" s="436">
        <v>25230065.109999999</v>
      </c>
      <c r="E44" s="433">
        <v>0.52121949280217295</v>
      </c>
      <c r="F44" s="437">
        <v>11281</v>
      </c>
      <c r="G44" s="437">
        <v>10567</v>
      </c>
      <c r="H44" s="438">
        <v>0.93669999999999998</v>
      </c>
      <c r="I44" s="431">
        <v>0.99</v>
      </c>
      <c r="J44" s="439">
        <v>14595</v>
      </c>
      <c r="K44" s="439">
        <v>11643</v>
      </c>
      <c r="L44" s="440">
        <v>0.79769999999999996</v>
      </c>
      <c r="M44" s="433">
        <v>0.83389999999999997</v>
      </c>
      <c r="N44" s="441">
        <v>13196617.25</v>
      </c>
      <c r="O44" s="441">
        <v>9490521.6199999992</v>
      </c>
      <c r="P44" s="438">
        <v>0.71919999999999995</v>
      </c>
      <c r="Q44" s="438">
        <v>0.69</v>
      </c>
      <c r="R44" s="439">
        <v>9804</v>
      </c>
      <c r="S44" s="439">
        <v>6233</v>
      </c>
      <c r="T44" s="440">
        <v>0.63580000000000003</v>
      </c>
      <c r="U44" s="440">
        <v>0.69</v>
      </c>
      <c r="V44" s="437">
        <v>8127</v>
      </c>
      <c r="W44" s="437">
        <v>6658</v>
      </c>
      <c r="X44" s="438">
        <v>0.81920000000000004</v>
      </c>
      <c r="Y44" s="208"/>
      <c r="Z44" s="196">
        <v>11255</v>
      </c>
      <c r="AA44" s="197">
        <v>11733</v>
      </c>
      <c r="AB44" s="198">
        <v>1.0425</v>
      </c>
      <c r="AC44" s="196">
        <v>15098</v>
      </c>
      <c r="AD44" s="197">
        <v>12057</v>
      </c>
      <c r="AE44" s="198">
        <v>0.79859999999999998</v>
      </c>
      <c r="AF44" s="199">
        <v>25829201.149999999</v>
      </c>
      <c r="AG44" s="200">
        <v>19383910.690000001</v>
      </c>
      <c r="AH44" s="198">
        <v>0.75049999999999994</v>
      </c>
      <c r="AI44" s="196">
        <v>11011</v>
      </c>
      <c r="AJ44" s="197">
        <v>7762</v>
      </c>
      <c r="AK44" s="198">
        <v>0.70489999999999997</v>
      </c>
      <c r="AL44" s="12" t="s">
        <v>337</v>
      </c>
    </row>
    <row r="45" spans="1:38" s="3" customFormat="1" ht="13.9">
      <c r="A45" s="230" t="s">
        <v>161</v>
      </c>
      <c r="B45" s="230" t="s">
        <v>341</v>
      </c>
      <c r="C45" s="436">
        <v>4413535.32</v>
      </c>
      <c r="D45" s="436">
        <v>8763551.8399999999</v>
      </c>
      <c r="E45" s="433">
        <v>0.50362403287843205</v>
      </c>
      <c r="F45" s="437">
        <v>4385</v>
      </c>
      <c r="G45" s="437">
        <v>4066</v>
      </c>
      <c r="H45" s="438">
        <v>0.92730000000000001</v>
      </c>
      <c r="I45" s="431">
        <v>0.99</v>
      </c>
      <c r="J45" s="439">
        <v>5633</v>
      </c>
      <c r="K45" s="439">
        <v>4549</v>
      </c>
      <c r="L45" s="440">
        <v>0.80759999999999998</v>
      </c>
      <c r="M45" s="433">
        <v>0.84189999999999998</v>
      </c>
      <c r="N45" s="441">
        <v>4270405.3600000003</v>
      </c>
      <c r="O45" s="441">
        <v>3096200.86</v>
      </c>
      <c r="P45" s="438">
        <v>0.72499999999999998</v>
      </c>
      <c r="Q45" s="438">
        <v>0.69</v>
      </c>
      <c r="R45" s="439">
        <v>3880</v>
      </c>
      <c r="S45" s="439">
        <v>2440</v>
      </c>
      <c r="T45" s="440">
        <v>0.62890000000000001</v>
      </c>
      <c r="U45" s="440">
        <v>0.69</v>
      </c>
      <c r="V45" s="437">
        <v>3135</v>
      </c>
      <c r="W45" s="437">
        <v>2612</v>
      </c>
      <c r="X45" s="438">
        <v>0.83320000000000005</v>
      </c>
      <c r="Y45" s="208"/>
      <c r="Z45" s="196">
        <v>4370</v>
      </c>
      <c r="AA45" s="197">
        <v>4448</v>
      </c>
      <c r="AB45" s="198">
        <v>1.0178</v>
      </c>
      <c r="AC45" s="196">
        <v>5808</v>
      </c>
      <c r="AD45" s="197">
        <v>5025</v>
      </c>
      <c r="AE45" s="198">
        <v>0.86519999999999997</v>
      </c>
      <c r="AF45" s="199">
        <v>9468270.1199999992</v>
      </c>
      <c r="AG45" s="200">
        <v>7040756.6600000001</v>
      </c>
      <c r="AH45" s="198">
        <v>0.74360000000000004</v>
      </c>
      <c r="AI45" s="196">
        <v>4706</v>
      </c>
      <c r="AJ45" s="197">
        <v>3190</v>
      </c>
      <c r="AK45" s="198">
        <v>0.67789999999999995</v>
      </c>
      <c r="AL45" s="12" t="s">
        <v>337</v>
      </c>
    </row>
    <row r="46" spans="1:38" s="3" customFormat="1" ht="13.9">
      <c r="A46" s="230" t="s">
        <v>164</v>
      </c>
      <c r="B46" s="230" t="s">
        <v>60</v>
      </c>
      <c r="C46" s="436">
        <v>3385885.02</v>
      </c>
      <c r="D46" s="436">
        <v>6566750.4900000002</v>
      </c>
      <c r="E46" s="433">
        <v>0.51561042636782095</v>
      </c>
      <c r="F46" s="437">
        <v>3186</v>
      </c>
      <c r="G46" s="437">
        <v>2983</v>
      </c>
      <c r="H46" s="438">
        <v>0.93630000000000002</v>
      </c>
      <c r="I46" s="431">
        <v>0.99</v>
      </c>
      <c r="J46" s="439">
        <v>3976</v>
      </c>
      <c r="K46" s="439">
        <v>3392</v>
      </c>
      <c r="L46" s="440">
        <v>0.85309999999999997</v>
      </c>
      <c r="M46" s="433">
        <v>0.87090000000000001</v>
      </c>
      <c r="N46" s="441">
        <v>3286062.5</v>
      </c>
      <c r="O46" s="441">
        <v>2294794.14</v>
      </c>
      <c r="P46" s="438">
        <v>0.69830000000000003</v>
      </c>
      <c r="Q46" s="438">
        <v>0.69</v>
      </c>
      <c r="R46" s="439">
        <v>2759</v>
      </c>
      <c r="S46" s="439">
        <v>1734</v>
      </c>
      <c r="T46" s="440">
        <v>0.62849999999999995</v>
      </c>
      <c r="U46" s="440">
        <v>0.69</v>
      </c>
      <c r="V46" s="437">
        <v>2283</v>
      </c>
      <c r="W46" s="437">
        <v>1855</v>
      </c>
      <c r="X46" s="438">
        <v>0.8125</v>
      </c>
      <c r="Y46" s="208"/>
      <c r="Z46" s="196">
        <v>3327</v>
      </c>
      <c r="AA46" s="197">
        <v>3365</v>
      </c>
      <c r="AB46" s="198">
        <v>1.0114000000000001</v>
      </c>
      <c r="AC46" s="196">
        <v>4204</v>
      </c>
      <c r="AD46" s="197">
        <v>3795</v>
      </c>
      <c r="AE46" s="198">
        <v>0.90269999999999995</v>
      </c>
      <c r="AF46" s="199">
        <v>7343860.6799999997</v>
      </c>
      <c r="AG46" s="200">
        <v>5095623.7699999996</v>
      </c>
      <c r="AH46" s="198">
        <v>0.69389999999999996</v>
      </c>
      <c r="AI46" s="196">
        <v>3286</v>
      </c>
      <c r="AJ46" s="197">
        <v>2271</v>
      </c>
      <c r="AK46" s="198">
        <v>0.69110000000000005</v>
      </c>
      <c r="AL46" s="12" t="s">
        <v>337</v>
      </c>
    </row>
    <row r="47" spans="1:38" s="3" customFormat="1" ht="13.9">
      <c r="A47" s="230" t="s">
        <v>165</v>
      </c>
      <c r="B47" s="230" t="s">
        <v>61</v>
      </c>
      <c r="C47" s="436">
        <v>5007442.2</v>
      </c>
      <c r="D47" s="436">
        <v>9650235.1500000004</v>
      </c>
      <c r="E47" s="433">
        <v>0.51889328313414196</v>
      </c>
      <c r="F47" s="437">
        <v>3397</v>
      </c>
      <c r="G47" s="437">
        <v>3240</v>
      </c>
      <c r="H47" s="438">
        <v>0.95379999999999998</v>
      </c>
      <c r="I47" s="431">
        <v>0.99</v>
      </c>
      <c r="J47" s="439">
        <v>4494</v>
      </c>
      <c r="K47" s="439">
        <v>3899</v>
      </c>
      <c r="L47" s="440">
        <v>0.86760000000000004</v>
      </c>
      <c r="M47" s="433">
        <v>0.87819999999999998</v>
      </c>
      <c r="N47" s="441">
        <v>5191296.26</v>
      </c>
      <c r="O47" s="441">
        <v>3644520.78</v>
      </c>
      <c r="P47" s="438">
        <v>0.70199999999999996</v>
      </c>
      <c r="Q47" s="438">
        <v>0.69</v>
      </c>
      <c r="R47" s="439">
        <v>3293</v>
      </c>
      <c r="S47" s="439">
        <v>2085</v>
      </c>
      <c r="T47" s="440">
        <v>0.63319999999999999</v>
      </c>
      <c r="U47" s="440">
        <v>0.69</v>
      </c>
      <c r="V47" s="437">
        <v>2695</v>
      </c>
      <c r="W47" s="437">
        <v>2192</v>
      </c>
      <c r="X47" s="438">
        <v>0.81340000000000001</v>
      </c>
      <c r="Y47" s="208"/>
      <c r="Z47" s="196">
        <v>3289</v>
      </c>
      <c r="AA47" s="197">
        <v>3605</v>
      </c>
      <c r="AB47" s="198">
        <v>1.0961000000000001</v>
      </c>
      <c r="AC47" s="196">
        <v>4462</v>
      </c>
      <c r="AD47" s="197">
        <v>4027</v>
      </c>
      <c r="AE47" s="198">
        <v>0.90249999999999997</v>
      </c>
      <c r="AF47" s="199">
        <v>10602758.33</v>
      </c>
      <c r="AG47" s="200">
        <v>7349482.2400000002</v>
      </c>
      <c r="AH47" s="198">
        <v>0.69320000000000004</v>
      </c>
      <c r="AI47" s="196">
        <v>3743</v>
      </c>
      <c r="AJ47" s="197">
        <v>2578</v>
      </c>
      <c r="AK47" s="198">
        <v>0.68879999999999997</v>
      </c>
      <c r="AL47" s="12" t="s">
        <v>337</v>
      </c>
    </row>
    <row r="48" spans="1:38" s="3" customFormat="1" ht="13.9">
      <c r="A48" s="230" t="s">
        <v>167</v>
      </c>
      <c r="B48" s="230" t="s">
        <v>62</v>
      </c>
      <c r="C48" s="436">
        <v>1718893.8</v>
      </c>
      <c r="D48" s="436">
        <v>3527057.62</v>
      </c>
      <c r="E48" s="433">
        <v>0.487344972833191</v>
      </c>
      <c r="F48" s="437">
        <v>1079</v>
      </c>
      <c r="G48" s="437">
        <v>1050</v>
      </c>
      <c r="H48" s="438">
        <v>0.97309999999999997</v>
      </c>
      <c r="I48" s="431">
        <v>0.99</v>
      </c>
      <c r="J48" s="439">
        <v>1548</v>
      </c>
      <c r="K48" s="439">
        <v>1431</v>
      </c>
      <c r="L48" s="440">
        <v>0.9244</v>
      </c>
      <c r="M48" s="433">
        <v>0.89</v>
      </c>
      <c r="N48" s="441">
        <v>1929259.13</v>
      </c>
      <c r="O48" s="441">
        <v>1359325.47</v>
      </c>
      <c r="P48" s="438">
        <v>0.7046</v>
      </c>
      <c r="Q48" s="438">
        <v>0.69</v>
      </c>
      <c r="R48" s="439">
        <v>1137</v>
      </c>
      <c r="S48" s="439">
        <v>655</v>
      </c>
      <c r="T48" s="440">
        <v>0.57609999999999995</v>
      </c>
      <c r="U48" s="440">
        <v>0.68869999999999998</v>
      </c>
      <c r="V48" s="437">
        <v>1272</v>
      </c>
      <c r="W48" s="437">
        <v>1008</v>
      </c>
      <c r="X48" s="438">
        <v>0.79249999999999998</v>
      </c>
      <c r="Y48" s="208"/>
      <c r="Z48" s="196">
        <v>1066</v>
      </c>
      <c r="AA48" s="197">
        <v>1151</v>
      </c>
      <c r="AB48" s="198">
        <v>1.0797000000000001</v>
      </c>
      <c r="AC48" s="196">
        <v>1556</v>
      </c>
      <c r="AD48" s="197">
        <v>1405</v>
      </c>
      <c r="AE48" s="198">
        <v>0.90300000000000002</v>
      </c>
      <c r="AF48" s="199">
        <v>3891837.41</v>
      </c>
      <c r="AG48" s="200">
        <v>2918225.78</v>
      </c>
      <c r="AH48" s="198">
        <v>0.74980000000000002</v>
      </c>
      <c r="AI48" s="196">
        <v>1281</v>
      </c>
      <c r="AJ48" s="197">
        <v>934</v>
      </c>
      <c r="AK48" s="198">
        <v>0.72909999999999997</v>
      </c>
      <c r="AL48" s="12" t="s">
        <v>337</v>
      </c>
    </row>
    <row r="49" spans="1:38" s="3" customFormat="1" ht="13.9">
      <c r="A49" s="230" t="s">
        <v>167</v>
      </c>
      <c r="B49" s="230" t="s">
        <v>63</v>
      </c>
      <c r="C49" s="436">
        <v>2108880.38</v>
      </c>
      <c r="D49" s="436">
        <v>4071439.44</v>
      </c>
      <c r="E49" s="433">
        <v>0.51796923694387598</v>
      </c>
      <c r="F49" s="437">
        <v>1589</v>
      </c>
      <c r="G49" s="437">
        <v>1542</v>
      </c>
      <c r="H49" s="438">
        <v>0.97040000000000004</v>
      </c>
      <c r="I49" s="431">
        <v>0.99</v>
      </c>
      <c r="J49" s="439">
        <v>2364</v>
      </c>
      <c r="K49" s="439">
        <v>2084</v>
      </c>
      <c r="L49" s="440">
        <v>0.88160000000000005</v>
      </c>
      <c r="M49" s="433">
        <v>0.84830000000000005</v>
      </c>
      <c r="N49" s="441">
        <v>2044301.75</v>
      </c>
      <c r="O49" s="441">
        <v>1540806.19</v>
      </c>
      <c r="P49" s="438">
        <v>0.75370000000000004</v>
      </c>
      <c r="Q49" s="438">
        <v>0.69</v>
      </c>
      <c r="R49" s="439">
        <v>1502</v>
      </c>
      <c r="S49" s="439">
        <v>950</v>
      </c>
      <c r="T49" s="440">
        <v>0.63249999999999995</v>
      </c>
      <c r="U49" s="440">
        <v>0.6835</v>
      </c>
      <c r="V49" s="437">
        <v>1487</v>
      </c>
      <c r="W49" s="437">
        <v>1186</v>
      </c>
      <c r="X49" s="438">
        <v>0.79759999999999998</v>
      </c>
      <c r="Y49" s="208"/>
      <c r="Z49" s="196">
        <v>1695</v>
      </c>
      <c r="AA49" s="197">
        <v>1750</v>
      </c>
      <c r="AB49" s="198">
        <v>1.0324</v>
      </c>
      <c r="AC49" s="196">
        <v>2407</v>
      </c>
      <c r="AD49" s="197">
        <v>2103</v>
      </c>
      <c r="AE49" s="198">
        <v>0.87370000000000003</v>
      </c>
      <c r="AF49" s="199">
        <v>4202934.4000000004</v>
      </c>
      <c r="AG49" s="200">
        <v>3194315.94</v>
      </c>
      <c r="AH49" s="198">
        <v>0.76</v>
      </c>
      <c r="AI49" s="196">
        <v>1815</v>
      </c>
      <c r="AJ49" s="197">
        <v>1238</v>
      </c>
      <c r="AK49" s="198">
        <v>0.68210000000000004</v>
      </c>
      <c r="AL49" s="12" t="s">
        <v>337</v>
      </c>
    </row>
    <row r="50" spans="1:38" s="3" customFormat="1" ht="13.9">
      <c r="A50" s="230" t="s">
        <v>164</v>
      </c>
      <c r="B50" s="230" t="s">
        <v>64</v>
      </c>
      <c r="C50" s="436">
        <v>1534515.46</v>
      </c>
      <c r="D50" s="436">
        <v>2899804.19</v>
      </c>
      <c r="E50" s="433">
        <v>0.52917899259949697</v>
      </c>
      <c r="F50" s="437">
        <v>1586</v>
      </c>
      <c r="G50" s="437">
        <v>1530</v>
      </c>
      <c r="H50" s="438">
        <v>0.9647</v>
      </c>
      <c r="I50" s="431">
        <v>0.98599999999999999</v>
      </c>
      <c r="J50" s="439">
        <v>1778</v>
      </c>
      <c r="K50" s="439">
        <v>1589</v>
      </c>
      <c r="L50" s="440">
        <v>0.89370000000000005</v>
      </c>
      <c r="M50" s="433">
        <v>0.89</v>
      </c>
      <c r="N50" s="441">
        <v>1558045.74</v>
      </c>
      <c r="O50" s="441">
        <v>1113620.58</v>
      </c>
      <c r="P50" s="438">
        <v>0.71479999999999999</v>
      </c>
      <c r="Q50" s="438">
        <v>0.69</v>
      </c>
      <c r="R50" s="439">
        <v>1202</v>
      </c>
      <c r="S50" s="439">
        <v>795</v>
      </c>
      <c r="T50" s="440">
        <v>0.66139999999999999</v>
      </c>
      <c r="U50" s="440">
        <v>0.69</v>
      </c>
      <c r="V50" s="437">
        <v>1186</v>
      </c>
      <c r="W50" s="437">
        <v>994</v>
      </c>
      <c r="X50" s="438">
        <v>0.83809999999999996</v>
      </c>
      <c r="Y50" s="208"/>
      <c r="Z50" s="196">
        <v>1643</v>
      </c>
      <c r="AA50" s="197">
        <v>1645</v>
      </c>
      <c r="AB50" s="198">
        <v>1.0012000000000001</v>
      </c>
      <c r="AC50" s="196">
        <v>1899</v>
      </c>
      <c r="AD50" s="197">
        <v>1668</v>
      </c>
      <c r="AE50" s="198">
        <v>0.87839999999999996</v>
      </c>
      <c r="AF50" s="199">
        <v>3062225.19</v>
      </c>
      <c r="AG50" s="200">
        <v>2180011.81</v>
      </c>
      <c r="AH50" s="198">
        <v>0.71189999999999998</v>
      </c>
      <c r="AI50" s="196">
        <v>1403</v>
      </c>
      <c r="AJ50" s="197">
        <v>1022</v>
      </c>
      <c r="AK50" s="198">
        <v>0.72840000000000005</v>
      </c>
      <c r="AL50" s="12" t="s">
        <v>337</v>
      </c>
    </row>
    <row r="51" spans="1:38" s="3" customFormat="1" ht="13.9">
      <c r="A51" s="230" t="s">
        <v>165</v>
      </c>
      <c r="B51" s="230" t="s">
        <v>65</v>
      </c>
      <c r="C51" s="436">
        <v>2600598.1800000002</v>
      </c>
      <c r="D51" s="436">
        <v>4451115.58</v>
      </c>
      <c r="E51" s="433">
        <v>0.58425761660405995</v>
      </c>
      <c r="F51" s="437">
        <v>1965</v>
      </c>
      <c r="G51" s="437">
        <v>1786</v>
      </c>
      <c r="H51" s="438">
        <v>0.90890000000000004</v>
      </c>
      <c r="I51" s="431">
        <v>0.97199999999999998</v>
      </c>
      <c r="J51" s="439">
        <v>2524</v>
      </c>
      <c r="K51" s="439">
        <v>2116</v>
      </c>
      <c r="L51" s="440">
        <v>0.83840000000000003</v>
      </c>
      <c r="M51" s="433">
        <v>0.84760000000000002</v>
      </c>
      <c r="N51" s="441">
        <v>2568504.89</v>
      </c>
      <c r="O51" s="441">
        <v>1714796.54</v>
      </c>
      <c r="P51" s="438">
        <v>0.66759999999999997</v>
      </c>
      <c r="Q51" s="438">
        <v>0.67769999999999997</v>
      </c>
      <c r="R51" s="439">
        <v>1955</v>
      </c>
      <c r="S51" s="439">
        <v>1230</v>
      </c>
      <c r="T51" s="440">
        <v>0.62919999999999998</v>
      </c>
      <c r="U51" s="440">
        <v>0.69</v>
      </c>
      <c r="V51" s="437">
        <v>1424</v>
      </c>
      <c r="W51" s="437">
        <v>1027</v>
      </c>
      <c r="X51" s="438">
        <v>0.72119999999999995</v>
      </c>
      <c r="Y51" s="208"/>
      <c r="Z51" s="196">
        <v>2013</v>
      </c>
      <c r="AA51" s="197">
        <v>1896</v>
      </c>
      <c r="AB51" s="198">
        <v>0.94189999999999996</v>
      </c>
      <c r="AC51" s="196">
        <v>2696</v>
      </c>
      <c r="AD51" s="197">
        <v>2237</v>
      </c>
      <c r="AE51" s="198">
        <v>0.82969999999999999</v>
      </c>
      <c r="AF51" s="199">
        <v>5208294.24</v>
      </c>
      <c r="AG51" s="200">
        <v>3364505.19</v>
      </c>
      <c r="AH51" s="198">
        <v>0.64600000000000002</v>
      </c>
      <c r="AI51" s="196">
        <v>2150</v>
      </c>
      <c r="AJ51" s="197">
        <v>1373</v>
      </c>
      <c r="AK51" s="198">
        <v>0.63859999999999995</v>
      </c>
      <c r="AL51" s="12" t="s">
        <v>337</v>
      </c>
    </row>
    <row r="52" spans="1:38" s="3" customFormat="1" ht="13.9">
      <c r="A52" s="230" t="s">
        <v>161</v>
      </c>
      <c r="B52" s="230" t="s">
        <v>66</v>
      </c>
      <c r="C52" s="436">
        <v>158085.82</v>
      </c>
      <c r="D52" s="436">
        <v>242518.8</v>
      </c>
      <c r="E52" s="433">
        <v>0.65184975350364605</v>
      </c>
      <c r="F52" s="437">
        <v>121</v>
      </c>
      <c r="G52" s="437">
        <v>128</v>
      </c>
      <c r="H52" s="438">
        <v>1.0579000000000001</v>
      </c>
      <c r="I52" s="431">
        <v>0.97599999999999998</v>
      </c>
      <c r="J52" s="439">
        <v>205</v>
      </c>
      <c r="K52" s="439">
        <v>162</v>
      </c>
      <c r="L52" s="440">
        <v>0.79020000000000001</v>
      </c>
      <c r="M52" s="433">
        <v>0.85470000000000002</v>
      </c>
      <c r="N52" s="441">
        <v>153400.54999999999</v>
      </c>
      <c r="O52" s="441">
        <v>92682.01</v>
      </c>
      <c r="P52" s="438">
        <v>0.60419999999999996</v>
      </c>
      <c r="Q52" s="438">
        <v>0.56569999999999998</v>
      </c>
      <c r="R52" s="439">
        <v>144</v>
      </c>
      <c r="S52" s="439">
        <v>80</v>
      </c>
      <c r="T52" s="440">
        <v>0.55559999999999998</v>
      </c>
      <c r="U52" s="440">
        <v>0.55559999999999998</v>
      </c>
      <c r="V52" s="437">
        <v>104</v>
      </c>
      <c r="W52" s="437">
        <v>87</v>
      </c>
      <c r="X52" s="438">
        <v>0.83650000000000002</v>
      </c>
      <c r="Y52" s="208"/>
      <c r="Z52" s="196">
        <v>126</v>
      </c>
      <c r="AA52" s="197">
        <v>132</v>
      </c>
      <c r="AB52" s="198">
        <v>1.0476000000000001</v>
      </c>
      <c r="AC52" s="196">
        <v>181</v>
      </c>
      <c r="AD52" s="197">
        <v>167</v>
      </c>
      <c r="AE52" s="198">
        <v>0.92269999999999996</v>
      </c>
      <c r="AF52" s="199">
        <v>341067</v>
      </c>
      <c r="AG52" s="200">
        <v>189559.99</v>
      </c>
      <c r="AH52" s="198">
        <v>0.55579999999999996</v>
      </c>
      <c r="AI52" s="196">
        <v>150</v>
      </c>
      <c r="AJ52" s="197">
        <v>84</v>
      </c>
      <c r="AK52" s="198">
        <v>0.56000000000000005</v>
      </c>
      <c r="AL52" s="12" t="s">
        <v>337</v>
      </c>
    </row>
    <row r="53" spans="1:38" s="3" customFormat="1" ht="13.9">
      <c r="A53" s="230" t="s">
        <v>161</v>
      </c>
      <c r="B53" s="230" t="s">
        <v>67</v>
      </c>
      <c r="C53" s="436">
        <v>5550965.9699999997</v>
      </c>
      <c r="D53" s="436">
        <v>10492549.42</v>
      </c>
      <c r="E53" s="433">
        <v>0.52903882057674401</v>
      </c>
      <c r="F53" s="437">
        <v>4194</v>
      </c>
      <c r="G53" s="437">
        <v>4019</v>
      </c>
      <c r="H53" s="438">
        <v>0.95830000000000004</v>
      </c>
      <c r="I53" s="431">
        <v>0.99</v>
      </c>
      <c r="J53" s="439">
        <v>5748</v>
      </c>
      <c r="K53" s="439">
        <v>5041</v>
      </c>
      <c r="L53" s="440">
        <v>0.877</v>
      </c>
      <c r="M53" s="433">
        <v>0.88149999999999995</v>
      </c>
      <c r="N53" s="441">
        <v>5706003</v>
      </c>
      <c r="O53" s="441">
        <v>3630474.12</v>
      </c>
      <c r="P53" s="438">
        <v>0.63629999999999998</v>
      </c>
      <c r="Q53" s="438">
        <v>0.63249999999999995</v>
      </c>
      <c r="R53" s="439">
        <v>4336</v>
      </c>
      <c r="S53" s="439">
        <v>2677</v>
      </c>
      <c r="T53" s="440">
        <v>0.61739999999999995</v>
      </c>
      <c r="U53" s="440">
        <v>0.67900000000000005</v>
      </c>
      <c r="V53" s="437">
        <v>3552</v>
      </c>
      <c r="W53" s="437">
        <v>2781</v>
      </c>
      <c r="X53" s="438">
        <v>0.78290000000000004</v>
      </c>
      <c r="Y53" s="208"/>
      <c r="Z53" s="196">
        <v>4457</v>
      </c>
      <c r="AA53" s="197">
        <v>4427</v>
      </c>
      <c r="AB53" s="198">
        <v>0.99329999999999996</v>
      </c>
      <c r="AC53" s="196">
        <v>6345</v>
      </c>
      <c r="AD53" s="197">
        <v>5491</v>
      </c>
      <c r="AE53" s="198">
        <v>0.86539999999999995</v>
      </c>
      <c r="AF53" s="199">
        <v>12065622.43</v>
      </c>
      <c r="AG53" s="200">
        <v>7879558.1200000001</v>
      </c>
      <c r="AH53" s="198">
        <v>0.65310000000000001</v>
      </c>
      <c r="AI53" s="196">
        <v>4972</v>
      </c>
      <c r="AJ53" s="197">
        <v>3228</v>
      </c>
      <c r="AK53" s="198">
        <v>0.6492</v>
      </c>
      <c r="AL53" s="12" t="s">
        <v>337</v>
      </c>
    </row>
    <row r="54" spans="1:38" s="3" customFormat="1" ht="13.9">
      <c r="A54" s="230" t="s">
        <v>167</v>
      </c>
      <c r="B54" s="230" t="s">
        <v>68</v>
      </c>
      <c r="C54" s="436">
        <v>1089954.95</v>
      </c>
      <c r="D54" s="436">
        <v>2183880.6800000002</v>
      </c>
      <c r="E54" s="433">
        <v>0.49909088897658999</v>
      </c>
      <c r="F54" s="437">
        <v>490</v>
      </c>
      <c r="G54" s="437">
        <v>472</v>
      </c>
      <c r="H54" s="438">
        <v>0.96330000000000005</v>
      </c>
      <c r="I54" s="431">
        <v>0.99</v>
      </c>
      <c r="J54" s="439">
        <v>754</v>
      </c>
      <c r="K54" s="439">
        <v>709</v>
      </c>
      <c r="L54" s="440">
        <v>0.94030000000000002</v>
      </c>
      <c r="M54" s="433">
        <v>0.89</v>
      </c>
      <c r="N54" s="441">
        <v>1133903.98</v>
      </c>
      <c r="O54" s="441">
        <v>798776.07</v>
      </c>
      <c r="P54" s="438">
        <v>0.70440000000000003</v>
      </c>
      <c r="Q54" s="438">
        <v>0.69</v>
      </c>
      <c r="R54" s="439">
        <v>610</v>
      </c>
      <c r="S54" s="439">
        <v>394</v>
      </c>
      <c r="T54" s="440">
        <v>0.64590000000000003</v>
      </c>
      <c r="U54" s="440">
        <v>0.67549999999999999</v>
      </c>
      <c r="V54" s="437">
        <v>487</v>
      </c>
      <c r="W54" s="437">
        <v>309</v>
      </c>
      <c r="X54" s="438">
        <v>0.63449999999999995</v>
      </c>
      <c r="Y54" s="208"/>
      <c r="Z54" s="196">
        <v>499</v>
      </c>
      <c r="AA54" s="197">
        <v>530</v>
      </c>
      <c r="AB54" s="198">
        <v>1.0621</v>
      </c>
      <c r="AC54" s="196">
        <v>900</v>
      </c>
      <c r="AD54" s="197">
        <v>794</v>
      </c>
      <c r="AE54" s="198">
        <v>0.88219999999999998</v>
      </c>
      <c r="AF54" s="199">
        <v>2532080.21</v>
      </c>
      <c r="AG54" s="200">
        <v>1830421.76</v>
      </c>
      <c r="AH54" s="198">
        <v>0.72289999999999999</v>
      </c>
      <c r="AI54" s="196">
        <v>722</v>
      </c>
      <c r="AJ54" s="197">
        <v>514</v>
      </c>
      <c r="AK54" s="198">
        <v>0.71189999999999998</v>
      </c>
      <c r="AL54" s="12" t="s">
        <v>337</v>
      </c>
    </row>
    <row r="55" spans="1:38" s="3" customFormat="1" ht="13.9">
      <c r="A55" s="230" t="s">
        <v>160</v>
      </c>
      <c r="B55" s="230" t="s">
        <v>69</v>
      </c>
      <c r="C55" s="436">
        <v>7978695.9299999997</v>
      </c>
      <c r="D55" s="436">
        <v>15265343.26</v>
      </c>
      <c r="E55" s="433">
        <v>0.52266731210078299</v>
      </c>
      <c r="F55" s="437">
        <v>4730</v>
      </c>
      <c r="G55" s="437">
        <v>4563</v>
      </c>
      <c r="H55" s="438">
        <v>0.9647</v>
      </c>
      <c r="I55" s="431">
        <v>0.99</v>
      </c>
      <c r="J55" s="439">
        <v>6192</v>
      </c>
      <c r="K55" s="439">
        <v>5307</v>
      </c>
      <c r="L55" s="440">
        <v>0.85709999999999997</v>
      </c>
      <c r="M55" s="433">
        <v>0.85660000000000003</v>
      </c>
      <c r="N55" s="441">
        <v>8246024.7000000002</v>
      </c>
      <c r="O55" s="441">
        <v>6111656.0999999996</v>
      </c>
      <c r="P55" s="438">
        <v>0.74119999999999997</v>
      </c>
      <c r="Q55" s="438">
        <v>0.69</v>
      </c>
      <c r="R55" s="439">
        <v>4273</v>
      </c>
      <c r="S55" s="439">
        <v>3003</v>
      </c>
      <c r="T55" s="440">
        <v>0.70279999999999998</v>
      </c>
      <c r="U55" s="440">
        <v>0.69</v>
      </c>
      <c r="V55" s="437">
        <v>3954</v>
      </c>
      <c r="W55" s="437">
        <v>3343</v>
      </c>
      <c r="X55" s="438">
        <v>0.84550000000000003</v>
      </c>
      <c r="Y55" s="208"/>
      <c r="Z55" s="196">
        <v>4734</v>
      </c>
      <c r="AA55" s="197">
        <v>5191</v>
      </c>
      <c r="AB55" s="198">
        <v>1.0965</v>
      </c>
      <c r="AC55" s="196">
        <v>6517</v>
      </c>
      <c r="AD55" s="197">
        <v>5686</v>
      </c>
      <c r="AE55" s="198">
        <v>0.87250000000000005</v>
      </c>
      <c r="AF55" s="199">
        <v>16587024.470000001</v>
      </c>
      <c r="AG55" s="200">
        <v>12195134.83</v>
      </c>
      <c r="AH55" s="198">
        <v>0.73519999999999996</v>
      </c>
      <c r="AI55" s="196">
        <v>5250</v>
      </c>
      <c r="AJ55" s="197">
        <v>3810</v>
      </c>
      <c r="AK55" s="198">
        <v>0.72570000000000001</v>
      </c>
      <c r="AL55" s="12" t="s">
        <v>337</v>
      </c>
    </row>
    <row r="56" spans="1:38" s="3" customFormat="1" ht="13.9">
      <c r="A56" s="230" t="s">
        <v>166</v>
      </c>
      <c r="B56" s="230" t="s">
        <v>70</v>
      </c>
      <c r="C56" s="436">
        <v>508864.98</v>
      </c>
      <c r="D56" s="436">
        <v>1046126.17</v>
      </c>
      <c r="E56" s="433">
        <v>0.486427922933999</v>
      </c>
      <c r="F56" s="437">
        <v>296</v>
      </c>
      <c r="G56" s="437">
        <v>285</v>
      </c>
      <c r="H56" s="438">
        <v>0.96279999999999999</v>
      </c>
      <c r="I56" s="431">
        <v>0.99</v>
      </c>
      <c r="J56" s="439">
        <v>442</v>
      </c>
      <c r="K56" s="439">
        <v>404</v>
      </c>
      <c r="L56" s="440">
        <v>0.91400000000000003</v>
      </c>
      <c r="M56" s="433">
        <v>0.89</v>
      </c>
      <c r="N56" s="441">
        <v>492119</v>
      </c>
      <c r="O56" s="441">
        <v>349198.59</v>
      </c>
      <c r="P56" s="438">
        <v>0.70960000000000001</v>
      </c>
      <c r="Q56" s="438">
        <v>0.69</v>
      </c>
      <c r="R56" s="439">
        <v>366</v>
      </c>
      <c r="S56" s="439">
        <v>233</v>
      </c>
      <c r="T56" s="440">
        <v>0.63660000000000005</v>
      </c>
      <c r="U56" s="440">
        <v>0.69</v>
      </c>
      <c r="V56" s="437">
        <v>244</v>
      </c>
      <c r="W56" s="437">
        <v>200</v>
      </c>
      <c r="X56" s="438">
        <v>0.81969999999999998</v>
      </c>
      <c r="Y56" s="208"/>
      <c r="Z56" s="196">
        <v>376</v>
      </c>
      <c r="AA56" s="197">
        <v>364</v>
      </c>
      <c r="AB56" s="198">
        <v>0.96809999999999996</v>
      </c>
      <c r="AC56" s="196">
        <v>531</v>
      </c>
      <c r="AD56" s="197">
        <v>480</v>
      </c>
      <c r="AE56" s="198">
        <v>0.90400000000000003</v>
      </c>
      <c r="AF56" s="199">
        <v>1023023.57</v>
      </c>
      <c r="AG56" s="200">
        <v>758014.59</v>
      </c>
      <c r="AH56" s="198">
        <v>0.74099999999999999</v>
      </c>
      <c r="AI56" s="196">
        <v>459</v>
      </c>
      <c r="AJ56" s="197">
        <v>323</v>
      </c>
      <c r="AK56" s="198">
        <v>0.70369999999999999</v>
      </c>
      <c r="AL56" s="12" t="s">
        <v>337</v>
      </c>
    </row>
    <row r="57" spans="1:38" s="3" customFormat="1" ht="13.9">
      <c r="A57" s="230" t="s">
        <v>165</v>
      </c>
      <c r="B57" s="230" t="s">
        <v>71</v>
      </c>
      <c r="C57" s="436">
        <v>2223857.85</v>
      </c>
      <c r="D57" s="436">
        <v>4220451.71</v>
      </c>
      <c r="E57" s="433">
        <v>0.52692413106653002</v>
      </c>
      <c r="F57" s="437">
        <v>1917</v>
      </c>
      <c r="G57" s="437">
        <v>1777</v>
      </c>
      <c r="H57" s="438">
        <v>0.92700000000000005</v>
      </c>
      <c r="I57" s="431">
        <v>0.99</v>
      </c>
      <c r="J57" s="439">
        <v>2441</v>
      </c>
      <c r="K57" s="439">
        <v>2060</v>
      </c>
      <c r="L57" s="440">
        <v>0.84389999999999998</v>
      </c>
      <c r="M57" s="433">
        <v>0.86070000000000002</v>
      </c>
      <c r="N57" s="441">
        <v>2313108.29</v>
      </c>
      <c r="O57" s="441">
        <v>1559377.34</v>
      </c>
      <c r="P57" s="438">
        <v>0.67410000000000003</v>
      </c>
      <c r="Q57" s="438">
        <v>0.67320000000000002</v>
      </c>
      <c r="R57" s="439">
        <v>1693</v>
      </c>
      <c r="S57" s="439">
        <v>1057</v>
      </c>
      <c r="T57" s="440">
        <v>0.62429999999999997</v>
      </c>
      <c r="U57" s="440">
        <v>0.69</v>
      </c>
      <c r="V57" s="437">
        <v>1528</v>
      </c>
      <c r="W57" s="437">
        <v>1239</v>
      </c>
      <c r="X57" s="438">
        <v>0.81089999999999995</v>
      </c>
      <c r="Y57" s="208"/>
      <c r="Z57" s="196">
        <v>1934</v>
      </c>
      <c r="AA57" s="197">
        <v>1980</v>
      </c>
      <c r="AB57" s="198">
        <v>1.0238</v>
      </c>
      <c r="AC57" s="196">
        <v>2490</v>
      </c>
      <c r="AD57" s="197">
        <v>2200</v>
      </c>
      <c r="AE57" s="198">
        <v>0.88349999999999995</v>
      </c>
      <c r="AF57" s="199">
        <v>4897655.45</v>
      </c>
      <c r="AG57" s="200">
        <v>3337577.13</v>
      </c>
      <c r="AH57" s="198">
        <v>0.68149999999999999</v>
      </c>
      <c r="AI57" s="196">
        <v>1973</v>
      </c>
      <c r="AJ57" s="197">
        <v>1410</v>
      </c>
      <c r="AK57" s="198">
        <v>0.71460000000000001</v>
      </c>
      <c r="AL57" s="12" t="s">
        <v>337</v>
      </c>
    </row>
    <row r="58" spans="1:38" s="3" customFormat="1" ht="13.9">
      <c r="A58" s="230" t="s">
        <v>166</v>
      </c>
      <c r="B58" s="230" t="s">
        <v>72</v>
      </c>
      <c r="C58" s="436">
        <v>3850828.01</v>
      </c>
      <c r="D58" s="436">
        <v>7162345.3700000001</v>
      </c>
      <c r="E58" s="433">
        <v>0.53764902571292805</v>
      </c>
      <c r="F58" s="437">
        <v>3820</v>
      </c>
      <c r="G58" s="437">
        <v>3433</v>
      </c>
      <c r="H58" s="438">
        <v>0.89870000000000005</v>
      </c>
      <c r="I58" s="431">
        <v>0.93289999999999995</v>
      </c>
      <c r="J58" s="439">
        <v>5143</v>
      </c>
      <c r="K58" s="439">
        <v>4343</v>
      </c>
      <c r="L58" s="440">
        <v>0.84440000000000004</v>
      </c>
      <c r="M58" s="433">
        <v>0.84919999999999995</v>
      </c>
      <c r="N58" s="441">
        <v>3891942.75</v>
      </c>
      <c r="O58" s="441">
        <v>2394065.21</v>
      </c>
      <c r="P58" s="438">
        <v>0.61509999999999998</v>
      </c>
      <c r="Q58" s="438">
        <v>0.62439999999999996</v>
      </c>
      <c r="R58" s="439">
        <v>3742</v>
      </c>
      <c r="S58" s="439">
        <v>2096</v>
      </c>
      <c r="T58" s="440">
        <v>0.56010000000000004</v>
      </c>
      <c r="U58" s="440">
        <v>0.64119999999999999</v>
      </c>
      <c r="V58" s="437">
        <v>2779</v>
      </c>
      <c r="W58" s="437">
        <v>2310</v>
      </c>
      <c r="X58" s="438">
        <v>0.83120000000000005</v>
      </c>
      <c r="Y58" s="208"/>
      <c r="Z58" s="196">
        <v>4282</v>
      </c>
      <c r="AA58" s="197">
        <v>3938</v>
      </c>
      <c r="AB58" s="198">
        <v>0.91969999999999996</v>
      </c>
      <c r="AC58" s="196">
        <v>5443</v>
      </c>
      <c r="AD58" s="197">
        <v>4773</v>
      </c>
      <c r="AE58" s="198">
        <v>0.87690000000000001</v>
      </c>
      <c r="AF58" s="199">
        <v>8516880.1699999999</v>
      </c>
      <c r="AG58" s="200">
        <v>5340306.5</v>
      </c>
      <c r="AH58" s="198">
        <v>0.627</v>
      </c>
      <c r="AI58" s="196">
        <v>4312</v>
      </c>
      <c r="AJ58" s="197">
        <v>2641</v>
      </c>
      <c r="AK58" s="198">
        <v>0.61250000000000004</v>
      </c>
      <c r="AL58" s="12" t="s">
        <v>337</v>
      </c>
    </row>
    <row r="59" spans="1:38" s="3" customFormat="1" ht="13.9">
      <c r="A59" s="230" t="s">
        <v>163</v>
      </c>
      <c r="B59" s="230" t="s">
        <v>73</v>
      </c>
      <c r="C59" s="436">
        <v>2687860.7</v>
      </c>
      <c r="D59" s="436">
        <v>5166944.8099999996</v>
      </c>
      <c r="E59" s="433">
        <v>0.52020309851151703</v>
      </c>
      <c r="F59" s="437">
        <v>1675</v>
      </c>
      <c r="G59" s="437">
        <v>1510</v>
      </c>
      <c r="H59" s="438">
        <v>0.90149999999999997</v>
      </c>
      <c r="I59" s="431">
        <v>0.99</v>
      </c>
      <c r="J59" s="439">
        <v>2589</v>
      </c>
      <c r="K59" s="439">
        <v>2102</v>
      </c>
      <c r="L59" s="440">
        <v>0.81189999999999996</v>
      </c>
      <c r="M59" s="433">
        <v>0.82640000000000002</v>
      </c>
      <c r="N59" s="441">
        <v>2594141.52</v>
      </c>
      <c r="O59" s="441">
        <v>1804227.83</v>
      </c>
      <c r="P59" s="438">
        <v>0.69550000000000001</v>
      </c>
      <c r="Q59" s="438">
        <v>0.69</v>
      </c>
      <c r="R59" s="439">
        <v>1866</v>
      </c>
      <c r="S59" s="439">
        <v>1193</v>
      </c>
      <c r="T59" s="440">
        <v>0.63929999999999998</v>
      </c>
      <c r="U59" s="440">
        <v>0.69</v>
      </c>
      <c r="V59" s="437">
        <v>1404</v>
      </c>
      <c r="W59" s="437">
        <v>1200</v>
      </c>
      <c r="X59" s="438">
        <v>0.85470000000000002</v>
      </c>
      <c r="Y59" s="208"/>
      <c r="Z59" s="196">
        <v>1654</v>
      </c>
      <c r="AA59" s="197">
        <v>1729</v>
      </c>
      <c r="AB59" s="198">
        <v>1.0452999999999999</v>
      </c>
      <c r="AC59" s="196">
        <v>2592</v>
      </c>
      <c r="AD59" s="197">
        <v>2277</v>
      </c>
      <c r="AE59" s="198">
        <v>0.87849999999999995</v>
      </c>
      <c r="AF59" s="199">
        <v>5659927.9699999997</v>
      </c>
      <c r="AG59" s="200">
        <v>4054367.67</v>
      </c>
      <c r="AH59" s="198">
        <v>0.71630000000000005</v>
      </c>
      <c r="AI59" s="196">
        <v>2171</v>
      </c>
      <c r="AJ59" s="197">
        <v>1552</v>
      </c>
      <c r="AK59" s="198">
        <v>0.71489999999999998</v>
      </c>
      <c r="AL59" s="12" t="s">
        <v>337</v>
      </c>
    </row>
    <row r="60" spans="1:38" s="3" customFormat="1" ht="13.9">
      <c r="A60" s="230" t="s">
        <v>167</v>
      </c>
      <c r="B60" s="230" t="s">
        <v>74</v>
      </c>
      <c r="C60" s="436">
        <v>985378.06</v>
      </c>
      <c r="D60" s="436">
        <v>1901916.56</v>
      </c>
      <c r="E60" s="433">
        <v>0.518097418532388</v>
      </c>
      <c r="F60" s="437">
        <v>581</v>
      </c>
      <c r="G60" s="437">
        <v>611</v>
      </c>
      <c r="H60" s="438">
        <v>1.0516000000000001</v>
      </c>
      <c r="I60" s="431">
        <v>0.99</v>
      </c>
      <c r="J60" s="439">
        <v>1003</v>
      </c>
      <c r="K60" s="439">
        <v>890</v>
      </c>
      <c r="L60" s="440">
        <v>0.88729999999999998</v>
      </c>
      <c r="M60" s="433">
        <v>0.89</v>
      </c>
      <c r="N60" s="441">
        <v>1191874.27</v>
      </c>
      <c r="O60" s="441">
        <v>739229.89</v>
      </c>
      <c r="P60" s="438">
        <v>0.62019999999999997</v>
      </c>
      <c r="Q60" s="438">
        <v>0.64100000000000001</v>
      </c>
      <c r="R60" s="439">
        <v>808</v>
      </c>
      <c r="S60" s="439">
        <v>477</v>
      </c>
      <c r="T60" s="440">
        <v>0.59030000000000005</v>
      </c>
      <c r="U60" s="440">
        <v>0.6794</v>
      </c>
      <c r="V60" s="437">
        <v>713</v>
      </c>
      <c r="W60" s="437">
        <v>552</v>
      </c>
      <c r="X60" s="438">
        <v>0.7742</v>
      </c>
      <c r="Y60" s="208"/>
      <c r="Z60" s="196">
        <v>466</v>
      </c>
      <c r="AA60" s="197">
        <v>555</v>
      </c>
      <c r="AB60" s="198">
        <v>1.1910000000000001</v>
      </c>
      <c r="AC60" s="196">
        <v>903</v>
      </c>
      <c r="AD60" s="197">
        <v>812</v>
      </c>
      <c r="AE60" s="198">
        <v>0.8992</v>
      </c>
      <c r="AF60" s="199">
        <v>2188585.67</v>
      </c>
      <c r="AG60" s="200">
        <v>1465123.29</v>
      </c>
      <c r="AH60" s="198">
        <v>0.6694</v>
      </c>
      <c r="AI60" s="196">
        <v>799</v>
      </c>
      <c r="AJ60" s="197">
        <v>538</v>
      </c>
      <c r="AK60" s="198">
        <v>0.67330000000000001</v>
      </c>
      <c r="AL60" s="12" t="s">
        <v>337</v>
      </c>
    </row>
    <row r="61" spans="1:38" s="3" customFormat="1" ht="13.9">
      <c r="A61" s="230" t="s">
        <v>167</v>
      </c>
      <c r="B61" s="230" t="s">
        <v>75</v>
      </c>
      <c r="C61" s="436">
        <v>439467.65</v>
      </c>
      <c r="D61" s="436">
        <v>901079</v>
      </c>
      <c r="E61" s="433">
        <v>0.48771267558116399</v>
      </c>
      <c r="F61" s="437">
        <v>369</v>
      </c>
      <c r="G61" s="437">
        <v>353</v>
      </c>
      <c r="H61" s="438">
        <v>0.95660000000000001</v>
      </c>
      <c r="I61" s="431">
        <v>0.99</v>
      </c>
      <c r="J61" s="439">
        <v>627</v>
      </c>
      <c r="K61" s="439">
        <v>586</v>
      </c>
      <c r="L61" s="440">
        <v>0.93459999999999999</v>
      </c>
      <c r="M61" s="433">
        <v>0.89</v>
      </c>
      <c r="N61" s="441">
        <v>486364.59</v>
      </c>
      <c r="O61" s="441">
        <v>315269.31</v>
      </c>
      <c r="P61" s="438">
        <v>0.6482</v>
      </c>
      <c r="Q61" s="438">
        <v>0.65900000000000003</v>
      </c>
      <c r="R61" s="439">
        <v>337</v>
      </c>
      <c r="S61" s="439">
        <v>201</v>
      </c>
      <c r="T61" s="440">
        <v>0.59640000000000004</v>
      </c>
      <c r="U61" s="440">
        <v>0.66830000000000001</v>
      </c>
      <c r="V61" s="437">
        <v>422</v>
      </c>
      <c r="W61" s="437">
        <v>333</v>
      </c>
      <c r="X61" s="438">
        <v>0.78910000000000002</v>
      </c>
      <c r="Y61" s="208"/>
      <c r="Z61" s="196">
        <v>391</v>
      </c>
      <c r="AA61" s="197">
        <v>392</v>
      </c>
      <c r="AB61" s="198">
        <v>1.0025999999999999</v>
      </c>
      <c r="AC61" s="196">
        <v>684</v>
      </c>
      <c r="AD61" s="197">
        <v>616</v>
      </c>
      <c r="AE61" s="198">
        <v>0.90059999999999996</v>
      </c>
      <c r="AF61" s="199">
        <v>1033779.3</v>
      </c>
      <c r="AG61" s="200">
        <v>673483.94</v>
      </c>
      <c r="AH61" s="198">
        <v>0.65149999999999997</v>
      </c>
      <c r="AI61" s="196">
        <v>417</v>
      </c>
      <c r="AJ61" s="197">
        <v>245</v>
      </c>
      <c r="AK61" s="198">
        <v>0.58750000000000002</v>
      </c>
      <c r="AL61" s="12" t="s">
        <v>337</v>
      </c>
    </row>
    <row r="62" spans="1:38" s="3" customFormat="1" ht="13.9">
      <c r="A62" s="230" t="s">
        <v>164</v>
      </c>
      <c r="B62" s="230" t="s">
        <v>76</v>
      </c>
      <c r="C62" s="436">
        <v>1530660.98</v>
      </c>
      <c r="D62" s="436">
        <v>2728766.9951999998</v>
      </c>
      <c r="E62" s="433">
        <v>0.56093502402091799</v>
      </c>
      <c r="F62" s="437">
        <v>1351</v>
      </c>
      <c r="G62" s="437">
        <v>1267</v>
      </c>
      <c r="H62" s="438">
        <v>0.93779999999999997</v>
      </c>
      <c r="I62" s="431">
        <v>0.97050000000000003</v>
      </c>
      <c r="J62" s="439">
        <v>1908</v>
      </c>
      <c r="K62" s="439">
        <v>1785</v>
      </c>
      <c r="L62" s="440">
        <v>0.9355</v>
      </c>
      <c r="M62" s="433">
        <v>0.89</v>
      </c>
      <c r="N62" s="441">
        <v>1386420.2</v>
      </c>
      <c r="O62" s="441">
        <v>921051.13</v>
      </c>
      <c r="P62" s="438">
        <v>0.6643</v>
      </c>
      <c r="Q62" s="438">
        <v>0.63419999999999999</v>
      </c>
      <c r="R62" s="439">
        <v>1529</v>
      </c>
      <c r="S62" s="439">
        <v>932</v>
      </c>
      <c r="T62" s="440">
        <v>0.60950000000000004</v>
      </c>
      <c r="U62" s="440">
        <v>0.64419999999999999</v>
      </c>
      <c r="V62" s="437">
        <v>1143</v>
      </c>
      <c r="W62" s="437">
        <v>972</v>
      </c>
      <c r="X62" s="438">
        <v>0.85040000000000004</v>
      </c>
      <c r="Y62" s="208"/>
      <c r="Z62" s="196">
        <v>1615</v>
      </c>
      <c r="AA62" s="197">
        <v>1545</v>
      </c>
      <c r="AB62" s="198">
        <v>0.95669999999999999</v>
      </c>
      <c r="AC62" s="196">
        <v>2354</v>
      </c>
      <c r="AD62" s="197">
        <v>2121</v>
      </c>
      <c r="AE62" s="198">
        <v>0.90100000000000002</v>
      </c>
      <c r="AF62" s="199">
        <v>3274541.67</v>
      </c>
      <c r="AG62" s="200">
        <v>2006900.51</v>
      </c>
      <c r="AH62" s="198">
        <v>0.6129</v>
      </c>
      <c r="AI62" s="196">
        <v>1879</v>
      </c>
      <c r="AJ62" s="197">
        <v>1135</v>
      </c>
      <c r="AK62" s="198">
        <v>0.60399999999999998</v>
      </c>
      <c r="AL62" s="12" t="s">
        <v>337</v>
      </c>
    </row>
    <row r="63" spans="1:38" s="3" customFormat="1" ht="13.9">
      <c r="A63" s="230" t="s">
        <v>163</v>
      </c>
      <c r="B63" s="230" t="s">
        <v>77</v>
      </c>
      <c r="C63" s="436">
        <v>1462288.8</v>
      </c>
      <c r="D63" s="436">
        <v>3009205.85</v>
      </c>
      <c r="E63" s="433">
        <v>0.48593844120035901</v>
      </c>
      <c r="F63" s="437">
        <v>1134</v>
      </c>
      <c r="G63" s="437">
        <v>1104</v>
      </c>
      <c r="H63" s="438">
        <v>0.97350000000000003</v>
      </c>
      <c r="I63" s="431">
        <v>0.99</v>
      </c>
      <c r="J63" s="439">
        <v>1777</v>
      </c>
      <c r="K63" s="439">
        <v>1532</v>
      </c>
      <c r="L63" s="440">
        <v>0.86209999999999998</v>
      </c>
      <c r="M63" s="433">
        <v>0.8528</v>
      </c>
      <c r="N63" s="441">
        <v>1610118.81</v>
      </c>
      <c r="O63" s="441">
        <v>979917.29</v>
      </c>
      <c r="P63" s="438">
        <v>0.60860000000000003</v>
      </c>
      <c r="Q63" s="438">
        <v>0.63529999999999998</v>
      </c>
      <c r="R63" s="439">
        <v>1246</v>
      </c>
      <c r="S63" s="439">
        <v>720</v>
      </c>
      <c r="T63" s="440">
        <v>0.57779999999999998</v>
      </c>
      <c r="U63" s="440">
        <v>0.6109</v>
      </c>
      <c r="V63" s="437">
        <v>1054</v>
      </c>
      <c r="W63" s="437">
        <v>925</v>
      </c>
      <c r="X63" s="438">
        <v>0.87760000000000005</v>
      </c>
      <c r="Y63" s="208"/>
      <c r="Z63" s="196">
        <v>1284</v>
      </c>
      <c r="AA63" s="197">
        <v>1327</v>
      </c>
      <c r="AB63" s="198">
        <v>1.0335000000000001</v>
      </c>
      <c r="AC63" s="196">
        <v>2184</v>
      </c>
      <c r="AD63" s="197">
        <v>1945</v>
      </c>
      <c r="AE63" s="198">
        <v>0.89059999999999995</v>
      </c>
      <c r="AF63" s="199">
        <v>3943336.75</v>
      </c>
      <c r="AG63" s="200">
        <v>2547023.56</v>
      </c>
      <c r="AH63" s="198">
        <v>0.64590000000000003</v>
      </c>
      <c r="AI63" s="196">
        <v>1702</v>
      </c>
      <c r="AJ63" s="197">
        <v>1012</v>
      </c>
      <c r="AK63" s="198">
        <v>0.59460000000000002</v>
      </c>
      <c r="AL63" s="12" t="s">
        <v>337</v>
      </c>
    </row>
    <row r="64" spans="1:38" ht="13.9">
      <c r="A64" s="442" t="s">
        <v>162</v>
      </c>
      <c r="B64" s="442" t="s">
        <v>78</v>
      </c>
      <c r="C64" s="436">
        <v>27868422.719999999</v>
      </c>
      <c r="D64" s="436">
        <v>52286476.670000002</v>
      </c>
      <c r="E64" s="433">
        <v>0.53299484866590496</v>
      </c>
      <c r="F64" s="443">
        <v>26214</v>
      </c>
      <c r="G64" s="443">
        <v>23381</v>
      </c>
      <c r="H64" s="444">
        <v>0.89190000000000003</v>
      </c>
      <c r="I64" s="431">
        <v>0.97589999999999999</v>
      </c>
      <c r="J64" s="439">
        <v>32144</v>
      </c>
      <c r="K64" s="439">
        <v>23219</v>
      </c>
      <c r="L64" s="440">
        <v>0.72230000000000005</v>
      </c>
      <c r="M64" s="433">
        <v>0.76100000000000001</v>
      </c>
      <c r="N64" s="445">
        <v>29850157.809999999</v>
      </c>
      <c r="O64" s="445">
        <v>18415570.579999998</v>
      </c>
      <c r="P64" s="444">
        <v>0.6169</v>
      </c>
      <c r="Q64" s="444">
        <v>0.62729999999999997</v>
      </c>
      <c r="R64" s="439">
        <v>18897</v>
      </c>
      <c r="S64" s="439">
        <v>11499</v>
      </c>
      <c r="T64" s="440">
        <v>0.60850000000000004</v>
      </c>
      <c r="U64" s="440">
        <v>0.69</v>
      </c>
      <c r="V64" s="443">
        <v>15255</v>
      </c>
      <c r="W64" s="443">
        <v>10419</v>
      </c>
      <c r="X64" s="444">
        <v>0.68300000000000005</v>
      </c>
      <c r="Y64" s="254"/>
      <c r="Z64" s="255">
        <v>28503</v>
      </c>
      <c r="AA64" s="256">
        <v>28101</v>
      </c>
      <c r="AB64" s="257">
        <v>0.9859</v>
      </c>
      <c r="AC64" s="255">
        <v>34329</v>
      </c>
      <c r="AD64" s="256">
        <v>24767</v>
      </c>
      <c r="AE64" s="257">
        <v>0.72150000000000003</v>
      </c>
      <c r="AF64" s="258">
        <v>61709807.859999999</v>
      </c>
      <c r="AG64" s="259">
        <v>38784484.490000002</v>
      </c>
      <c r="AH64" s="257">
        <v>0.62849999999999995</v>
      </c>
      <c r="AI64" s="255">
        <v>21907</v>
      </c>
      <c r="AJ64" s="256">
        <v>14189</v>
      </c>
      <c r="AK64" s="257">
        <v>0.64770000000000005</v>
      </c>
      <c r="AL64" s="27" t="s">
        <v>337</v>
      </c>
    </row>
    <row r="65" spans="1:38" s="3" customFormat="1" ht="13.9">
      <c r="A65" s="230" t="s">
        <v>163</v>
      </c>
      <c r="B65" s="230" t="s">
        <v>79</v>
      </c>
      <c r="C65" s="436">
        <v>422432.71</v>
      </c>
      <c r="D65" s="436">
        <v>762772.11</v>
      </c>
      <c r="E65" s="433">
        <v>0.55381247486880503</v>
      </c>
      <c r="F65" s="437">
        <v>184</v>
      </c>
      <c r="G65" s="437">
        <v>193</v>
      </c>
      <c r="H65" s="438">
        <v>1.0488999999999999</v>
      </c>
      <c r="I65" s="431">
        <v>0.99</v>
      </c>
      <c r="J65" s="439">
        <v>333</v>
      </c>
      <c r="K65" s="439">
        <v>313</v>
      </c>
      <c r="L65" s="440">
        <v>0.93989999999999996</v>
      </c>
      <c r="M65" s="433">
        <v>0.89</v>
      </c>
      <c r="N65" s="441">
        <v>414578.04</v>
      </c>
      <c r="O65" s="441">
        <v>308784.78999999998</v>
      </c>
      <c r="P65" s="438">
        <v>0.74480000000000002</v>
      </c>
      <c r="Q65" s="438">
        <v>0.69</v>
      </c>
      <c r="R65" s="439">
        <v>224</v>
      </c>
      <c r="S65" s="439">
        <v>160</v>
      </c>
      <c r="T65" s="440">
        <v>0.71430000000000005</v>
      </c>
      <c r="U65" s="440">
        <v>0.69</v>
      </c>
      <c r="V65" s="437">
        <v>246</v>
      </c>
      <c r="W65" s="437">
        <v>186</v>
      </c>
      <c r="X65" s="438">
        <v>0.75609999999999999</v>
      </c>
      <c r="Y65" s="208"/>
      <c r="Z65" s="196">
        <v>217</v>
      </c>
      <c r="AA65" s="197">
        <v>233</v>
      </c>
      <c r="AB65" s="198">
        <v>1.0737000000000001</v>
      </c>
      <c r="AC65" s="196">
        <v>380</v>
      </c>
      <c r="AD65" s="197">
        <v>334</v>
      </c>
      <c r="AE65" s="198">
        <v>0.87890000000000001</v>
      </c>
      <c r="AF65" s="199">
        <v>812967.16</v>
      </c>
      <c r="AG65" s="200">
        <v>615801.39</v>
      </c>
      <c r="AH65" s="198">
        <v>0.75749999999999995</v>
      </c>
      <c r="AI65" s="196">
        <v>274</v>
      </c>
      <c r="AJ65" s="197">
        <v>211</v>
      </c>
      <c r="AK65" s="198">
        <v>0.77010000000000001</v>
      </c>
      <c r="AL65" s="12" t="s">
        <v>337</v>
      </c>
    </row>
    <row r="66" spans="1:38" s="3" customFormat="1" ht="13.9">
      <c r="A66" s="230" t="s">
        <v>162</v>
      </c>
      <c r="B66" s="230" t="s">
        <v>80</v>
      </c>
      <c r="C66" s="436">
        <v>1186326.6200000001</v>
      </c>
      <c r="D66" s="436">
        <v>2363433.36</v>
      </c>
      <c r="E66" s="433">
        <v>0.50195052675400997</v>
      </c>
      <c r="F66" s="437">
        <v>1157</v>
      </c>
      <c r="G66" s="437">
        <v>1120</v>
      </c>
      <c r="H66" s="438">
        <v>0.96799999999999997</v>
      </c>
      <c r="I66" s="431">
        <v>0.99</v>
      </c>
      <c r="J66" s="439">
        <v>1438</v>
      </c>
      <c r="K66" s="439">
        <v>1345</v>
      </c>
      <c r="L66" s="440">
        <v>0.93530000000000002</v>
      </c>
      <c r="M66" s="433">
        <v>0.89</v>
      </c>
      <c r="N66" s="441">
        <v>1157746.52</v>
      </c>
      <c r="O66" s="441">
        <v>852199.98</v>
      </c>
      <c r="P66" s="438">
        <v>0.73609999999999998</v>
      </c>
      <c r="Q66" s="438">
        <v>0.69</v>
      </c>
      <c r="R66" s="439">
        <v>906</v>
      </c>
      <c r="S66" s="439">
        <v>595</v>
      </c>
      <c r="T66" s="440">
        <v>0.65669999999999995</v>
      </c>
      <c r="U66" s="440">
        <v>0.69</v>
      </c>
      <c r="V66" s="437">
        <v>1017</v>
      </c>
      <c r="W66" s="437">
        <v>914</v>
      </c>
      <c r="X66" s="438">
        <v>0.89870000000000005</v>
      </c>
      <c r="Y66" s="208"/>
      <c r="Z66" s="196">
        <v>1150</v>
      </c>
      <c r="AA66" s="197">
        <v>1147</v>
      </c>
      <c r="AB66" s="198">
        <v>0.99739999999999995</v>
      </c>
      <c r="AC66" s="196">
        <v>1469</v>
      </c>
      <c r="AD66" s="197">
        <v>1427</v>
      </c>
      <c r="AE66" s="198">
        <v>0.97140000000000004</v>
      </c>
      <c r="AF66" s="199">
        <v>2710368.21</v>
      </c>
      <c r="AG66" s="200">
        <v>1989740.38</v>
      </c>
      <c r="AH66" s="198">
        <v>0.73409999999999997</v>
      </c>
      <c r="AI66" s="196">
        <v>1191</v>
      </c>
      <c r="AJ66" s="197">
        <v>885</v>
      </c>
      <c r="AK66" s="198">
        <v>0.74309999999999998</v>
      </c>
      <c r="AL66" s="12" t="s">
        <v>337</v>
      </c>
    </row>
    <row r="67" spans="1:38" s="3" customFormat="1" ht="13.9">
      <c r="A67" s="230" t="s">
        <v>165</v>
      </c>
      <c r="B67" s="230" t="s">
        <v>81</v>
      </c>
      <c r="C67" s="436">
        <v>2972832.41</v>
      </c>
      <c r="D67" s="436">
        <v>5701980.3200000003</v>
      </c>
      <c r="E67" s="433">
        <v>0.52136840942306195</v>
      </c>
      <c r="F67" s="437">
        <v>1928</v>
      </c>
      <c r="G67" s="437">
        <v>1825</v>
      </c>
      <c r="H67" s="438">
        <v>0.9466</v>
      </c>
      <c r="I67" s="431">
        <v>0.99</v>
      </c>
      <c r="J67" s="439">
        <v>2543</v>
      </c>
      <c r="K67" s="439">
        <v>2271</v>
      </c>
      <c r="L67" s="440">
        <v>0.89300000000000002</v>
      </c>
      <c r="M67" s="433">
        <v>0.89</v>
      </c>
      <c r="N67" s="441">
        <v>3161784.3199999998</v>
      </c>
      <c r="O67" s="441">
        <v>2211493.34</v>
      </c>
      <c r="P67" s="438">
        <v>0.69940000000000002</v>
      </c>
      <c r="Q67" s="438">
        <v>0.69</v>
      </c>
      <c r="R67" s="439">
        <v>1808</v>
      </c>
      <c r="S67" s="439">
        <v>1171</v>
      </c>
      <c r="T67" s="440">
        <v>0.64770000000000005</v>
      </c>
      <c r="U67" s="440">
        <v>0.69</v>
      </c>
      <c r="V67" s="437">
        <v>1613</v>
      </c>
      <c r="W67" s="437">
        <v>1296</v>
      </c>
      <c r="X67" s="438">
        <v>0.80349999999999999</v>
      </c>
      <c r="Y67" s="208"/>
      <c r="Z67" s="196">
        <v>1895</v>
      </c>
      <c r="AA67" s="197">
        <v>1966</v>
      </c>
      <c r="AB67" s="198">
        <v>1.0375000000000001</v>
      </c>
      <c r="AC67" s="196">
        <v>2490</v>
      </c>
      <c r="AD67" s="197">
        <v>2283</v>
      </c>
      <c r="AE67" s="198">
        <v>0.91690000000000005</v>
      </c>
      <c r="AF67" s="199">
        <v>6207975.1399999997</v>
      </c>
      <c r="AG67" s="200">
        <v>4341488.7</v>
      </c>
      <c r="AH67" s="198">
        <v>0.69930000000000003</v>
      </c>
      <c r="AI67" s="196">
        <v>2114</v>
      </c>
      <c r="AJ67" s="197">
        <v>1469</v>
      </c>
      <c r="AK67" s="198">
        <v>0.69489999999999996</v>
      </c>
      <c r="AL67" s="12" t="s">
        <v>337</v>
      </c>
    </row>
    <row r="68" spans="1:38" s="3" customFormat="1" ht="13.9">
      <c r="A68" s="230" t="s">
        <v>164</v>
      </c>
      <c r="B68" s="230" t="s">
        <v>82</v>
      </c>
      <c r="C68" s="436">
        <v>4582602.78</v>
      </c>
      <c r="D68" s="436">
        <v>8956898.4100000001</v>
      </c>
      <c r="E68" s="433">
        <v>0.51162830817459304</v>
      </c>
      <c r="F68" s="437">
        <v>3961</v>
      </c>
      <c r="G68" s="437">
        <v>3631</v>
      </c>
      <c r="H68" s="438">
        <v>0.91669999999999996</v>
      </c>
      <c r="I68" s="431">
        <v>0.95579999999999998</v>
      </c>
      <c r="J68" s="439">
        <v>4862</v>
      </c>
      <c r="K68" s="439">
        <v>4278</v>
      </c>
      <c r="L68" s="433">
        <v>0.87990000000000002</v>
      </c>
      <c r="M68" s="440">
        <v>0.87460000000000004</v>
      </c>
      <c r="N68" s="441">
        <v>4626293.7699999996</v>
      </c>
      <c r="O68" s="441">
        <v>3256654.67</v>
      </c>
      <c r="P68" s="438">
        <v>0.70389999999999997</v>
      </c>
      <c r="Q68" s="438">
        <v>0.69</v>
      </c>
      <c r="R68" s="439">
        <v>3244</v>
      </c>
      <c r="S68" s="439">
        <v>2192</v>
      </c>
      <c r="T68" s="440">
        <v>0.67569999999999997</v>
      </c>
      <c r="U68" s="433">
        <v>0.69</v>
      </c>
      <c r="V68" s="437">
        <v>2985</v>
      </c>
      <c r="W68" s="437">
        <v>2449</v>
      </c>
      <c r="X68" s="438">
        <v>0.82040000000000002</v>
      </c>
      <c r="Y68" s="208"/>
      <c r="Z68" s="196">
        <v>4021</v>
      </c>
      <c r="AA68" s="197">
        <v>4035</v>
      </c>
      <c r="AB68" s="198">
        <v>1.0035000000000001</v>
      </c>
      <c r="AC68" s="196">
        <v>5338</v>
      </c>
      <c r="AD68" s="197">
        <v>4611</v>
      </c>
      <c r="AE68" s="198">
        <v>0.86380000000000001</v>
      </c>
      <c r="AF68" s="199">
        <v>10046502.310000001</v>
      </c>
      <c r="AG68" s="200">
        <v>6977264.0800000001</v>
      </c>
      <c r="AH68" s="198">
        <v>0.69450000000000001</v>
      </c>
      <c r="AI68" s="196">
        <v>3936</v>
      </c>
      <c r="AJ68" s="197">
        <v>2790</v>
      </c>
      <c r="AK68" s="198">
        <v>0.70879999999999999</v>
      </c>
      <c r="AL68" s="12" t="s">
        <v>337</v>
      </c>
    </row>
    <row r="69" spans="1:38" s="3" customFormat="1" ht="13.9">
      <c r="A69" s="230" t="s">
        <v>166</v>
      </c>
      <c r="B69" s="230" t="s">
        <v>83</v>
      </c>
      <c r="C69" s="436">
        <v>6128399.3200000003</v>
      </c>
      <c r="D69" s="436">
        <v>12029724.68</v>
      </c>
      <c r="E69" s="433">
        <v>0.50943803644889396</v>
      </c>
      <c r="F69" s="437">
        <v>4449</v>
      </c>
      <c r="G69" s="437">
        <v>4075</v>
      </c>
      <c r="H69" s="438">
        <v>0.91590000000000005</v>
      </c>
      <c r="I69" s="431">
        <v>0.96740000000000004</v>
      </c>
      <c r="J69" s="439">
        <v>6257</v>
      </c>
      <c r="K69" s="439">
        <v>5314</v>
      </c>
      <c r="L69" s="440">
        <v>0.84930000000000005</v>
      </c>
      <c r="M69" s="433">
        <v>0.86380000000000001</v>
      </c>
      <c r="N69" s="441">
        <v>6064597.2300000004</v>
      </c>
      <c r="O69" s="441">
        <v>4068212.14</v>
      </c>
      <c r="P69" s="438">
        <v>0.67079999999999995</v>
      </c>
      <c r="Q69" s="438">
        <v>0.68300000000000005</v>
      </c>
      <c r="R69" s="439">
        <v>4049</v>
      </c>
      <c r="S69" s="439">
        <v>2446</v>
      </c>
      <c r="T69" s="440">
        <v>0.60409999999999997</v>
      </c>
      <c r="U69" s="440">
        <v>0.67710000000000004</v>
      </c>
      <c r="V69" s="437">
        <v>3344</v>
      </c>
      <c r="W69" s="437">
        <v>2768</v>
      </c>
      <c r="X69" s="438">
        <v>0.82779999999999998</v>
      </c>
      <c r="Y69" s="208"/>
      <c r="Z69" s="196">
        <v>4626</v>
      </c>
      <c r="AA69" s="197">
        <v>4617</v>
      </c>
      <c r="AB69" s="198">
        <v>0.99809999999999999</v>
      </c>
      <c r="AC69" s="196">
        <v>7014</v>
      </c>
      <c r="AD69" s="197">
        <v>5889</v>
      </c>
      <c r="AE69" s="198">
        <v>0.83960000000000001</v>
      </c>
      <c r="AF69" s="199">
        <v>13007354.640000001</v>
      </c>
      <c r="AG69" s="200">
        <v>9086066.7899999991</v>
      </c>
      <c r="AH69" s="198">
        <v>0.69850000000000001</v>
      </c>
      <c r="AI69" s="196">
        <v>4933</v>
      </c>
      <c r="AJ69" s="197">
        <v>3338</v>
      </c>
      <c r="AK69" s="198">
        <v>0.67669999999999997</v>
      </c>
      <c r="AL69" s="12" t="s">
        <v>337</v>
      </c>
    </row>
    <row r="70" spans="1:38" s="3" customFormat="1" ht="13.9">
      <c r="A70" s="230" t="s">
        <v>168</v>
      </c>
      <c r="B70" s="230" t="s">
        <v>254</v>
      </c>
      <c r="C70" s="436"/>
      <c r="D70" s="436">
        <v>0</v>
      </c>
      <c r="E70" s="433"/>
      <c r="F70" s="437">
        <v>1</v>
      </c>
      <c r="G70" s="437">
        <v>1</v>
      </c>
      <c r="H70" s="438">
        <v>1</v>
      </c>
      <c r="I70" s="431">
        <v>0.99</v>
      </c>
      <c r="J70" s="439">
        <v>2</v>
      </c>
      <c r="K70" s="439">
        <v>1</v>
      </c>
      <c r="L70" s="440">
        <v>0.5</v>
      </c>
      <c r="M70" s="433">
        <v>0.89</v>
      </c>
      <c r="N70" s="441">
        <v>0</v>
      </c>
      <c r="O70" s="441">
        <v>0</v>
      </c>
      <c r="P70" s="438">
        <v>0</v>
      </c>
      <c r="Q70" s="438">
        <v>0.69</v>
      </c>
      <c r="R70" s="439">
        <v>0</v>
      </c>
      <c r="S70" s="439">
        <v>0</v>
      </c>
      <c r="T70" s="440">
        <v>0</v>
      </c>
      <c r="U70" s="440">
        <v>0.69</v>
      </c>
      <c r="V70" s="437">
        <v>0</v>
      </c>
      <c r="W70" s="437">
        <v>0</v>
      </c>
      <c r="X70" s="438">
        <v>0</v>
      </c>
      <c r="Y70" s="208"/>
      <c r="Z70" s="196">
        <v>5</v>
      </c>
      <c r="AA70" s="197">
        <v>16</v>
      </c>
      <c r="AB70" s="198">
        <v>3.2</v>
      </c>
      <c r="AC70" s="196">
        <v>10</v>
      </c>
      <c r="AD70" s="197">
        <v>1</v>
      </c>
      <c r="AE70" s="198">
        <v>0.1</v>
      </c>
      <c r="AF70" s="199"/>
      <c r="AG70" s="200"/>
      <c r="AH70" s="198"/>
      <c r="AI70" s="196">
        <v>1</v>
      </c>
      <c r="AJ70" s="197"/>
      <c r="AK70" s="198"/>
      <c r="AL70" s="12" t="s">
        <v>337</v>
      </c>
    </row>
    <row r="71" spans="1:38" s="3" customFormat="1" ht="13.9">
      <c r="A71" s="230" t="s">
        <v>164</v>
      </c>
      <c r="B71" s="230" t="s">
        <v>84</v>
      </c>
      <c r="C71" s="436">
        <v>1330900.78</v>
      </c>
      <c r="D71" s="436">
        <v>2443365.37</v>
      </c>
      <c r="E71" s="433">
        <v>0.54469986205951704</v>
      </c>
      <c r="F71" s="437">
        <v>1477</v>
      </c>
      <c r="G71" s="437">
        <v>1292</v>
      </c>
      <c r="H71" s="438">
        <v>0.87470000000000003</v>
      </c>
      <c r="I71" s="431">
        <v>0.89</v>
      </c>
      <c r="J71" s="439">
        <v>1904</v>
      </c>
      <c r="K71" s="439">
        <v>1638</v>
      </c>
      <c r="L71" s="440">
        <v>0.86029999999999995</v>
      </c>
      <c r="M71" s="433">
        <v>0.85850000000000004</v>
      </c>
      <c r="N71" s="441">
        <v>1306704.3</v>
      </c>
      <c r="O71" s="441">
        <v>834447.82</v>
      </c>
      <c r="P71" s="438">
        <v>0.63859999999999995</v>
      </c>
      <c r="Q71" s="438">
        <v>0.64849999999999997</v>
      </c>
      <c r="R71" s="439">
        <v>1342</v>
      </c>
      <c r="S71" s="439">
        <v>763</v>
      </c>
      <c r="T71" s="440">
        <v>0.56859999999999999</v>
      </c>
      <c r="U71" s="440">
        <v>0.64559999999999995</v>
      </c>
      <c r="V71" s="437">
        <v>1066</v>
      </c>
      <c r="W71" s="437">
        <v>838</v>
      </c>
      <c r="X71" s="438">
        <v>0.78610000000000002</v>
      </c>
      <c r="Y71" s="208"/>
      <c r="Z71" s="196">
        <v>1728</v>
      </c>
      <c r="AA71" s="197">
        <v>1530</v>
      </c>
      <c r="AB71" s="198">
        <v>0.88539999999999996</v>
      </c>
      <c r="AC71" s="196">
        <v>2250</v>
      </c>
      <c r="AD71" s="197">
        <v>1833</v>
      </c>
      <c r="AE71" s="198">
        <v>0.81469999999999998</v>
      </c>
      <c r="AF71" s="199">
        <v>2819381.74</v>
      </c>
      <c r="AG71" s="200">
        <v>1725634.92</v>
      </c>
      <c r="AH71" s="198">
        <v>0.61209999999999998</v>
      </c>
      <c r="AI71" s="196">
        <v>1590</v>
      </c>
      <c r="AJ71" s="197">
        <v>895</v>
      </c>
      <c r="AK71" s="198">
        <v>0.56289999999999996</v>
      </c>
      <c r="AL71" s="12" t="s">
        <v>337</v>
      </c>
    </row>
    <row r="72" spans="1:38" s="3" customFormat="1" ht="13.9">
      <c r="A72" s="230" t="s">
        <v>166</v>
      </c>
      <c r="B72" s="230" t="s">
        <v>85</v>
      </c>
      <c r="C72" s="436">
        <v>11245989.560000001</v>
      </c>
      <c r="D72" s="436">
        <v>21702991.66</v>
      </c>
      <c r="E72" s="433">
        <v>0.51817692860874498</v>
      </c>
      <c r="F72" s="437">
        <v>5340</v>
      </c>
      <c r="G72" s="437">
        <v>4965</v>
      </c>
      <c r="H72" s="438">
        <v>0.92979999999999996</v>
      </c>
      <c r="I72" s="431">
        <v>0.99</v>
      </c>
      <c r="J72" s="439">
        <v>8234</v>
      </c>
      <c r="K72" s="439">
        <v>7462</v>
      </c>
      <c r="L72" s="440">
        <v>0.90620000000000001</v>
      </c>
      <c r="M72" s="433">
        <v>0.89</v>
      </c>
      <c r="N72" s="441">
        <v>12209618.49</v>
      </c>
      <c r="O72" s="441">
        <v>8310140.0700000003</v>
      </c>
      <c r="P72" s="438">
        <v>0.68059999999999998</v>
      </c>
      <c r="Q72" s="438">
        <v>0.68240000000000001</v>
      </c>
      <c r="R72" s="439">
        <v>6292</v>
      </c>
      <c r="S72" s="439">
        <v>3794</v>
      </c>
      <c r="T72" s="440">
        <v>0.60299999999999998</v>
      </c>
      <c r="U72" s="440">
        <v>0.66439999999999999</v>
      </c>
      <c r="V72" s="437">
        <v>5394</v>
      </c>
      <c r="W72" s="437">
        <v>3780</v>
      </c>
      <c r="X72" s="438">
        <v>0.70079999999999998</v>
      </c>
      <c r="Y72" s="208"/>
      <c r="Z72" s="196">
        <v>5264</v>
      </c>
      <c r="AA72" s="197">
        <v>5682</v>
      </c>
      <c r="AB72" s="198">
        <v>1.0793999999999999</v>
      </c>
      <c r="AC72" s="196">
        <v>8767</v>
      </c>
      <c r="AD72" s="197">
        <v>7993</v>
      </c>
      <c r="AE72" s="198">
        <v>0.91169999999999995</v>
      </c>
      <c r="AF72" s="199">
        <v>25524385.109999999</v>
      </c>
      <c r="AG72" s="200">
        <v>17259336.600000001</v>
      </c>
      <c r="AH72" s="198">
        <v>0.67620000000000002</v>
      </c>
      <c r="AI72" s="196">
        <v>7364</v>
      </c>
      <c r="AJ72" s="197">
        <v>4753</v>
      </c>
      <c r="AK72" s="198">
        <v>0.64539999999999997</v>
      </c>
      <c r="AL72" s="12" t="s">
        <v>337</v>
      </c>
    </row>
    <row r="73" spans="1:38" s="3" customFormat="1" ht="13.9">
      <c r="A73" s="446" t="s">
        <v>160</v>
      </c>
      <c r="B73" s="230" t="s">
        <v>86</v>
      </c>
      <c r="C73" s="436">
        <v>2461457.9</v>
      </c>
      <c r="D73" s="436">
        <v>5219045.46</v>
      </c>
      <c r="E73" s="433">
        <v>0.47162990222353801</v>
      </c>
      <c r="F73" s="437">
        <v>1351</v>
      </c>
      <c r="G73" s="437">
        <v>1337</v>
      </c>
      <c r="H73" s="438">
        <v>0.98960000000000004</v>
      </c>
      <c r="I73" s="431">
        <v>0.99</v>
      </c>
      <c r="J73" s="439">
        <v>1883</v>
      </c>
      <c r="K73" s="439">
        <v>1637</v>
      </c>
      <c r="L73" s="440">
        <v>0.86939999999999995</v>
      </c>
      <c r="M73" s="433">
        <v>0.83179999999999998</v>
      </c>
      <c r="N73" s="441">
        <v>2494074.9</v>
      </c>
      <c r="O73" s="441">
        <v>1695352.83</v>
      </c>
      <c r="P73" s="438">
        <v>0.67979999999999996</v>
      </c>
      <c r="Q73" s="438">
        <v>0.69</v>
      </c>
      <c r="R73" s="439">
        <v>1458</v>
      </c>
      <c r="S73" s="439">
        <v>934</v>
      </c>
      <c r="T73" s="440">
        <v>0.64059999999999995</v>
      </c>
      <c r="U73" s="440">
        <v>0.69</v>
      </c>
      <c r="V73" s="437">
        <v>973</v>
      </c>
      <c r="W73" s="437">
        <v>787</v>
      </c>
      <c r="X73" s="438">
        <v>0.80879999999999996</v>
      </c>
      <c r="Y73" s="208"/>
      <c r="Z73" s="196">
        <v>1390</v>
      </c>
      <c r="AA73" s="197">
        <v>1484</v>
      </c>
      <c r="AB73" s="198">
        <v>1.0676000000000001</v>
      </c>
      <c r="AC73" s="196">
        <v>1937</v>
      </c>
      <c r="AD73" s="197">
        <v>1776</v>
      </c>
      <c r="AE73" s="198">
        <v>0.91690000000000005</v>
      </c>
      <c r="AF73" s="199">
        <v>5568950.5700000003</v>
      </c>
      <c r="AG73" s="200">
        <v>3937159.78</v>
      </c>
      <c r="AH73" s="198">
        <v>0.70699999999999996</v>
      </c>
      <c r="AI73" s="196">
        <v>1848</v>
      </c>
      <c r="AJ73" s="197">
        <v>1310</v>
      </c>
      <c r="AK73" s="198">
        <v>0.70889999999999997</v>
      </c>
      <c r="AL73" s="12" t="s">
        <v>337</v>
      </c>
    </row>
    <row r="74" spans="1:38" s="3" customFormat="1" ht="13.9">
      <c r="A74" s="230" t="s">
        <v>165</v>
      </c>
      <c r="B74" s="230" t="s">
        <v>87</v>
      </c>
      <c r="C74" s="436">
        <v>568606.77</v>
      </c>
      <c r="D74" s="436">
        <v>1068251.74</v>
      </c>
      <c r="E74" s="433">
        <v>0.53227787862063303</v>
      </c>
      <c r="F74" s="437">
        <v>370</v>
      </c>
      <c r="G74" s="437">
        <v>343</v>
      </c>
      <c r="H74" s="438">
        <v>0.92700000000000005</v>
      </c>
      <c r="I74" s="431">
        <v>0.99</v>
      </c>
      <c r="J74" s="439">
        <v>553</v>
      </c>
      <c r="K74" s="439">
        <v>509</v>
      </c>
      <c r="L74" s="440">
        <v>0.9204</v>
      </c>
      <c r="M74" s="433">
        <v>0.89</v>
      </c>
      <c r="N74" s="441">
        <v>591714.42000000004</v>
      </c>
      <c r="O74" s="441">
        <v>365145.64</v>
      </c>
      <c r="P74" s="438">
        <v>0.61709999999999998</v>
      </c>
      <c r="Q74" s="438">
        <v>0.60960000000000003</v>
      </c>
      <c r="R74" s="439">
        <v>460</v>
      </c>
      <c r="S74" s="439">
        <v>279</v>
      </c>
      <c r="T74" s="440">
        <v>0.60650000000000004</v>
      </c>
      <c r="U74" s="440">
        <v>0.67579999999999996</v>
      </c>
      <c r="V74" s="437">
        <v>341</v>
      </c>
      <c r="W74" s="437">
        <v>283</v>
      </c>
      <c r="X74" s="438">
        <v>0.82989999999999997</v>
      </c>
      <c r="Y74" s="208"/>
      <c r="Z74" s="196">
        <v>384</v>
      </c>
      <c r="AA74" s="197">
        <v>409</v>
      </c>
      <c r="AB74" s="198">
        <v>1.0650999999999999</v>
      </c>
      <c r="AC74" s="196">
        <v>634</v>
      </c>
      <c r="AD74" s="197">
        <v>560</v>
      </c>
      <c r="AE74" s="198">
        <v>0.88329999999999997</v>
      </c>
      <c r="AF74" s="199">
        <v>1341074.3700000001</v>
      </c>
      <c r="AG74" s="200">
        <v>851439.97</v>
      </c>
      <c r="AH74" s="198">
        <v>0.63490000000000002</v>
      </c>
      <c r="AI74" s="196">
        <v>533</v>
      </c>
      <c r="AJ74" s="197">
        <v>343</v>
      </c>
      <c r="AK74" s="198">
        <v>0.64349999999999996</v>
      </c>
      <c r="AL74" s="12" t="s">
        <v>337</v>
      </c>
    </row>
    <row r="75" spans="1:38" s="3" customFormat="1" ht="13.9">
      <c r="A75" s="230" t="s">
        <v>167</v>
      </c>
      <c r="B75" s="230" t="s">
        <v>88</v>
      </c>
      <c r="C75" s="436">
        <v>2484095.7200000002</v>
      </c>
      <c r="D75" s="436">
        <v>4956017.7</v>
      </c>
      <c r="E75" s="433">
        <v>0.50122817761526595</v>
      </c>
      <c r="F75" s="437">
        <v>1806</v>
      </c>
      <c r="G75" s="437">
        <v>1654</v>
      </c>
      <c r="H75" s="438">
        <v>0.91579999999999995</v>
      </c>
      <c r="I75" s="431">
        <v>0.97070000000000001</v>
      </c>
      <c r="J75" s="439">
        <v>2667</v>
      </c>
      <c r="K75" s="439">
        <v>2251</v>
      </c>
      <c r="L75" s="433">
        <v>0.84399999999999997</v>
      </c>
      <c r="M75" s="433">
        <v>0.88019999999999998</v>
      </c>
      <c r="N75" s="441">
        <v>2372369.44</v>
      </c>
      <c r="O75" s="441">
        <v>1620431.07</v>
      </c>
      <c r="P75" s="438">
        <v>0.68300000000000005</v>
      </c>
      <c r="Q75" s="438">
        <v>0.69</v>
      </c>
      <c r="R75" s="439">
        <v>1834</v>
      </c>
      <c r="S75" s="439">
        <v>1157</v>
      </c>
      <c r="T75" s="440">
        <v>0.63090000000000002</v>
      </c>
      <c r="U75" s="440">
        <v>0.68479999999999996</v>
      </c>
      <c r="V75" s="437">
        <v>1433</v>
      </c>
      <c r="W75" s="437">
        <v>1041</v>
      </c>
      <c r="X75" s="438">
        <v>0.72640000000000005</v>
      </c>
      <c r="Y75" s="208"/>
      <c r="Z75" s="196">
        <v>2017</v>
      </c>
      <c r="AA75" s="197">
        <v>1993</v>
      </c>
      <c r="AB75" s="198">
        <v>0.98809999999999998</v>
      </c>
      <c r="AC75" s="196">
        <v>2818</v>
      </c>
      <c r="AD75" s="197">
        <v>2577</v>
      </c>
      <c r="AE75" s="198">
        <v>0.91449999999999998</v>
      </c>
      <c r="AF75" s="199">
        <v>5332976.96</v>
      </c>
      <c r="AG75" s="200">
        <v>3601553.42</v>
      </c>
      <c r="AH75" s="198">
        <v>0.67530000000000001</v>
      </c>
      <c r="AI75" s="196">
        <v>2282</v>
      </c>
      <c r="AJ75" s="197">
        <v>1471</v>
      </c>
      <c r="AK75" s="198">
        <v>0.64459999999999995</v>
      </c>
      <c r="AL75" s="12" t="s">
        <v>337</v>
      </c>
    </row>
    <row r="76" spans="1:38" s="3" customFormat="1" ht="13.9">
      <c r="A76" s="230" t="s">
        <v>166</v>
      </c>
      <c r="B76" s="230" t="s">
        <v>89</v>
      </c>
      <c r="C76" s="436">
        <v>1833860.33</v>
      </c>
      <c r="D76" s="436">
        <v>3615897.94</v>
      </c>
      <c r="E76" s="433">
        <v>0.50716595446828405</v>
      </c>
      <c r="F76" s="437">
        <v>1233</v>
      </c>
      <c r="G76" s="437">
        <v>1181</v>
      </c>
      <c r="H76" s="438">
        <v>0.95779999999999998</v>
      </c>
      <c r="I76" s="431">
        <v>0.99</v>
      </c>
      <c r="J76" s="439">
        <v>1673</v>
      </c>
      <c r="K76" s="439">
        <v>1496</v>
      </c>
      <c r="L76" s="440">
        <v>0.89419999999999999</v>
      </c>
      <c r="M76" s="433">
        <v>0.89</v>
      </c>
      <c r="N76" s="441">
        <v>1957059.13</v>
      </c>
      <c r="O76" s="441">
        <v>1288016.73</v>
      </c>
      <c r="P76" s="438">
        <v>0.65810000000000002</v>
      </c>
      <c r="Q76" s="438">
        <v>0.6734</v>
      </c>
      <c r="R76" s="439">
        <v>1320</v>
      </c>
      <c r="S76" s="439">
        <v>822</v>
      </c>
      <c r="T76" s="440">
        <v>0.62270000000000003</v>
      </c>
      <c r="U76" s="440">
        <v>0.69</v>
      </c>
      <c r="V76" s="437">
        <v>1116</v>
      </c>
      <c r="W76" s="437">
        <v>871</v>
      </c>
      <c r="X76" s="438">
        <v>0.78049999999999997</v>
      </c>
      <c r="Y76" s="208"/>
      <c r="Z76" s="196">
        <v>1237</v>
      </c>
      <c r="AA76" s="197">
        <v>1312</v>
      </c>
      <c r="AB76" s="198">
        <v>1.0606</v>
      </c>
      <c r="AC76" s="196">
        <v>1755</v>
      </c>
      <c r="AD76" s="197">
        <v>1566</v>
      </c>
      <c r="AE76" s="198">
        <v>0.89229999999999998</v>
      </c>
      <c r="AF76" s="199">
        <v>4011888.32</v>
      </c>
      <c r="AG76" s="200">
        <v>2809724.87</v>
      </c>
      <c r="AH76" s="198">
        <v>0.70030000000000003</v>
      </c>
      <c r="AI76" s="196">
        <v>1484</v>
      </c>
      <c r="AJ76" s="197">
        <v>1075</v>
      </c>
      <c r="AK76" s="198">
        <v>0.72440000000000004</v>
      </c>
      <c r="AL76" s="12" t="s">
        <v>337</v>
      </c>
    </row>
    <row r="77" spans="1:38" s="3" customFormat="1" ht="13.9">
      <c r="A77" s="230" t="s">
        <v>167</v>
      </c>
      <c r="B77" s="230" t="s">
        <v>90</v>
      </c>
      <c r="C77" s="436">
        <v>592444.41</v>
      </c>
      <c r="D77" s="436">
        <v>1186876.77</v>
      </c>
      <c r="E77" s="433">
        <v>0.49916252889506002</v>
      </c>
      <c r="F77" s="437">
        <v>415</v>
      </c>
      <c r="G77" s="437">
        <v>384</v>
      </c>
      <c r="H77" s="438">
        <v>0.92530000000000001</v>
      </c>
      <c r="I77" s="431">
        <v>0.99</v>
      </c>
      <c r="J77" s="439">
        <v>581</v>
      </c>
      <c r="K77" s="439">
        <v>516</v>
      </c>
      <c r="L77" s="440">
        <v>0.8881</v>
      </c>
      <c r="M77" s="433">
        <v>0.89</v>
      </c>
      <c r="N77" s="441">
        <v>575070.31999999995</v>
      </c>
      <c r="O77" s="441">
        <v>406212.46</v>
      </c>
      <c r="P77" s="438">
        <v>0.70640000000000003</v>
      </c>
      <c r="Q77" s="438">
        <v>0.69</v>
      </c>
      <c r="R77" s="439">
        <v>412</v>
      </c>
      <c r="S77" s="439">
        <v>281</v>
      </c>
      <c r="T77" s="440">
        <v>0.68200000000000005</v>
      </c>
      <c r="U77" s="440">
        <v>0.69</v>
      </c>
      <c r="V77" s="437">
        <v>335</v>
      </c>
      <c r="W77" s="437">
        <v>269</v>
      </c>
      <c r="X77" s="438">
        <v>0.80300000000000005</v>
      </c>
      <c r="Y77" s="208"/>
      <c r="Z77" s="196">
        <v>451</v>
      </c>
      <c r="AA77" s="197">
        <v>454</v>
      </c>
      <c r="AB77" s="198">
        <v>1.0066999999999999</v>
      </c>
      <c r="AC77" s="196">
        <v>618</v>
      </c>
      <c r="AD77" s="197">
        <v>570</v>
      </c>
      <c r="AE77" s="198">
        <v>0.92230000000000001</v>
      </c>
      <c r="AF77" s="199">
        <v>1299458.42</v>
      </c>
      <c r="AG77" s="200">
        <v>858379.86</v>
      </c>
      <c r="AH77" s="198">
        <v>0.66059999999999997</v>
      </c>
      <c r="AI77" s="196">
        <v>476</v>
      </c>
      <c r="AJ77" s="197">
        <v>359</v>
      </c>
      <c r="AK77" s="198">
        <v>0.75419999999999998</v>
      </c>
      <c r="AL77" s="12" t="s">
        <v>337</v>
      </c>
    </row>
    <row r="78" spans="1:38" s="3" customFormat="1" ht="13.9">
      <c r="A78" s="230" t="s">
        <v>164</v>
      </c>
      <c r="B78" s="230" t="s">
        <v>91</v>
      </c>
      <c r="C78" s="436">
        <v>1753596.56</v>
      </c>
      <c r="D78" s="436">
        <v>3547151.81</v>
      </c>
      <c r="E78" s="433">
        <v>0.49436749649573097</v>
      </c>
      <c r="F78" s="437">
        <v>1414</v>
      </c>
      <c r="G78" s="437">
        <v>1331</v>
      </c>
      <c r="H78" s="438">
        <v>0.94130000000000003</v>
      </c>
      <c r="I78" s="431">
        <v>0.99</v>
      </c>
      <c r="J78" s="439">
        <v>1873</v>
      </c>
      <c r="K78" s="439">
        <v>1688</v>
      </c>
      <c r="L78" s="440">
        <v>0.9012</v>
      </c>
      <c r="M78" s="433">
        <v>0.89</v>
      </c>
      <c r="N78" s="441">
        <v>1781058.44</v>
      </c>
      <c r="O78" s="441">
        <v>1169369.1499999999</v>
      </c>
      <c r="P78" s="438">
        <v>0.65659999999999996</v>
      </c>
      <c r="Q78" s="438">
        <v>0.6734</v>
      </c>
      <c r="R78" s="439">
        <v>1401</v>
      </c>
      <c r="S78" s="439">
        <v>877</v>
      </c>
      <c r="T78" s="440">
        <v>0.626</v>
      </c>
      <c r="U78" s="440">
        <v>0.69</v>
      </c>
      <c r="V78" s="437">
        <v>1170</v>
      </c>
      <c r="W78" s="437">
        <v>1020</v>
      </c>
      <c r="X78" s="438">
        <v>0.87180000000000002</v>
      </c>
      <c r="Y78" s="208"/>
      <c r="Z78" s="196">
        <v>1508</v>
      </c>
      <c r="AA78" s="197">
        <v>1580</v>
      </c>
      <c r="AB78" s="198">
        <v>1.0477000000000001</v>
      </c>
      <c r="AC78" s="196">
        <v>2063</v>
      </c>
      <c r="AD78" s="197">
        <v>1893</v>
      </c>
      <c r="AE78" s="198">
        <v>0.91759999999999997</v>
      </c>
      <c r="AF78" s="199">
        <v>4043519.08</v>
      </c>
      <c r="AG78" s="200">
        <v>2740854.85</v>
      </c>
      <c r="AH78" s="198">
        <v>0.67779999999999996</v>
      </c>
      <c r="AI78" s="196">
        <v>1725</v>
      </c>
      <c r="AJ78" s="197">
        <v>1175</v>
      </c>
      <c r="AK78" s="198">
        <v>0.68120000000000003</v>
      </c>
      <c r="AL78" s="12" t="s">
        <v>337</v>
      </c>
    </row>
    <row r="79" spans="1:38" s="3" customFormat="1" ht="13.9">
      <c r="A79" s="447" t="s">
        <v>166</v>
      </c>
      <c r="B79" s="447" t="s">
        <v>92</v>
      </c>
      <c r="C79" s="436">
        <v>8245743.5499999998</v>
      </c>
      <c r="D79" s="436">
        <v>15708426.35</v>
      </c>
      <c r="E79" s="433">
        <v>0.524924863017867</v>
      </c>
      <c r="F79" s="437">
        <v>7184</v>
      </c>
      <c r="G79" s="437">
        <v>6779</v>
      </c>
      <c r="H79" s="438">
        <v>0.94359999999999999</v>
      </c>
      <c r="I79" s="431">
        <v>0.99</v>
      </c>
      <c r="J79" s="439">
        <v>9123</v>
      </c>
      <c r="K79" s="439">
        <v>8321</v>
      </c>
      <c r="L79" s="440">
        <v>0.91210000000000002</v>
      </c>
      <c r="M79" s="433">
        <v>0.89</v>
      </c>
      <c r="N79" s="441">
        <v>8774214.5800000001</v>
      </c>
      <c r="O79" s="441">
        <v>5636643.1500000004</v>
      </c>
      <c r="P79" s="438">
        <v>0.64239999999999997</v>
      </c>
      <c r="Q79" s="438">
        <v>0.64349999999999996</v>
      </c>
      <c r="R79" s="439">
        <v>7354</v>
      </c>
      <c r="S79" s="439">
        <v>4412</v>
      </c>
      <c r="T79" s="440">
        <v>0.59989999999999999</v>
      </c>
      <c r="U79" s="440">
        <v>0.67159999999999997</v>
      </c>
      <c r="V79" s="437">
        <v>2407</v>
      </c>
      <c r="W79" s="437">
        <v>1979</v>
      </c>
      <c r="X79" s="438">
        <v>0.82220000000000004</v>
      </c>
      <c r="Y79" s="208"/>
      <c r="Z79" s="196">
        <v>7070</v>
      </c>
      <c r="AA79" s="197">
        <v>7207</v>
      </c>
      <c r="AB79" s="198">
        <v>1.0194000000000001</v>
      </c>
      <c r="AC79" s="196">
        <v>9387</v>
      </c>
      <c r="AD79" s="197">
        <v>8356</v>
      </c>
      <c r="AE79" s="198">
        <v>0.89019999999999999</v>
      </c>
      <c r="AF79" s="199">
        <v>17335899.309999999</v>
      </c>
      <c r="AG79" s="200">
        <v>11458379.73</v>
      </c>
      <c r="AH79" s="198">
        <v>0.66100000000000003</v>
      </c>
      <c r="AI79" s="196">
        <v>7965</v>
      </c>
      <c r="AJ79" s="197">
        <v>5480</v>
      </c>
      <c r="AK79" s="198">
        <v>0.68799999999999994</v>
      </c>
      <c r="AL79" s="12" t="s">
        <v>337</v>
      </c>
    </row>
    <row r="80" spans="1:38" s="3" customFormat="1" ht="13.9">
      <c r="A80" s="230" t="s">
        <v>167</v>
      </c>
      <c r="B80" s="230" t="s">
        <v>93</v>
      </c>
      <c r="C80" s="436">
        <v>423462.74</v>
      </c>
      <c r="D80" s="436">
        <v>883103.04</v>
      </c>
      <c r="E80" s="433">
        <v>0.47951679568445399</v>
      </c>
      <c r="F80" s="437">
        <v>256</v>
      </c>
      <c r="G80" s="437">
        <v>241</v>
      </c>
      <c r="H80" s="438">
        <v>0.94140000000000001</v>
      </c>
      <c r="I80" s="431">
        <v>0.99</v>
      </c>
      <c r="J80" s="439">
        <v>410</v>
      </c>
      <c r="K80" s="439">
        <v>367</v>
      </c>
      <c r="L80" s="440">
        <v>0.89510000000000001</v>
      </c>
      <c r="M80" s="433">
        <v>0.85680000000000001</v>
      </c>
      <c r="N80" s="441">
        <v>405570.92</v>
      </c>
      <c r="O80" s="441">
        <v>291596.39</v>
      </c>
      <c r="P80" s="438">
        <v>0.71899999999999997</v>
      </c>
      <c r="Q80" s="438">
        <v>0.69</v>
      </c>
      <c r="R80" s="439">
        <v>360</v>
      </c>
      <c r="S80" s="439">
        <v>258</v>
      </c>
      <c r="T80" s="440">
        <v>0.7167</v>
      </c>
      <c r="U80" s="440">
        <v>0.69</v>
      </c>
      <c r="V80" s="437">
        <v>196</v>
      </c>
      <c r="W80" s="437">
        <v>152</v>
      </c>
      <c r="X80" s="438">
        <v>0.77549999999999997</v>
      </c>
      <c r="Y80" s="208"/>
      <c r="Z80" s="196">
        <v>288</v>
      </c>
      <c r="AA80" s="197">
        <v>314</v>
      </c>
      <c r="AB80" s="198">
        <v>1.0903</v>
      </c>
      <c r="AC80" s="196">
        <v>458</v>
      </c>
      <c r="AD80" s="197">
        <v>414</v>
      </c>
      <c r="AE80" s="198">
        <v>0.90390000000000004</v>
      </c>
      <c r="AF80" s="199">
        <v>974081.74</v>
      </c>
      <c r="AG80" s="200">
        <v>709506.5</v>
      </c>
      <c r="AH80" s="198">
        <v>0.72840000000000005</v>
      </c>
      <c r="AI80" s="196">
        <v>393</v>
      </c>
      <c r="AJ80" s="197">
        <v>302</v>
      </c>
      <c r="AK80" s="198">
        <v>0.76839999999999997</v>
      </c>
      <c r="AL80" s="12" t="s">
        <v>337</v>
      </c>
    </row>
    <row r="81" spans="1:38" s="3" customFormat="1" ht="13.9">
      <c r="A81" s="230" t="s">
        <v>160</v>
      </c>
      <c r="B81" s="230" t="s">
        <v>94</v>
      </c>
      <c r="C81" s="436">
        <v>4546070.99</v>
      </c>
      <c r="D81" s="436">
        <v>8911894.1899999995</v>
      </c>
      <c r="E81" s="433">
        <v>0.51011276537608896</v>
      </c>
      <c r="F81" s="437">
        <v>3838</v>
      </c>
      <c r="G81" s="437">
        <v>3590</v>
      </c>
      <c r="H81" s="438">
        <v>0.93540000000000001</v>
      </c>
      <c r="I81" s="431">
        <v>0.99</v>
      </c>
      <c r="J81" s="439">
        <v>5145</v>
      </c>
      <c r="K81" s="439">
        <v>4250</v>
      </c>
      <c r="L81" s="440">
        <v>0.82599999999999996</v>
      </c>
      <c r="M81" s="433">
        <v>0.83689999999999998</v>
      </c>
      <c r="N81" s="441">
        <v>4989699.38</v>
      </c>
      <c r="O81" s="441">
        <v>3135323.69</v>
      </c>
      <c r="P81" s="438">
        <v>0.62839999999999996</v>
      </c>
      <c r="Q81" s="438">
        <v>0.64</v>
      </c>
      <c r="R81" s="439">
        <v>3629</v>
      </c>
      <c r="S81" s="439">
        <v>2085</v>
      </c>
      <c r="T81" s="440">
        <v>0.57450000000000001</v>
      </c>
      <c r="U81" s="440">
        <v>0.64400000000000002</v>
      </c>
      <c r="V81" s="437">
        <v>3205</v>
      </c>
      <c r="W81" s="437">
        <v>2651</v>
      </c>
      <c r="X81" s="438">
        <v>0.82709999999999995</v>
      </c>
      <c r="Y81" s="208"/>
      <c r="Z81" s="196">
        <v>3614</v>
      </c>
      <c r="AA81" s="197">
        <v>3814</v>
      </c>
      <c r="AB81" s="198">
        <v>1.0552999999999999</v>
      </c>
      <c r="AC81" s="196">
        <v>5088</v>
      </c>
      <c r="AD81" s="197">
        <v>4399</v>
      </c>
      <c r="AE81" s="198">
        <v>0.86460000000000004</v>
      </c>
      <c r="AF81" s="199">
        <v>10454714.66</v>
      </c>
      <c r="AG81" s="200">
        <v>7076205.9699999997</v>
      </c>
      <c r="AH81" s="198">
        <v>0.67679999999999996</v>
      </c>
      <c r="AI81" s="196">
        <v>4066</v>
      </c>
      <c r="AJ81" s="197">
        <v>2704</v>
      </c>
      <c r="AK81" s="198">
        <v>0.66500000000000004</v>
      </c>
      <c r="AL81" s="12" t="s">
        <v>337</v>
      </c>
    </row>
    <row r="82" spans="1:38" s="3" customFormat="1" ht="13.9">
      <c r="A82" s="230" t="s">
        <v>165</v>
      </c>
      <c r="B82" s="230" t="s">
        <v>95</v>
      </c>
      <c r="C82" s="436">
        <v>3537688.37</v>
      </c>
      <c r="D82" s="436">
        <v>6375166.8899999997</v>
      </c>
      <c r="E82" s="433">
        <v>0.55491698194586403</v>
      </c>
      <c r="F82" s="437">
        <v>3176</v>
      </c>
      <c r="G82" s="437">
        <v>3018</v>
      </c>
      <c r="H82" s="438">
        <v>0.95030000000000003</v>
      </c>
      <c r="I82" s="431">
        <v>0.99</v>
      </c>
      <c r="J82" s="439">
        <v>4050</v>
      </c>
      <c r="K82" s="439">
        <v>3628</v>
      </c>
      <c r="L82" s="440">
        <v>0.89580000000000004</v>
      </c>
      <c r="M82" s="433">
        <v>0.89</v>
      </c>
      <c r="N82" s="441">
        <v>3445439.19</v>
      </c>
      <c r="O82" s="441">
        <v>2290924.19</v>
      </c>
      <c r="P82" s="438">
        <v>0.66490000000000005</v>
      </c>
      <c r="Q82" s="438">
        <v>0.6764</v>
      </c>
      <c r="R82" s="439">
        <v>2833</v>
      </c>
      <c r="S82" s="439">
        <v>1683</v>
      </c>
      <c r="T82" s="440">
        <v>0.59409999999999996</v>
      </c>
      <c r="U82" s="440">
        <v>0.66739999999999999</v>
      </c>
      <c r="V82" s="437">
        <v>2585</v>
      </c>
      <c r="W82" s="437">
        <v>2352</v>
      </c>
      <c r="X82" s="438">
        <v>0.90990000000000004</v>
      </c>
      <c r="Y82" s="208"/>
      <c r="Z82" s="196">
        <v>3324</v>
      </c>
      <c r="AA82" s="197">
        <v>3377</v>
      </c>
      <c r="AB82" s="198">
        <v>1.0159</v>
      </c>
      <c r="AC82" s="196">
        <v>4171</v>
      </c>
      <c r="AD82" s="197">
        <v>3785</v>
      </c>
      <c r="AE82" s="198">
        <v>0.90749999999999997</v>
      </c>
      <c r="AF82" s="199">
        <v>6844421.1100000003</v>
      </c>
      <c r="AG82" s="200">
        <v>4558816.16</v>
      </c>
      <c r="AH82" s="198">
        <v>0.66610000000000003</v>
      </c>
      <c r="AI82" s="196">
        <v>3260</v>
      </c>
      <c r="AJ82" s="197">
        <v>2117</v>
      </c>
      <c r="AK82" s="198">
        <v>0.64939999999999998</v>
      </c>
      <c r="AL82" s="12" t="s">
        <v>337</v>
      </c>
    </row>
    <row r="83" spans="1:38" s="3" customFormat="1" ht="13.9">
      <c r="A83" s="230" t="s">
        <v>165</v>
      </c>
      <c r="B83" s="230" t="s">
        <v>96</v>
      </c>
      <c r="C83" s="436">
        <v>6512162.1500000004</v>
      </c>
      <c r="D83" s="436">
        <v>11547058.550000001</v>
      </c>
      <c r="E83" s="433">
        <v>0.563967188856075</v>
      </c>
      <c r="F83" s="437">
        <v>7834</v>
      </c>
      <c r="G83" s="437">
        <v>7173</v>
      </c>
      <c r="H83" s="438">
        <v>0.91559999999999997</v>
      </c>
      <c r="I83" s="431">
        <v>0.98670000000000002</v>
      </c>
      <c r="J83" s="439">
        <v>8848</v>
      </c>
      <c r="K83" s="439">
        <v>7813</v>
      </c>
      <c r="L83" s="440">
        <v>0.88300000000000001</v>
      </c>
      <c r="M83" s="433">
        <v>0.86939999999999995</v>
      </c>
      <c r="N83" s="441">
        <v>6224067.6500000004</v>
      </c>
      <c r="O83" s="441">
        <v>4188654.11</v>
      </c>
      <c r="P83" s="438">
        <v>0.67300000000000004</v>
      </c>
      <c r="Q83" s="438">
        <v>0.65259999999999996</v>
      </c>
      <c r="R83" s="439">
        <v>6149</v>
      </c>
      <c r="S83" s="439">
        <v>3848</v>
      </c>
      <c r="T83" s="440">
        <v>0.62580000000000002</v>
      </c>
      <c r="U83" s="440">
        <v>0.66069999999999995</v>
      </c>
      <c r="V83" s="437">
        <v>5741</v>
      </c>
      <c r="W83" s="437">
        <v>5161</v>
      </c>
      <c r="X83" s="438">
        <v>0.89900000000000002</v>
      </c>
      <c r="Y83" s="208"/>
      <c r="Z83" s="196">
        <v>8603</v>
      </c>
      <c r="AA83" s="197">
        <v>8333</v>
      </c>
      <c r="AB83" s="198">
        <v>0.96860000000000002</v>
      </c>
      <c r="AC83" s="196">
        <v>10327</v>
      </c>
      <c r="AD83" s="197">
        <v>9158</v>
      </c>
      <c r="AE83" s="198">
        <v>0.88680000000000003</v>
      </c>
      <c r="AF83" s="199">
        <v>13085066.74</v>
      </c>
      <c r="AG83" s="200">
        <v>8525647.5299999993</v>
      </c>
      <c r="AH83" s="198">
        <v>0.65159999999999996</v>
      </c>
      <c r="AI83" s="196">
        <v>7992</v>
      </c>
      <c r="AJ83" s="197">
        <v>5135</v>
      </c>
      <c r="AK83" s="198">
        <v>0.64249999999999996</v>
      </c>
      <c r="AL83" s="12" t="s">
        <v>337</v>
      </c>
    </row>
    <row r="84" spans="1:38" s="3" customFormat="1" ht="13.9">
      <c r="A84" s="230" t="s">
        <v>161</v>
      </c>
      <c r="B84" s="230" t="s">
        <v>97</v>
      </c>
      <c r="C84" s="436">
        <v>3229213.55</v>
      </c>
      <c r="D84" s="436">
        <v>6153545.0999999996</v>
      </c>
      <c r="E84" s="433">
        <v>0.52477287441998299</v>
      </c>
      <c r="F84" s="437">
        <v>2666</v>
      </c>
      <c r="G84" s="437">
        <v>2537</v>
      </c>
      <c r="H84" s="438">
        <v>0.9516</v>
      </c>
      <c r="I84" s="431">
        <v>0.99</v>
      </c>
      <c r="J84" s="439">
        <v>3524</v>
      </c>
      <c r="K84" s="439">
        <v>2990</v>
      </c>
      <c r="L84" s="440">
        <v>0.84850000000000003</v>
      </c>
      <c r="M84" s="433">
        <v>0.87409999999999999</v>
      </c>
      <c r="N84" s="441">
        <v>3262804.06</v>
      </c>
      <c r="O84" s="441">
        <v>2238443.35</v>
      </c>
      <c r="P84" s="438">
        <v>0.68600000000000005</v>
      </c>
      <c r="Q84" s="438">
        <v>0.67620000000000002</v>
      </c>
      <c r="R84" s="439">
        <v>2580</v>
      </c>
      <c r="S84" s="439">
        <v>1563</v>
      </c>
      <c r="T84" s="440">
        <v>0.60580000000000001</v>
      </c>
      <c r="U84" s="440">
        <v>0.65769999999999995</v>
      </c>
      <c r="V84" s="437">
        <v>2224</v>
      </c>
      <c r="W84" s="437">
        <v>1784</v>
      </c>
      <c r="X84" s="438">
        <v>0.80220000000000002</v>
      </c>
      <c r="Y84" s="208"/>
      <c r="Z84" s="196">
        <v>2818</v>
      </c>
      <c r="AA84" s="197">
        <v>2706</v>
      </c>
      <c r="AB84" s="198">
        <v>0.96030000000000004</v>
      </c>
      <c r="AC84" s="196">
        <v>3754</v>
      </c>
      <c r="AD84" s="197">
        <v>3312</v>
      </c>
      <c r="AE84" s="198">
        <v>0.88229999999999997</v>
      </c>
      <c r="AF84" s="199">
        <v>6897537.0599999996</v>
      </c>
      <c r="AG84" s="200">
        <v>4769676.32</v>
      </c>
      <c r="AH84" s="198">
        <v>0.6915</v>
      </c>
      <c r="AI84" s="196">
        <v>2984</v>
      </c>
      <c r="AJ84" s="197">
        <v>1922</v>
      </c>
      <c r="AK84" s="198">
        <v>0.64410000000000001</v>
      </c>
      <c r="AL84" s="12" t="s">
        <v>337</v>
      </c>
    </row>
    <row r="85" spans="1:38" s="3" customFormat="1" ht="13.9">
      <c r="A85" s="230" t="s">
        <v>162</v>
      </c>
      <c r="B85" s="230" t="s">
        <v>98</v>
      </c>
      <c r="C85" s="436">
        <v>5071220.08</v>
      </c>
      <c r="D85" s="436">
        <v>10357305.17</v>
      </c>
      <c r="E85" s="433">
        <v>0.48962736896937398</v>
      </c>
      <c r="F85" s="437">
        <v>4324</v>
      </c>
      <c r="G85" s="437">
        <v>4127</v>
      </c>
      <c r="H85" s="438">
        <v>0.95440000000000003</v>
      </c>
      <c r="I85" s="431">
        <v>0.99</v>
      </c>
      <c r="J85" s="439">
        <v>5800</v>
      </c>
      <c r="K85" s="439">
        <v>4845</v>
      </c>
      <c r="L85" s="440">
        <v>0.83530000000000004</v>
      </c>
      <c r="M85" s="433">
        <v>0.84430000000000005</v>
      </c>
      <c r="N85" s="441">
        <v>5318838.05</v>
      </c>
      <c r="O85" s="441">
        <v>3585615.3</v>
      </c>
      <c r="P85" s="438">
        <v>0.67410000000000003</v>
      </c>
      <c r="Q85" s="438">
        <v>0.69</v>
      </c>
      <c r="R85" s="439">
        <v>3895</v>
      </c>
      <c r="S85" s="439">
        <v>2453</v>
      </c>
      <c r="T85" s="440">
        <v>0.62980000000000003</v>
      </c>
      <c r="U85" s="440">
        <v>0.69</v>
      </c>
      <c r="V85" s="437">
        <v>3580</v>
      </c>
      <c r="W85" s="437">
        <v>2883</v>
      </c>
      <c r="X85" s="438">
        <v>0.80530000000000002</v>
      </c>
      <c r="Y85" s="208"/>
      <c r="Z85" s="196">
        <v>4307</v>
      </c>
      <c r="AA85" s="197">
        <v>4330</v>
      </c>
      <c r="AB85" s="198">
        <v>1.0053000000000001</v>
      </c>
      <c r="AC85" s="196">
        <v>5812</v>
      </c>
      <c r="AD85" s="197">
        <v>5081</v>
      </c>
      <c r="AE85" s="198">
        <v>0.87419999999999998</v>
      </c>
      <c r="AF85" s="199">
        <v>11378669.15</v>
      </c>
      <c r="AG85" s="200">
        <v>7898549.21</v>
      </c>
      <c r="AH85" s="198">
        <v>0.69420000000000004</v>
      </c>
      <c r="AI85" s="196">
        <v>4655</v>
      </c>
      <c r="AJ85" s="197">
        <v>3334</v>
      </c>
      <c r="AK85" s="198">
        <v>0.71619999999999995</v>
      </c>
      <c r="AL85" s="12" t="s">
        <v>337</v>
      </c>
    </row>
    <row r="86" spans="1:38" s="3" customFormat="1" ht="13.9">
      <c r="A86" s="230" t="s">
        <v>163</v>
      </c>
      <c r="B86" s="230" t="s">
        <v>99</v>
      </c>
      <c r="C86" s="436">
        <v>2856103.33</v>
      </c>
      <c r="D86" s="436">
        <v>5292919.78</v>
      </c>
      <c r="E86" s="433">
        <v>0.53960827836313796</v>
      </c>
      <c r="F86" s="437">
        <v>2447</v>
      </c>
      <c r="G86" s="437">
        <v>2344</v>
      </c>
      <c r="H86" s="438">
        <v>0.95789999999999997</v>
      </c>
      <c r="I86" s="431">
        <v>0.99</v>
      </c>
      <c r="J86" s="439">
        <v>3634</v>
      </c>
      <c r="K86" s="439">
        <v>3208</v>
      </c>
      <c r="L86" s="440">
        <v>0.88280000000000003</v>
      </c>
      <c r="M86" s="433">
        <v>0.88900000000000001</v>
      </c>
      <c r="N86" s="441">
        <v>3136736.38</v>
      </c>
      <c r="O86" s="441">
        <v>1876399.19</v>
      </c>
      <c r="P86" s="438">
        <v>0.59819999999999995</v>
      </c>
      <c r="Q86" s="438">
        <v>0.61319999999999997</v>
      </c>
      <c r="R86" s="439">
        <v>2546</v>
      </c>
      <c r="S86" s="439">
        <v>1343</v>
      </c>
      <c r="T86" s="440">
        <v>0.52749999999999997</v>
      </c>
      <c r="U86" s="440">
        <v>0.57820000000000005</v>
      </c>
      <c r="V86" s="437">
        <v>2211</v>
      </c>
      <c r="W86" s="437">
        <v>1853</v>
      </c>
      <c r="X86" s="438">
        <v>0.83809999999999996</v>
      </c>
      <c r="Y86" s="208"/>
      <c r="Z86" s="196">
        <v>2408</v>
      </c>
      <c r="AA86" s="197">
        <v>2635</v>
      </c>
      <c r="AB86" s="198">
        <v>1.0943000000000001</v>
      </c>
      <c r="AC86" s="196">
        <v>3727</v>
      </c>
      <c r="AD86" s="197">
        <v>3322</v>
      </c>
      <c r="AE86" s="198">
        <v>0.89129999999999998</v>
      </c>
      <c r="AF86" s="199">
        <v>6189733.4299999997</v>
      </c>
      <c r="AG86" s="200">
        <v>3899498.55</v>
      </c>
      <c r="AH86" s="198">
        <v>0.63</v>
      </c>
      <c r="AI86" s="196">
        <v>2872</v>
      </c>
      <c r="AJ86" s="197">
        <v>1644</v>
      </c>
      <c r="AK86" s="198">
        <v>0.57240000000000002</v>
      </c>
      <c r="AL86" s="12" t="s">
        <v>337</v>
      </c>
    </row>
    <row r="87" spans="1:38" s="3" customFormat="1" ht="13.9">
      <c r="A87" s="230" t="s">
        <v>165</v>
      </c>
      <c r="B87" s="230" t="s">
        <v>100</v>
      </c>
      <c r="C87" s="436">
        <v>3345045.5</v>
      </c>
      <c r="D87" s="436">
        <v>6517544.8300000001</v>
      </c>
      <c r="E87" s="433">
        <v>0.51323705279369702</v>
      </c>
      <c r="F87" s="437">
        <v>2510</v>
      </c>
      <c r="G87" s="437">
        <v>2366</v>
      </c>
      <c r="H87" s="438">
        <v>0.94259999999999999</v>
      </c>
      <c r="I87" s="431">
        <v>0.99</v>
      </c>
      <c r="J87" s="439">
        <v>3253</v>
      </c>
      <c r="K87" s="439">
        <v>2948</v>
      </c>
      <c r="L87" s="440">
        <v>0.90620000000000001</v>
      </c>
      <c r="M87" s="433">
        <v>0.89</v>
      </c>
      <c r="N87" s="441">
        <v>3558521.28</v>
      </c>
      <c r="O87" s="441">
        <v>2412006.71</v>
      </c>
      <c r="P87" s="438">
        <v>0.67779999999999996</v>
      </c>
      <c r="Q87" s="438">
        <v>0.68600000000000005</v>
      </c>
      <c r="R87" s="439">
        <v>2506</v>
      </c>
      <c r="S87" s="439">
        <v>1514</v>
      </c>
      <c r="T87" s="440">
        <v>0.60419999999999996</v>
      </c>
      <c r="U87" s="440">
        <v>0.65710000000000002</v>
      </c>
      <c r="V87" s="437">
        <v>2095</v>
      </c>
      <c r="W87" s="437">
        <v>1797</v>
      </c>
      <c r="X87" s="438">
        <v>0.85780000000000001</v>
      </c>
      <c r="Y87" s="208"/>
      <c r="Z87" s="196">
        <v>2764</v>
      </c>
      <c r="AA87" s="197">
        <v>2781</v>
      </c>
      <c r="AB87" s="198">
        <v>1.0062</v>
      </c>
      <c r="AC87" s="196">
        <v>3644</v>
      </c>
      <c r="AD87" s="197">
        <v>3241</v>
      </c>
      <c r="AE87" s="198">
        <v>0.88939999999999997</v>
      </c>
      <c r="AF87" s="199">
        <v>7726448.75</v>
      </c>
      <c r="AG87" s="200">
        <v>5202712.91</v>
      </c>
      <c r="AH87" s="198">
        <v>0.6734</v>
      </c>
      <c r="AI87" s="196">
        <v>2923</v>
      </c>
      <c r="AJ87" s="197">
        <v>1870</v>
      </c>
      <c r="AK87" s="198">
        <v>0.63980000000000004</v>
      </c>
      <c r="AL87" s="12" t="s">
        <v>337</v>
      </c>
    </row>
    <row r="88" spans="1:38" s="3" customFormat="1" ht="13.9">
      <c r="A88" s="230" t="s">
        <v>165</v>
      </c>
      <c r="B88" s="230" t="s">
        <v>101</v>
      </c>
      <c r="C88" s="436">
        <v>3060214.63</v>
      </c>
      <c r="D88" s="436">
        <v>5179745.09</v>
      </c>
      <c r="E88" s="433">
        <v>0.59080409881714901</v>
      </c>
      <c r="F88" s="437">
        <v>3407</v>
      </c>
      <c r="G88" s="437">
        <v>3133</v>
      </c>
      <c r="H88" s="438">
        <v>0.91959999999999997</v>
      </c>
      <c r="I88" s="431">
        <v>0.98829999999999996</v>
      </c>
      <c r="J88" s="439">
        <v>4025</v>
      </c>
      <c r="K88" s="439">
        <v>3644</v>
      </c>
      <c r="L88" s="440">
        <v>0.90529999999999999</v>
      </c>
      <c r="M88" s="433">
        <v>0.89</v>
      </c>
      <c r="N88" s="441">
        <v>2989809.27</v>
      </c>
      <c r="O88" s="441">
        <v>1797533.57</v>
      </c>
      <c r="P88" s="438">
        <v>0.60119999999999996</v>
      </c>
      <c r="Q88" s="438">
        <v>0.59619999999999995</v>
      </c>
      <c r="R88" s="439">
        <v>3325</v>
      </c>
      <c r="S88" s="439">
        <v>1890</v>
      </c>
      <c r="T88" s="440">
        <v>0.56840000000000002</v>
      </c>
      <c r="U88" s="440">
        <v>0.59099999999999997</v>
      </c>
      <c r="V88" s="437">
        <v>2423</v>
      </c>
      <c r="W88" s="437">
        <v>2133</v>
      </c>
      <c r="X88" s="438">
        <v>0.88029999999999997</v>
      </c>
      <c r="Y88" s="208"/>
      <c r="Z88" s="196">
        <v>3603</v>
      </c>
      <c r="AA88" s="197">
        <v>3539</v>
      </c>
      <c r="AB88" s="198">
        <v>0.98219999999999996</v>
      </c>
      <c r="AC88" s="196">
        <v>4437</v>
      </c>
      <c r="AD88" s="197">
        <v>4129</v>
      </c>
      <c r="AE88" s="198">
        <v>0.93059999999999998</v>
      </c>
      <c r="AF88" s="199">
        <v>5799476.5899999999</v>
      </c>
      <c r="AG88" s="200">
        <v>3422009.58</v>
      </c>
      <c r="AH88" s="198">
        <v>0.59009999999999996</v>
      </c>
      <c r="AI88" s="196">
        <v>3767</v>
      </c>
      <c r="AJ88" s="197">
        <v>2136</v>
      </c>
      <c r="AK88" s="198">
        <v>0.56699999999999995</v>
      </c>
      <c r="AL88" s="12" t="s">
        <v>337</v>
      </c>
    </row>
    <row r="89" spans="1:38" s="3" customFormat="1" ht="13.9">
      <c r="A89" s="230" t="s">
        <v>162</v>
      </c>
      <c r="B89" s="230" t="s">
        <v>102</v>
      </c>
      <c r="C89" s="436">
        <v>1976640.16</v>
      </c>
      <c r="D89" s="436">
        <v>3914523.74</v>
      </c>
      <c r="E89" s="433">
        <v>0.50495035700051705</v>
      </c>
      <c r="F89" s="437">
        <v>1865</v>
      </c>
      <c r="G89" s="437">
        <v>1791</v>
      </c>
      <c r="H89" s="438">
        <v>0.96030000000000004</v>
      </c>
      <c r="I89" s="431">
        <v>0.99</v>
      </c>
      <c r="J89" s="439">
        <v>2406</v>
      </c>
      <c r="K89" s="439">
        <v>1994</v>
      </c>
      <c r="L89" s="440">
        <v>0.82879999999999998</v>
      </c>
      <c r="M89" s="433">
        <v>0.85389999999999999</v>
      </c>
      <c r="N89" s="441">
        <v>1978211.27</v>
      </c>
      <c r="O89" s="441">
        <v>1347516.57</v>
      </c>
      <c r="P89" s="438">
        <v>0.68120000000000003</v>
      </c>
      <c r="Q89" s="438">
        <v>0.69</v>
      </c>
      <c r="R89" s="439">
        <v>1562</v>
      </c>
      <c r="S89" s="439">
        <v>996</v>
      </c>
      <c r="T89" s="440">
        <v>0.63759999999999994</v>
      </c>
      <c r="U89" s="440">
        <v>0.69</v>
      </c>
      <c r="V89" s="437">
        <v>1415</v>
      </c>
      <c r="W89" s="437">
        <v>1164</v>
      </c>
      <c r="X89" s="438">
        <v>0.8226</v>
      </c>
      <c r="Y89" s="208"/>
      <c r="Z89" s="196">
        <v>1896</v>
      </c>
      <c r="AA89" s="197">
        <v>1973</v>
      </c>
      <c r="AB89" s="198">
        <v>1.0406</v>
      </c>
      <c r="AC89" s="196">
        <v>2506</v>
      </c>
      <c r="AD89" s="197">
        <v>2206</v>
      </c>
      <c r="AE89" s="198">
        <v>0.88029999999999997</v>
      </c>
      <c r="AF89" s="199">
        <v>4300406.38</v>
      </c>
      <c r="AG89" s="200">
        <v>3039801.79</v>
      </c>
      <c r="AH89" s="198">
        <v>0.70689999999999997</v>
      </c>
      <c r="AI89" s="196">
        <v>1861</v>
      </c>
      <c r="AJ89" s="197">
        <v>1340</v>
      </c>
      <c r="AK89" s="198">
        <v>0.72</v>
      </c>
      <c r="AL89" s="12" t="s">
        <v>337</v>
      </c>
    </row>
    <row r="90" spans="1:38" s="3" customFormat="1" ht="13.9">
      <c r="A90" s="230" t="s">
        <v>161</v>
      </c>
      <c r="B90" s="230" t="s">
        <v>103</v>
      </c>
      <c r="C90" s="436">
        <v>1274352.1299999999</v>
      </c>
      <c r="D90" s="436">
        <v>2484354.83</v>
      </c>
      <c r="E90" s="433">
        <v>0.51295093382453705</v>
      </c>
      <c r="F90" s="437">
        <v>758</v>
      </c>
      <c r="G90" s="437">
        <v>717</v>
      </c>
      <c r="H90" s="438">
        <v>0.94589999999999996</v>
      </c>
      <c r="I90" s="431">
        <v>0.99</v>
      </c>
      <c r="J90" s="439">
        <v>1257</v>
      </c>
      <c r="K90" s="439">
        <v>1153</v>
      </c>
      <c r="L90" s="440">
        <v>0.9173</v>
      </c>
      <c r="M90" s="433">
        <v>0.89</v>
      </c>
      <c r="N90" s="441">
        <v>1291552.8799999999</v>
      </c>
      <c r="O90" s="441">
        <v>850737.84</v>
      </c>
      <c r="P90" s="438">
        <v>0.65869999999999995</v>
      </c>
      <c r="Q90" s="438">
        <v>0.66459999999999997</v>
      </c>
      <c r="R90" s="439">
        <v>1075</v>
      </c>
      <c r="S90" s="439">
        <v>578</v>
      </c>
      <c r="T90" s="440">
        <v>0.53769999999999996</v>
      </c>
      <c r="U90" s="440">
        <v>0.59860000000000002</v>
      </c>
      <c r="V90" s="437">
        <v>657</v>
      </c>
      <c r="W90" s="437">
        <v>565</v>
      </c>
      <c r="X90" s="438">
        <v>0.86</v>
      </c>
      <c r="Y90" s="208"/>
      <c r="Z90" s="196">
        <v>780</v>
      </c>
      <c r="AA90" s="197">
        <v>822</v>
      </c>
      <c r="AB90" s="198">
        <v>1.0538000000000001</v>
      </c>
      <c r="AC90" s="196">
        <v>1408</v>
      </c>
      <c r="AD90" s="197">
        <v>1245</v>
      </c>
      <c r="AE90" s="198">
        <v>0.88419999999999999</v>
      </c>
      <c r="AF90" s="199">
        <v>2957498.62</v>
      </c>
      <c r="AG90" s="200">
        <v>2010495.66</v>
      </c>
      <c r="AH90" s="198">
        <v>0.67979999999999996</v>
      </c>
      <c r="AI90" s="196">
        <v>1206</v>
      </c>
      <c r="AJ90" s="197">
        <v>732</v>
      </c>
      <c r="AK90" s="198">
        <v>0.60699999999999998</v>
      </c>
      <c r="AL90" s="12" t="s">
        <v>337</v>
      </c>
    </row>
    <row r="91" spans="1:38" s="3" customFormat="1" ht="13.9">
      <c r="A91" s="230" t="s">
        <v>161</v>
      </c>
      <c r="B91" s="230" t="s">
        <v>104</v>
      </c>
      <c r="C91" s="436">
        <v>1764764.04</v>
      </c>
      <c r="D91" s="436">
        <v>3495161.04</v>
      </c>
      <c r="E91" s="433">
        <v>0.50491637432534398</v>
      </c>
      <c r="F91" s="437">
        <v>1483</v>
      </c>
      <c r="G91" s="437">
        <v>1483</v>
      </c>
      <c r="H91" s="438">
        <v>1</v>
      </c>
      <c r="I91" s="431">
        <v>0.99</v>
      </c>
      <c r="J91" s="439">
        <v>2119</v>
      </c>
      <c r="K91" s="439">
        <v>1880</v>
      </c>
      <c r="L91" s="440">
        <v>0.88719999999999999</v>
      </c>
      <c r="M91" s="433">
        <v>0.87749999999999995</v>
      </c>
      <c r="N91" s="441">
        <v>1893980.78</v>
      </c>
      <c r="O91" s="441">
        <v>1261510.1200000001</v>
      </c>
      <c r="P91" s="438">
        <v>0.66610000000000003</v>
      </c>
      <c r="Q91" s="438">
        <v>0.68</v>
      </c>
      <c r="R91" s="439">
        <v>1434</v>
      </c>
      <c r="S91" s="439">
        <v>827</v>
      </c>
      <c r="T91" s="440">
        <v>0.57669999999999999</v>
      </c>
      <c r="U91" s="440">
        <v>0.64510000000000001</v>
      </c>
      <c r="V91" s="437">
        <v>1458</v>
      </c>
      <c r="W91" s="437">
        <v>1275</v>
      </c>
      <c r="X91" s="438">
        <v>0.87450000000000006</v>
      </c>
      <c r="Y91" s="208"/>
      <c r="Z91" s="196">
        <v>1446</v>
      </c>
      <c r="AA91" s="197">
        <v>1649</v>
      </c>
      <c r="AB91" s="198">
        <v>1.1404000000000001</v>
      </c>
      <c r="AC91" s="196">
        <v>2131</v>
      </c>
      <c r="AD91" s="197">
        <v>1881</v>
      </c>
      <c r="AE91" s="198">
        <v>0.88270000000000004</v>
      </c>
      <c r="AF91" s="199">
        <v>4012549.23</v>
      </c>
      <c r="AG91" s="200">
        <v>2652167.35</v>
      </c>
      <c r="AH91" s="198">
        <v>0.66100000000000003</v>
      </c>
      <c r="AI91" s="196">
        <v>1620</v>
      </c>
      <c r="AJ91" s="197">
        <v>1013</v>
      </c>
      <c r="AK91" s="198">
        <v>0.62529999999999997</v>
      </c>
      <c r="AL91" s="12" t="s">
        <v>337</v>
      </c>
    </row>
    <row r="92" spans="1:38" s="3" customFormat="1" ht="13.9">
      <c r="A92" s="230" t="s">
        <v>167</v>
      </c>
      <c r="B92" s="230" t="s">
        <v>105</v>
      </c>
      <c r="C92" s="436">
        <v>362528.79</v>
      </c>
      <c r="D92" s="436">
        <v>680748.41</v>
      </c>
      <c r="E92" s="433">
        <v>0.53254445353754098</v>
      </c>
      <c r="F92" s="437">
        <v>245</v>
      </c>
      <c r="G92" s="437">
        <v>230</v>
      </c>
      <c r="H92" s="438">
        <v>0.93879999999999997</v>
      </c>
      <c r="I92" s="431">
        <v>0.99</v>
      </c>
      <c r="J92" s="439">
        <v>422</v>
      </c>
      <c r="K92" s="439">
        <v>352</v>
      </c>
      <c r="L92" s="440">
        <v>0.83409999999999995</v>
      </c>
      <c r="M92" s="433">
        <v>0.8387</v>
      </c>
      <c r="N92" s="441">
        <v>390464.53</v>
      </c>
      <c r="O92" s="441">
        <v>255602.68</v>
      </c>
      <c r="P92" s="438">
        <v>0.65459999999999996</v>
      </c>
      <c r="Q92" s="438">
        <v>0.63500000000000001</v>
      </c>
      <c r="R92" s="439">
        <v>313</v>
      </c>
      <c r="S92" s="439">
        <v>190</v>
      </c>
      <c r="T92" s="440">
        <v>0.60699999999999998</v>
      </c>
      <c r="U92" s="440">
        <v>0.62180000000000002</v>
      </c>
      <c r="V92" s="437">
        <v>241</v>
      </c>
      <c r="W92" s="437">
        <v>178</v>
      </c>
      <c r="X92" s="438">
        <v>0.73860000000000003</v>
      </c>
      <c r="Y92" s="208"/>
      <c r="Z92" s="196">
        <v>245</v>
      </c>
      <c r="AA92" s="197">
        <v>266</v>
      </c>
      <c r="AB92" s="198">
        <v>1.0857000000000001</v>
      </c>
      <c r="AC92" s="196">
        <v>522</v>
      </c>
      <c r="AD92" s="197">
        <v>421</v>
      </c>
      <c r="AE92" s="198">
        <v>0.80649999999999999</v>
      </c>
      <c r="AF92" s="199">
        <v>837812.99</v>
      </c>
      <c r="AG92" s="200">
        <v>541939.56999999995</v>
      </c>
      <c r="AH92" s="198">
        <v>0.64690000000000003</v>
      </c>
      <c r="AI92" s="196">
        <v>408</v>
      </c>
      <c r="AJ92" s="197">
        <v>262</v>
      </c>
      <c r="AK92" s="198">
        <v>0.64219999999999999</v>
      </c>
      <c r="AL92" s="12" t="s">
        <v>337</v>
      </c>
    </row>
    <row r="93" spans="1:38" s="3" customFormat="1" ht="13.9">
      <c r="A93" s="230" t="s">
        <v>167</v>
      </c>
      <c r="B93" s="230" t="s">
        <v>106</v>
      </c>
      <c r="C93" s="436">
        <v>759843.69</v>
      </c>
      <c r="D93" s="436">
        <v>1473750.17</v>
      </c>
      <c r="E93" s="433">
        <v>0.51558514154403801</v>
      </c>
      <c r="F93" s="437">
        <v>597</v>
      </c>
      <c r="G93" s="437">
        <v>575</v>
      </c>
      <c r="H93" s="438">
        <v>0.96309999999999996</v>
      </c>
      <c r="I93" s="431">
        <v>0.99</v>
      </c>
      <c r="J93" s="439">
        <v>809</v>
      </c>
      <c r="K93" s="439">
        <v>742</v>
      </c>
      <c r="L93" s="440">
        <v>0.91720000000000002</v>
      </c>
      <c r="M93" s="433">
        <v>0.89</v>
      </c>
      <c r="N93" s="441">
        <v>763522.84</v>
      </c>
      <c r="O93" s="441">
        <v>492671.92</v>
      </c>
      <c r="P93" s="438">
        <v>0.64529999999999998</v>
      </c>
      <c r="Q93" s="438">
        <v>0.64219999999999999</v>
      </c>
      <c r="R93" s="439">
        <v>619</v>
      </c>
      <c r="S93" s="439">
        <v>398</v>
      </c>
      <c r="T93" s="440">
        <v>0.64300000000000002</v>
      </c>
      <c r="U93" s="440">
        <v>0.69</v>
      </c>
      <c r="V93" s="437">
        <v>549</v>
      </c>
      <c r="W93" s="437">
        <v>459</v>
      </c>
      <c r="X93" s="438">
        <v>0.83609999999999995</v>
      </c>
      <c r="Y93" s="208"/>
      <c r="Z93" s="196">
        <v>604</v>
      </c>
      <c r="AA93" s="197">
        <v>674</v>
      </c>
      <c r="AB93" s="198">
        <v>1.1158999999999999</v>
      </c>
      <c r="AC93" s="196">
        <v>871</v>
      </c>
      <c r="AD93" s="197">
        <v>773</v>
      </c>
      <c r="AE93" s="198">
        <v>0.88749999999999996</v>
      </c>
      <c r="AF93" s="199">
        <v>1698273.85</v>
      </c>
      <c r="AG93" s="200">
        <v>1181751.96</v>
      </c>
      <c r="AH93" s="198">
        <v>0.69589999999999996</v>
      </c>
      <c r="AI93" s="196">
        <v>752</v>
      </c>
      <c r="AJ93" s="197">
        <v>531</v>
      </c>
      <c r="AK93" s="198">
        <v>0.70609999999999995</v>
      </c>
      <c r="AL93" s="12" t="s">
        <v>337</v>
      </c>
    </row>
    <row r="94" spans="1:38" s="3" customFormat="1" ht="13.9">
      <c r="A94" s="230" t="s">
        <v>169</v>
      </c>
      <c r="B94" s="230"/>
      <c r="C94" s="436"/>
      <c r="D94" s="436"/>
      <c r="E94" s="433"/>
      <c r="F94" s="437"/>
      <c r="G94" s="437"/>
      <c r="H94" s="438"/>
      <c r="I94" s="431"/>
      <c r="J94" s="439"/>
      <c r="K94" s="439"/>
      <c r="L94" s="440"/>
      <c r="M94" s="433"/>
      <c r="N94" s="441"/>
      <c r="O94" s="441"/>
      <c r="P94" s="438"/>
      <c r="Q94" s="438"/>
      <c r="R94" s="439"/>
      <c r="S94" s="439"/>
      <c r="T94" s="440"/>
      <c r="U94" s="440"/>
      <c r="V94" s="437"/>
      <c r="W94" s="437"/>
      <c r="X94" s="438"/>
      <c r="Y94" s="208"/>
      <c r="Z94" s="196"/>
      <c r="AA94" s="197"/>
      <c r="AB94" s="198"/>
      <c r="AC94" s="196"/>
      <c r="AD94" s="197"/>
      <c r="AE94" s="198"/>
      <c r="AF94" s="199"/>
      <c r="AG94" s="200"/>
      <c r="AH94" s="198"/>
      <c r="AI94" s="196"/>
      <c r="AJ94" s="197"/>
      <c r="AK94" s="198"/>
      <c r="AL94" s="12"/>
    </row>
    <row r="95" spans="1:38" ht="13.9">
      <c r="A95" s="442" t="s">
        <v>166</v>
      </c>
      <c r="B95" s="442" t="s">
        <v>107</v>
      </c>
      <c r="C95" s="436">
        <v>205690.15</v>
      </c>
      <c r="D95" s="436">
        <v>422980.44</v>
      </c>
      <c r="E95" s="433">
        <v>0.48628761651484398</v>
      </c>
      <c r="F95" s="443">
        <v>171</v>
      </c>
      <c r="G95" s="443">
        <v>158</v>
      </c>
      <c r="H95" s="444">
        <v>0.92400000000000004</v>
      </c>
      <c r="I95" s="431">
        <v>0.95209999999999995</v>
      </c>
      <c r="J95" s="439">
        <v>206</v>
      </c>
      <c r="K95" s="439">
        <v>190</v>
      </c>
      <c r="L95" s="440">
        <v>0.92230000000000001</v>
      </c>
      <c r="M95" s="433">
        <v>0.89</v>
      </c>
      <c r="N95" s="445">
        <v>214638.28</v>
      </c>
      <c r="O95" s="445">
        <v>135388.96</v>
      </c>
      <c r="P95" s="444">
        <v>0.63080000000000003</v>
      </c>
      <c r="Q95" s="444">
        <v>0.69</v>
      </c>
      <c r="R95" s="439">
        <v>170</v>
      </c>
      <c r="S95" s="439">
        <v>102</v>
      </c>
      <c r="T95" s="440">
        <v>0.6</v>
      </c>
      <c r="U95" s="440">
        <v>0.69</v>
      </c>
      <c r="V95" s="443">
        <v>123</v>
      </c>
      <c r="W95" s="443">
        <v>95</v>
      </c>
      <c r="X95" s="444">
        <v>0.77239999999999998</v>
      </c>
      <c r="Y95" s="254"/>
      <c r="Z95" s="255">
        <v>197</v>
      </c>
      <c r="AA95" s="256">
        <v>202</v>
      </c>
      <c r="AB95" s="257">
        <v>1.0254000000000001</v>
      </c>
      <c r="AC95" s="255">
        <v>243</v>
      </c>
      <c r="AD95" s="256">
        <v>227</v>
      </c>
      <c r="AE95" s="257">
        <v>0.93420000000000003</v>
      </c>
      <c r="AF95" s="258">
        <v>480451.5</v>
      </c>
      <c r="AG95" s="259">
        <v>302637.44</v>
      </c>
      <c r="AH95" s="257">
        <v>0.62990000000000002</v>
      </c>
      <c r="AI95" s="255">
        <v>207</v>
      </c>
      <c r="AJ95" s="256">
        <v>152</v>
      </c>
      <c r="AK95" s="257">
        <v>0.73429999999999995</v>
      </c>
      <c r="AL95" s="27" t="s">
        <v>337</v>
      </c>
    </row>
    <row r="96" spans="1:38" s="3" customFormat="1" ht="13.9">
      <c r="A96" s="230" t="s">
        <v>162</v>
      </c>
      <c r="B96" s="230" t="s">
        <v>108</v>
      </c>
      <c r="C96" s="436">
        <v>5464650.8200000003</v>
      </c>
      <c r="D96" s="436">
        <v>10033811.16</v>
      </c>
      <c r="E96" s="433">
        <v>0.544623646275599</v>
      </c>
      <c r="F96" s="437">
        <v>3623</v>
      </c>
      <c r="G96" s="437">
        <v>3309</v>
      </c>
      <c r="H96" s="438">
        <v>0.9133</v>
      </c>
      <c r="I96" s="431">
        <v>0.99</v>
      </c>
      <c r="J96" s="439">
        <v>5075</v>
      </c>
      <c r="K96" s="439">
        <v>4365</v>
      </c>
      <c r="L96" s="440">
        <v>0.86009999999999998</v>
      </c>
      <c r="M96" s="433">
        <v>0.86719999999999997</v>
      </c>
      <c r="N96" s="441">
        <v>5690227.5800000001</v>
      </c>
      <c r="O96" s="441">
        <v>3580430.02</v>
      </c>
      <c r="P96" s="438">
        <v>0.62919999999999998</v>
      </c>
      <c r="Q96" s="438">
        <v>0.61470000000000002</v>
      </c>
      <c r="R96" s="439">
        <v>3684</v>
      </c>
      <c r="S96" s="439">
        <v>2241</v>
      </c>
      <c r="T96" s="440">
        <v>0.60829999999999995</v>
      </c>
      <c r="U96" s="440">
        <v>0.6492</v>
      </c>
      <c r="V96" s="437">
        <v>2760</v>
      </c>
      <c r="W96" s="437">
        <v>1956</v>
      </c>
      <c r="X96" s="438">
        <v>0.7087</v>
      </c>
      <c r="Y96" s="208"/>
      <c r="Z96" s="196">
        <v>3644</v>
      </c>
      <c r="AA96" s="197">
        <v>3612</v>
      </c>
      <c r="AB96" s="198">
        <v>0.99119999999999997</v>
      </c>
      <c r="AC96" s="196">
        <v>5313</v>
      </c>
      <c r="AD96" s="197">
        <v>4710</v>
      </c>
      <c r="AE96" s="198">
        <v>0.88649999999999995</v>
      </c>
      <c r="AF96" s="199">
        <v>12087555.23</v>
      </c>
      <c r="AG96" s="200">
        <v>7604912.2199999997</v>
      </c>
      <c r="AH96" s="198">
        <v>0.62919999999999998</v>
      </c>
      <c r="AI96" s="196">
        <v>4104</v>
      </c>
      <c r="AJ96" s="197">
        <v>2664</v>
      </c>
      <c r="AK96" s="198">
        <v>0.64910000000000001</v>
      </c>
      <c r="AL96" s="12" t="s">
        <v>337</v>
      </c>
    </row>
    <row r="97" spans="1:38" s="3" customFormat="1" ht="13.9">
      <c r="A97" s="230" t="s">
        <v>164</v>
      </c>
      <c r="B97" s="230" t="s">
        <v>109</v>
      </c>
      <c r="C97" s="436">
        <v>2437703.83</v>
      </c>
      <c r="D97" s="436">
        <v>4850129.8</v>
      </c>
      <c r="E97" s="433">
        <v>0.50260589520717602</v>
      </c>
      <c r="F97" s="437">
        <v>2470</v>
      </c>
      <c r="G97" s="437">
        <v>2450</v>
      </c>
      <c r="H97" s="438">
        <v>0.9919</v>
      </c>
      <c r="I97" s="431">
        <v>0.99</v>
      </c>
      <c r="J97" s="439">
        <v>3095</v>
      </c>
      <c r="K97" s="439">
        <v>2676</v>
      </c>
      <c r="L97" s="440">
        <v>0.86460000000000004</v>
      </c>
      <c r="M97" s="433">
        <v>0.8861</v>
      </c>
      <c r="N97" s="441">
        <v>2538817.9</v>
      </c>
      <c r="O97" s="441">
        <v>1673300.41</v>
      </c>
      <c r="P97" s="438">
        <v>0.65910000000000002</v>
      </c>
      <c r="Q97" s="438">
        <v>0.68530000000000002</v>
      </c>
      <c r="R97" s="439">
        <v>2266</v>
      </c>
      <c r="S97" s="439">
        <v>1397</v>
      </c>
      <c r="T97" s="440">
        <v>0.61650000000000005</v>
      </c>
      <c r="U97" s="440">
        <v>0.69</v>
      </c>
      <c r="V97" s="437">
        <v>2006</v>
      </c>
      <c r="W97" s="437">
        <v>1694</v>
      </c>
      <c r="X97" s="438">
        <v>0.84450000000000003</v>
      </c>
      <c r="Y97" s="208"/>
      <c r="Z97" s="196">
        <v>2553</v>
      </c>
      <c r="AA97" s="197">
        <v>2517</v>
      </c>
      <c r="AB97" s="198">
        <v>0.9859</v>
      </c>
      <c r="AC97" s="196">
        <v>3158</v>
      </c>
      <c r="AD97" s="197">
        <v>2878</v>
      </c>
      <c r="AE97" s="198">
        <v>0.9113</v>
      </c>
      <c r="AF97" s="199">
        <v>5112097.92</v>
      </c>
      <c r="AG97" s="200">
        <v>3527423.08</v>
      </c>
      <c r="AH97" s="198">
        <v>0.69</v>
      </c>
      <c r="AI97" s="196">
        <v>2595</v>
      </c>
      <c r="AJ97" s="197">
        <v>1832</v>
      </c>
      <c r="AK97" s="198">
        <v>0.70599999999999996</v>
      </c>
      <c r="AL97" s="12" t="s">
        <v>337</v>
      </c>
    </row>
    <row r="98" spans="1:38" s="3" customFormat="1" ht="13.9">
      <c r="A98" s="230" t="s">
        <v>160</v>
      </c>
      <c r="B98" s="230" t="s">
        <v>110</v>
      </c>
      <c r="C98" s="436">
        <v>24990543.350000001</v>
      </c>
      <c r="D98" s="436">
        <v>48920924.640000001</v>
      </c>
      <c r="E98" s="433">
        <v>0.51083546629383603</v>
      </c>
      <c r="F98" s="437">
        <v>15561</v>
      </c>
      <c r="G98" s="437">
        <v>14535</v>
      </c>
      <c r="H98" s="438">
        <v>0.93410000000000004</v>
      </c>
      <c r="I98" s="431">
        <v>0.99</v>
      </c>
      <c r="J98" s="439">
        <v>20847</v>
      </c>
      <c r="K98" s="439">
        <v>17866</v>
      </c>
      <c r="L98" s="440">
        <v>0.85699999999999998</v>
      </c>
      <c r="M98" s="433">
        <v>0.86919999999999997</v>
      </c>
      <c r="N98" s="441">
        <v>26125738.170000002</v>
      </c>
      <c r="O98" s="441">
        <v>17876885.25</v>
      </c>
      <c r="P98" s="438">
        <v>0.68430000000000002</v>
      </c>
      <c r="Q98" s="438">
        <v>0.68840000000000001</v>
      </c>
      <c r="R98" s="439">
        <v>14783</v>
      </c>
      <c r="S98" s="439">
        <v>9499</v>
      </c>
      <c r="T98" s="440">
        <v>0.64259999999999995</v>
      </c>
      <c r="U98" s="440">
        <v>0.69</v>
      </c>
      <c r="V98" s="437">
        <v>8563</v>
      </c>
      <c r="W98" s="437">
        <v>6429</v>
      </c>
      <c r="X98" s="438">
        <v>0.75080000000000002</v>
      </c>
      <c r="Y98" s="208"/>
      <c r="Z98" s="196">
        <v>15596</v>
      </c>
      <c r="AA98" s="197">
        <v>16276</v>
      </c>
      <c r="AB98" s="198">
        <v>1.0436000000000001</v>
      </c>
      <c r="AC98" s="196">
        <v>21036</v>
      </c>
      <c r="AD98" s="197">
        <v>18594</v>
      </c>
      <c r="AE98" s="198">
        <v>0.88390000000000002</v>
      </c>
      <c r="AF98" s="199">
        <v>55047179.939999998</v>
      </c>
      <c r="AG98" s="200">
        <v>38138672.049999997</v>
      </c>
      <c r="AH98" s="198">
        <v>0.69279999999999997</v>
      </c>
      <c r="AI98" s="196">
        <v>16974</v>
      </c>
      <c r="AJ98" s="197">
        <v>11691</v>
      </c>
      <c r="AK98" s="198">
        <v>0.68879999999999997</v>
      </c>
      <c r="AL98" s="12" t="s">
        <v>337</v>
      </c>
    </row>
    <row r="99" spans="1:38" s="3" customFormat="1" ht="13.9">
      <c r="A99" s="230" t="s">
        <v>164</v>
      </c>
      <c r="B99" s="230" t="s">
        <v>111</v>
      </c>
      <c r="C99" s="436">
        <v>1021993.35</v>
      </c>
      <c r="D99" s="436">
        <v>2072489.75</v>
      </c>
      <c r="E99" s="433">
        <v>0.49312347624397201</v>
      </c>
      <c r="F99" s="437">
        <v>884</v>
      </c>
      <c r="G99" s="437">
        <v>864</v>
      </c>
      <c r="H99" s="438">
        <v>0.97740000000000005</v>
      </c>
      <c r="I99" s="431">
        <v>0.99</v>
      </c>
      <c r="J99" s="439">
        <v>1075</v>
      </c>
      <c r="K99" s="439">
        <v>995</v>
      </c>
      <c r="L99" s="440">
        <v>0.92559999999999998</v>
      </c>
      <c r="M99" s="433">
        <v>0.89</v>
      </c>
      <c r="N99" s="441">
        <v>1017436.38</v>
      </c>
      <c r="O99" s="441">
        <v>700313.15</v>
      </c>
      <c r="P99" s="438">
        <v>0.68830000000000002</v>
      </c>
      <c r="Q99" s="438">
        <v>0.69</v>
      </c>
      <c r="R99" s="439">
        <v>830</v>
      </c>
      <c r="S99" s="439">
        <v>546</v>
      </c>
      <c r="T99" s="440">
        <v>0.65780000000000005</v>
      </c>
      <c r="U99" s="440">
        <v>0.69</v>
      </c>
      <c r="V99" s="437">
        <v>736</v>
      </c>
      <c r="W99" s="437">
        <v>593</v>
      </c>
      <c r="X99" s="438">
        <v>0.80569999999999997</v>
      </c>
      <c r="Y99" s="208"/>
      <c r="Z99" s="196">
        <v>946</v>
      </c>
      <c r="AA99" s="197">
        <v>998</v>
      </c>
      <c r="AB99" s="198">
        <v>1.0549999999999999</v>
      </c>
      <c r="AC99" s="196">
        <v>1186</v>
      </c>
      <c r="AD99" s="197">
        <v>1115</v>
      </c>
      <c r="AE99" s="198">
        <v>0.94010000000000005</v>
      </c>
      <c r="AF99" s="199">
        <v>2237496.81</v>
      </c>
      <c r="AG99" s="200">
        <v>1567576.78</v>
      </c>
      <c r="AH99" s="198">
        <v>0.7006</v>
      </c>
      <c r="AI99" s="196">
        <v>1013</v>
      </c>
      <c r="AJ99" s="197">
        <v>762</v>
      </c>
      <c r="AK99" s="198">
        <v>0.75219999999999998</v>
      </c>
      <c r="AL99" s="12" t="s">
        <v>337</v>
      </c>
    </row>
    <row r="100" spans="1:38" s="3" customFormat="1" ht="13.9">
      <c r="A100" s="230" t="s">
        <v>166</v>
      </c>
      <c r="B100" s="230" t="s">
        <v>112</v>
      </c>
      <c r="C100" s="436">
        <v>784056.49</v>
      </c>
      <c r="D100" s="436">
        <v>1457791.03</v>
      </c>
      <c r="E100" s="433">
        <v>0.53783873947969096</v>
      </c>
      <c r="F100" s="437">
        <v>1009</v>
      </c>
      <c r="G100" s="437">
        <v>949</v>
      </c>
      <c r="H100" s="438">
        <v>0.9405</v>
      </c>
      <c r="I100" s="431">
        <v>0.97299999999999998</v>
      </c>
      <c r="J100" s="439">
        <v>1178</v>
      </c>
      <c r="K100" s="439">
        <v>1075</v>
      </c>
      <c r="L100" s="440">
        <v>0.91259999999999997</v>
      </c>
      <c r="M100" s="433">
        <v>0.89</v>
      </c>
      <c r="N100" s="441">
        <v>766431.71</v>
      </c>
      <c r="O100" s="441">
        <v>507453.3</v>
      </c>
      <c r="P100" s="438">
        <v>0.66210000000000002</v>
      </c>
      <c r="Q100" s="438">
        <v>0.67720000000000002</v>
      </c>
      <c r="R100" s="439">
        <v>841</v>
      </c>
      <c r="S100" s="439">
        <v>493</v>
      </c>
      <c r="T100" s="440">
        <v>0.58620000000000005</v>
      </c>
      <c r="U100" s="440">
        <v>0.69</v>
      </c>
      <c r="V100" s="437">
        <v>758</v>
      </c>
      <c r="W100" s="437">
        <v>667</v>
      </c>
      <c r="X100" s="438">
        <v>0.87990000000000002</v>
      </c>
      <c r="Y100" s="208"/>
      <c r="Z100" s="196">
        <v>1093</v>
      </c>
      <c r="AA100" s="197">
        <v>1097</v>
      </c>
      <c r="AB100" s="198">
        <v>1.0037</v>
      </c>
      <c r="AC100" s="196">
        <v>1300</v>
      </c>
      <c r="AD100" s="197">
        <v>1199</v>
      </c>
      <c r="AE100" s="198">
        <v>0.92230000000000001</v>
      </c>
      <c r="AF100" s="199">
        <v>1630868</v>
      </c>
      <c r="AG100" s="200">
        <v>1091809.29</v>
      </c>
      <c r="AH100" s="198">
        <v>0.66949999999999998</v>
      </c>
      <c r="AI100" s="196">
        <v>977</v>
      </c>
      <c r="AJ100" s="197">
        <v>637</v>
      </c>
      <c r="AK100" s="198">
        <v>0.65200000000000002</v>
      </c>
      <c r="AL100" s="12" t="s">
        <v>337</v>
      </c>
    </row>
    <row r="101" spans="1:38" s="3" customFormat="1" ht="13.9">
      <c r="A101" s="230" t="s">
        <v>161</v>
      </c>
      <c r="B101" s="230" t="s">
        <v>113</v>
      </c>
      <c r="C101" s="436">
        <v>958908.31</v>
      </c>
      <c r="D101" s="436">
        <v>1817460.46</v>
      </c>
      <c r="E101" s="433">
        <v>0.52760889774735498</v>
      </c>
      <c r="F101" s="437">
        <v>416</v>
      </c>
      <c r="G101" s="437">
        <v>412</v>
      </c>
      <c r="H101" s="438">
        <v>0.99039999999999995</v>
      </c>
      <c r="I101" s="431">
        <v>0.99</v>
      </c>
      <c r="J101" s="439">
        <v>717</v>
      </c>
      <c r="K101" s="439">
        <v>654</v>
      </c>
      <c r="L101" s="440">
        <v>0.91210000000000002</v>
      </c>
      <c r="M101" s="433">
        <v>0.89</v>
      </c>
      <c r="N101" s="441">
        <v>963371.07</v>
      </c>
      <c r="O101" s="441">
        <v>687953.35</v>
      </c>
      <c r="P101" s="438">
        <v>0.71409999999999996</v>
      </c>
      <c r="Q101" s="438">
        <v>0.69</v>
      </c>
      <c r="R101" s="439">
        <v>577</v>
      </c>
      <c r="S101" s="439">
        <v>355</v>
      </c>
      <c r="T101" s="440">
        <v>0.61529999999999996</v>
      </c>
      <c r="U101" s="440">
        <v>0.69</v>
      </c>
      <c r="V101" s="437">
        <v>454</v>
      </c>
      <c r="W101" s="437">
        <v>309</v>
      </c>
      <c r="X101" s="438">
        <v>0.68059999999999998</v>
      </c>
      <c r="Y101" s="208"/>
      <c r="Z101" s="196">
        <v>393</v>
      </c>
      <c r="AA101" s="197">
        <v>431</v>
      </c>
      <c r="AB101" s="198">
        <v>1.0967</v>
      </c>
      <c r="AC101" s="196">
        <v>662</v>
      </c>
      <c r="AD101" s="197">
        <v>609</v>
      </c>
      <c r="AE101" s="198">
        <v>0.91990000000000005</v>
      </c>
      <c r="AF101" s="199">
        <v>1809985.46</v>
      </c>
      <c r="AG101" s="200">
        <v>1358520.61</v>
      </c>
      <c r="AH101" s="198">
        <v>0.75060000000000004</v>
      </c>
      <c r="AI101" s="196">
        <v>621</v>
      </c>
      <c r="AJ101" s="197">
        <v>415</v>
      </c>
      <c r="AK101" s="198">
        <v>0.66830000000000001</v>
      </c>
      <c r="AL101" s="12" t="s">
        <v>337</v>
      </c>
    </row>
    <row r="102" spans="1:38" s="3" customFormat="1" ht="13.9">
      <c r="A102" s="230" t="s">
        <v>160</v>
      </c>
      <c r="B102" s="230" t="s">
        <v>114</v>
      </c>
      <c r="C102" s="436">
        <v>6854803.6500000004</v>
      </c>
      <c r="D102" s="436">
        <v>12883026.189999999</v>
      </c>
      <c r="E102" s="433">
        <v>0.53208023867255705</v>
      </c>
      <c r="F102" s="437">
        <v>5885</v>
      </c>
      <c r="G102" s="437">
        <v>5405</v>
      </c>
      <c r="H102" s="438">
        <v>0.91839999999999999</v>
      </c>
      <c r="I102" s="431">
        <v>0.95250000000000001</v>
      </c>
      <c r="J102" s="439">
        <v>8357</v>
      </c>
      <c r="K102" s="439">
        <v>7173</v>
      </c>
      <c r="L102" s="440">
        <v>0.85829999999999995</v>
      </c>
      <c r="M102" s="433">
        <v>0.85489999999999999</v>
      </c>
      <c r="N102" s="441">
        <v>6809713.1799999997</v>
      </c>
      <c r="O102" s="441">
        <v>4412291.62</v>
      </c>
      <c r="P102" s="438">
        <v>0.64790000000000003</v>
      </c>
      <c r="Q102" s="438">
        <v>0.65839999999999999</v>
      </c>
      <c r="R102" s="439">
        <v>5685</v>
      </c>
      <c r="S102" s="439">
        <v>3289</v>
      </c>
      <c r="T102" s="440">
        <v>0.57850000000000001</v>
      </c>
      <c r="U102" s="440">
        <v>0.64039999999999997</v>
      </c>
      <c r="V102" s="437">
        <v>4597</v>
      </c>
      <c r="W102" s="437">
        <v>3929</v>
      </c>
      <c r="X102" s="438">
        <v>0.85470000000000002</v>
      </c>
      <c r="Y102" s="208"/>
      <c r="Z102" s="196">
        <v>6196</v>
      </c>
      <c r="AA102" s="197">
        <v>5858</v>
      </c>
      <c r="AB102" s="198">
        <v>0.94540000000000002</v>
      </c>
      <c r="AC102" s="196">
        <v>9073</v>
      </c>
      <c r="AD102" s="197">
        <v>7317</v>
      </c>
      <c r="AE102" s="198">
        <v>0.80649999999999999</v>
      </c>
      <c r="AF102" s="199">
        <v>13993823.99</v>
      </c>
      <c r="AG102" s="200">
        <v>9104511.4299999997</v>
      </c>
      <c r="AH102" s="198">
        <v>0.65059999999999996</v>
      </c>
      <c r="AI102" s="196">
        <v>6307</v>
      </c>
      <c r="AJ102" s="197">
        <v>3762</v>
      </c>
      <c r="AK102" s="198">
        <v>0.59650000000000003</v>
      </c>
      <c r="AL102" s="12" t="s">
        <v>337</v>
      </c>
    </row>
    <row r="103" spans="1:38" s="3" customFormat="1" ht="13.9">
      <c r="A103" s="230" t="s">
        <v>161</v>
      </c>
      <c r="B103" s="230" t="s">
        <v>115</v>
      </c>
      <c r="C103" s="436">
        <v>2006444.48</v>
      </c>
      <c r="D103" s="436">
        <v>3389751.59</v>
      </c>
      <c r="E103" s="433">
        <v>0.59191490194123597</v>
      </c>
      <c r="F103" s="437">
        <v>1735</v>
      </c>
      <c r="G103" s="437">
        <v>1447</v>
      </c>
      <c r="H103" s="438">
        <v>0.83399999999999996</v>
      </c>
      <c r="I103" s="431">
        <v>0.95269999999999999</v>
      </c>
      <c r="J103" s="439">
        <v>2951</v>
      </c>
      <c r="K103" s="439">
        <v>2421</v>
      </c>
      <c r="L103" s="440">
        <v>0.82040000000000002</v>
      </c>
      <c r="M103" s="433">
        <v>0.83650000000000002</v>
      </c>
      <c r="N103" s="441">
        <v>2110589.14</v>
      </c>
      <c r="O103" s="441">
        <v>1232096.3400000001</v>
      </c>
      <c r="P103" s="438">
        <v>0.58379999999999999</v>
      </c>
      <c r="Q103" s="438">
        <v>0.59340000000000004</v>
      </c>
      <c r="R103" s="439">
        <v>2188</v>
      </c>
      <c r="S103" s="439">
        <v>1084</v>
      </c>
      <c r="T103" s="440">
        <v>0.49540000000000001</v>
      </c>
      <c r="U103" s="440">
        <v>0.57320000000000004</v>
      </c>
      <c r="V103" s="437">
        <v>1522</v>
      </c>
      <c r="W103" s="437">
        <v>1240</v>
      </c>
      <c r="X103" s="438">
        <v>0.81469999999999998</v>
      </c>
      <c r="Y103" s="208"/>
      <c r="Z103" s="196">
        <v>1793</v>
      </c>
      <c r="AA103" s="197">
        <v>1641</v>
      </c>
      <c r="AB103" s="198">
        <v>0.91520000000000001</v>
      </c>
      <c r="AC103" s="196">
        <v>3243</v>
      </c>
      <c r="AD103" s="197">
        <v>2517</v>
      </c>
      <c r="AE103" s="198">
        <v>0.77610000000000001</v>
      </c>
      <c r="AF103" s="199">
        <v>4484412.3</v>
      </c>
      <c r="AG103" s="200">
        <v>2501626.66</v>
      </c>
      <c r="AH103" s="198">
        <v>0.55779999999999996</v>
      </c>
      <c r="AI103" s="196">
        <v>2273</v>
      </c>
      <c r="AJ103" s="197">
        <v>1201</v>
      </c>
      <c r="AK103" s="198">
        <v>0.52839999999999998</v>
      </c>
      <c r="AL103" s="12" t="s">
        <v>337</v>
      </c>
    </row>
    <row r="104" spans="1:38" s="3" customFormat="1" ht="13.9">
      <c r="A104" s="230" t="s">
        <v>164</v>
      </c>
      <c r="B104" s="230" t="s">
        <v>116</v>
      </c>
      <c r="C104" s="436">
        <v>4794215.26</v>
      </c>
      <c r="D104" s="436">
        <v>8776125.75</v>
      </c>
      <c r="E104" s="433">
        <v>0.54627923488903996</v>
      </c>
      <c r="F104" s="437">
        <v>4120</v>
      </c>
      <c r="G104" s="437">
        <v>3822</v>
      </c>
      <c r="H104" s="438">
        <v>0.92769999999999997</v>
      </c>
      <c r="I104" s="431">
        <v>0.99</v>
      </c>
      <c r="J104" s="439">
        <v>5162</v>
      </c>
      <c r="K104" s="439">
        <v>4773</v>
      </c>
      <c r="L104" s="440">
        <v>0.92459999999999998</v>
      </c>
      <c r="M104" s="433">
        <v>0.89</v>
      </c>
      <c r="N104" s="441">
        <v>4952473.03</v>
      </c>
      <c r="O104" s="441">
        <v>3260130.41</v>
      </c>
      <c r="P104" s="438">
        <v>0.6583</v>
      </c>
      <c r="Q104" s="438">
        <v>0.66690000000000005</v>
      </c>
      <c r="R104" s="439">
        <v>4162</v>
      </c>
      <c r="S104" s="439">
        <v>2484</v>
      </c>
      <c r="T104" s="440">
        <v>0.5968</v>
      </c>
      <c r="U104" s="440">
        <v>0.69</v>
      </c>
      <c r="V104" s="437">
        <v>3178</v>
      </c>
      <c r="W104" s="437">
        <v>2581</v>
      </c>
      <c r="X104" s="438">
        <v>0.81210000000000004</v>
      </c>
      <c r="Y104" s="208"/>
      <c r="Z104" s="196">
        <v>4059</v>
      </c>
      <c r="AA104" s="197">
        <v>4309</v>
      </c>
      <c r="AB104" s="198">
        <v>1.0616000000000001</v>
      </c>
      <c r="AC104" s="196">
        <v>5292</v>
      </c>
      <c r="AD104" s="197">
        <v>4854</v>
      </c>
      <c r="AE104" s="198">
        <v>0.91720000000000002</v>
      </c>
      <c r="AF104" s="199">
        <v>9370185.0899999999</v>
      </c>
      <c r="AG104" s="200">
        <v>6326053.4100000001</v>
      </c>
      <c r="AH104" s="198">
        <v>0.67510000000000003</v>
      </c>
      <c r="AI104" s="196">
        <v>4610</v>
      </c>
      <c r="AJ104" s="197">
        <v>3043</v>
      </c>
      <c r="AK104" s="198">
        <v>0.66010000000000002</v>
      </c>
      <c r="AL104" s="12" t="s">
        <v>337</v>
      </c>
    </row>
    <row r="105" spans="1:38" s="3" customFormat="1" ht="13.9">
      <c r="A105" s="230" t="s">
        <v>161</v>
      </c>
      <c r="B105" s="230" t="s">
        <v>117</v>
      </c>
      <c r="C105" s="436">
        <v>1173808.23</v>
      </c>
      <c r="D105" s="436">
        <v>2223088.04</v>
      </c>
      <c r="E105" s="433">
        <v>0.52800798208603605</v>
      </c>
      <c r="F105" s="437">
        <v>770</v>
      </c>
      <c r="G105" s="437">
        <v>775</v>
      </c>
      <c r="H105" s="438">
        <v>1.0065</v>
      </c>
      <c r="I105" s="431">
        <v>0.99</v>
      </c>
      <c r="J105" s="439">
        <v>1221</v>
      </c>
      <c r="K105" s="439">
        <v>1097</v>
      </c>
      <c r="L105" s="440">
        <v>0.89839999999999998</v>
      </c>
      <c r="M105" s="433">
        <v>0.89</v>
      </c>
      <c r="N105" s="441">
        <v>1254930.8899999999</v>
      </c>
      <c r="O105" s="441">
        <v>791778.98</v>
      </c>
      <c r="P105" s="438">
        <v>0.63090000000000002</v>
      </c>
      <c r="Q105" s="438">
        <v>0.6351</v>
      </c>
      <c r="R105" s="439">
        <v>1001</v>
      </c>
      <c r="S105" s="439">
        <v>609</v>
      </c>
      <c r="T105" s="440">
        <v>0.60840000000000005</v>
      </c>
      <c r="U105" s="440">
        <v>0.63549999999999995</v>
      </c>
      <c r="V105" s="437">
        <v>750</v>
      </c>
      <c r="W105" s="437">
        <v>612</v>
      </c>
      <c r="X105" s="438">
        <v>0.81599999999999995</v>
      </c>
      <c r="Y105" s="208"/>
      <c r="Z105" s="196">
        <v>820</v>
      </c>
      <c r="AA105" s="197">
        <v>867</v>
      </c>
      <c r="AB105" s="198">
        <v>1.0572999999999999</v>
      </c>
      <c r="AC105" s="196">
        <v>1319</v>
      </c>
      <c r="AD105" s="197">
        <v>1190</v>
      </c>
      <c r="AE105" s="198">
        <v>0.9022</v>
      </c>
      <c r="AF105" s="199">
        <v>2666569.13</v>
      </c>
      <c r="AG105" s="200">
        <v>1633172.15</v>
      </c>
      <c r="AH105" s="198">
        <v>0.61250000000000004</v>
      </c>
      <c r="AI105" s="196">
        <v>1169</v>
      </c>
      <c r="AJ105" s="197">
        <v>747</v>
      </c>
      <c r="AK105" s="198">
        <v>0.63900000000000001</v>
      </c>
      <c r="AL105" s="12" t="s">
        <v>337</v>
      </c>
    </row>
    <row r="106" spans="1:38" s="3" customFormat="1" ht="13.9">
      <c r="A106" s="230" t="s">
        <v>163</v>
      </c>
      <c r="B106" s="230" t="s">
        <v>118</v>
      </c>
      <c r="C106" s="436">
        <v>359952.16</v>
      </c>
      <c r="D106" s="436">
        <v>664051.73</v>
      </c>
      <c r="E106" s="433">
        <v>0.54205439687658097</v>
      </c>
      <c r="F106" s="437">
        <v>185</v>
      </c>
      <c r="G106" s="437">
        <v>173</v>
      </c>
      <c r="H106" s="438">
        <v>0.93510000000000004</v>
      </c>
      <c r="I106" s="431">
        <v>0.99</v>
      </c>
      <c r="J106" s="439">
        <v>343</v>
      </c>
      <c r="K106" s="439">
        <v>282</v>
      </c>
      <c r="L106" s="440">
        <v>0.82220000000000004</v>
      </c>
      <c r="M106" s="433">
        <v>0.78459999999999996</v>
      </c>
      <c r="N106" s="441">
        <v>359317.16</v>
      </c>
      <c r="O106" s="441">
        <v>263575.28999999998</v>
      </c>
      <c r="P106" s="438">
        <v>0.73350000000000004</v>
      </c>
      <c r="Q106" s="438">
        <v>0.69</v>
      </c>
      <c r="R106" s="439">
        <v>228</v>
      </c>
      <c r="S106" s="439">
        <v>142</v>
      </c>
      <c r="T106" s="440">
        <v>0.62280000000000002</v>
      </c>
      <c r="U106" s="440">
        <v>0.69</v>
      </c>
      <c r="V106" s="437">
        <v>205</v>
      </c>
      <c r="W106" s="437">
        <v>147</v>
      </c>
      <c r="X106" s="438">
        <v>0.71709999999999996</v>
      </c>
      <c r="Y106" s="208"/>
      <c r="Z106" s="196">
        <v>227</v>
      </c>
      <c r="AA106" s="197">
        <v>229</v>
      </c>
      <c r="AB106" s="198">
        <v>1.0087999999999999</v>
      </c>
      <c r="AC106" s="196">
        <v>397</v>
      </c>
      <c r="AD106" s="197">
        <v>305</v>
      </c>
      <c r="AE106" s="198">
        <v>0.76829999999999998</v>
      </c>
      <c r="AF106" s="199">
        <v>695372.28</v>
      </c>
      <c r="AG106" s="200">
        <v>511077.61</v>
      </c>
      <c r="AH106" s="198">
        <v>0.73499999999999999</v>
      </c>
      <c r="AI106" s="196">
        <v>280</v>
      </c>
      <c r="AJ106" s="197">
        <v>174</v>
      </c>
      <c r="AK106" s="198">
        <v>0.62139999999999995</v>
      </c>
      <c r="AL106" s="12" t="s">
        <v>337</v>
      </c>
    </row>
    <row r="107" spans="1:38" s="3" customFormat="1" ht="14.25" customHeight="1" thickBot="1">
      <c r="A107" s="14"/>
      <c r="B107" s="14"/>
      <c r="C107" s="49">
        <v>700435452.26000011</v>
      </c>
      <c r="D107" s="50">
        <v>704353648.16000032</v>
      </c>
      <c r="E107" s="15">
        <v>0.99443717525956488</v>
      </c>
      <c r="F107" s="16">
        <v>296609</v>
      </c>
      <c r="G107" s="17">
        <v>301754</v>
      </c>
      <c r="H107" s="18">
        <v>0.98294968749378631</v>
      </c>
      <c r="I107" s="15">
        <v>102.0551</v>
      </c>
      <c r="J107" s="16">
        <v>401750</v>
      </c>
      <c r="K107" s="17">
        <v>345391</v>
      </c>
      <c r="L107" s="18">
        <v>90.020099999999971</v>
      </c>
      <c r="M107" s="19">
        <v>90.525999999999996</v>
      </c>
      <c r="N107" s="20">
        <v>777356795.78999996</v>
      </c>
      <c r="O107" s="21">
        <v>528420817.09000033</v>
      </c>
      <c r="P107" s="18">
        <v>69.225300000000004</v>
      </c>
      <c r="Q107" s="18">
        <v>69.599999999999994</v>
      </c>
      <c r="R107" s="16">
        <v>311364</v>
      </c>
      <c r="S107" s="17">
        <v>208259</v>
      </c>
      <c r="T107" s="18">
        <v>68.598399999999984</v>
      </c>
      <c r="U107" s="18">
        <v>69.010600000000025</v>
      </c>
      <c r="V107" s="16">
        <v>231491</v>
      </c>
      <c r="W107" s="17">
        <v>189363</v>
      </c>
      <c r="X107" s="22">
        <v>83.564499999999995</v>
      </c>
      <c r="Y107" s="14"/>
      <c r="Z107" s="14"/>
      <c r="AA107" s="49">
        <v>700435452.26000011</v>
      </c>
      <c r="AB107" s="50">
        <v>704353648.16000032</v>
      </c>
      <c r="AC107" s="15">
        <v>0.99443717525956488</v>
      </c>
      <c r="AD107" s="16">
        <v>296609</v>
      </c>
      <c r="AE107" s="17">
        <v>301754</v>
      </c>
      <c r="AF107" s="18">
        <v>0.98294968749378631</v>
      </c>
      <c r="AG107" s="15">
        <v>102.0551</v>
      </c>
      <c r="AH107" s="16">
        <v>401750</v>
      </c>
      <c r="AI107" s="17">
        <v>345391</v>
      </c>
      <c r="AJ107" s="18">
        <v>90.020099999999971</v>
      </c>
      <c r="AK107" s="19">
        <v>90.525999999999996</v>
      </c>
      <c r="AL107" s="20">
        <v>777356795.78999996</v>
      </c>
    </row>
    <row r="108" spans="1:38" s="5" customFormat="1" ht="14.45" thickBot="1">
      <c r="A108" s="23" t="s">
        <v>145</v>
      </c>
      <c r="B108" s="214" t="s">
        <v>274</v>
      </c>
      <c r="C108" s="448">
        <f>SUBTOTAL(9,C3:C106)</f>
        <v>360876939.86000007</v>
      </c>
      <c r="D108" s="448">
        <f>SUBTOTAL(9,D3:D106)</f>
        <v>692932659.3599</v>
      </c>
      <c r="E108" s="449">
        <f>C108/D108</f>
        <v>0.52079655214023535</v>
      </c>
      <c r="F108" s="450">
        <f>SUBTOTAL(9,F3:F106)</f>
        <v>286183</v>
      </c>
      <c r="G108" s="450">
        <f>SUBTOTAL(9,G3:G106)</f>
        <v>266548</v>
      </c>
      <c r="H108" s="451">
        <f>G108/F108</f>
        <v>0.93139005461540347</v>
      </c>
      <c r="I108" s="452">
        <v>0.99</v>
      </c>
      <c r="J108" s="453">
        <f>SUBTOTAL(9,J3:J106)</f>
        <v>378879</v>
      </c>
      <c r="K108" s="453">
        <f>SUBTOTAL(9,K3:K106)</f>
        <v>322921</v>
      </c>
      <c r="L108" s="454">
        <f>K108/J108</f>
        <v>0.85230640917021006</v>
      </c>
      <c r="M108" s="455">
        <v>0.85850000000000004</v>
      </c>
      <c r="N108" s="456">
        <f>SUBTOTAL(9,N3:N106)</f>
        <v>370549428.15999973</v>
      </c>
      <c r="O108" s="456">
        <f>SUBTOTAL(9,O3:O106)</f>
        <v>248062075.7299999</v>
      </c>
      <c r="P108" s="451">
        <f>O108/N108</f>
        <v>0.66944395775153931</v>
      </c>
      <c r="Q108" s="451">
        <v>0.67600000000000005</v>
      </c>
      <c r="R108" s="457">
        <f>SUBTOTAL(9,R3:R106)</f>
        <v>267822</v>
      </c>
      <c r="S108" s="457">
        <f>SUBTOTAL(9,S3:S106)</f>
        <v>164954</v>
      </c>
      <c r="T108" s="458">
        <f>S108/R108</f>
        <v>0.61590907393716721</v>
      </c>
      <c r="U108" s="458">
        <v>0.68569999999999998</v>
      </c>
      <c r="V108" s="450">
        <f>SUBTOTAL(109,V3:V106)</f>
        <v>217038</v>
      </c>
      <c r="W108" s="450">
        <f>SUBTOTAL(109,W3:W106)</f>
        <v>173497</v>
      </c>
      <c r="X108" s="451">
        <f>W108/V108</f>
        <v>0.79938536108884162</v>
      </c>
      <c r="Y108" s="209"/>
      <c r="Z108" s="201">
        <v>296609</v>
      </c>
      <c r="AA108" s="202">
        <v>301754</v>
      </c>
      <c r="AB108" s="203">
        <v>1.0173460683930697</v>
      </c>
      <c r="AC108" s="201">
        <v>401750</v>
      </c>
      <c r="AD108" s="202">
        <v>345391</v>
      </c>
      <c r="AE108" s="203">
        <v>0.85971624144368386</v>
      </c>
      <c r="AF108" s="204">
        <v>777356795.78999996</v>
      </c>
      <c r="AG108" s="205">
        <v>528420817.09000033</v>
      </c>
      <c r="AH108" s="203">
        <v>0.67976612535172487</v>
      </c>
      <c r="AI108" s="201">
        <v>311364</v>
      </c>
      <c r="AJ108" s="202">
        <v>208259</v>
      </c>
      <c r="AK108" s="203">
        <v>0.6688602407471641</v>
      </c>
      <c r="AL108" s="24"/>
    </row>
    <row r="109" spans="1:38" s="3" customFormat="1" ht="15.75" customHeight="1">
      <c r="A109" s="14"/>
      <c r="B109" s="14"/>
      <c r="C109" s="459"/>
      <c r="D109" s="459"/>
      <c r="E109" s="460"/>
      <c r="F109" s="461"/>
      <c r="G109" s="461"/>
      <c r="H109" s="462"/>
      <c r="I109" s="460"/>
      <c r="J109" s="461"/>
      <c r="K109" s="461"/>
      <c r="L109" s="462"/>
      <c r="M109" s="460"/>
      <c r="N109" s="463"/>
      <c r="O109" s="463"/>
      <c r="P109" s="462"/>
      <c r="Q109" s="462"/>
      <c r="R109" s="461"/>
      <c r="S109" s="461"/>
      <c r="T109" s="462"/>
      <c r="U109" s="462"/>
      <c r="V109" s="461"/>
      <c r="W109" s="461"/>
      <c r="X109" s="462"/>
      <c r="Y109" s="208"/>
      <c r="Z109" s="196"/>
      <c r="AA109" s="197"/>
      <c r="AB109" s="198"/>
      <c r="AC109" s="196"/>
      <c r="AD109" s="197"/>
      <c r="AE109" s="198"/>
      <c r="AF109" s="199"/>
      <c r="AG109" s="200"/>
      <c r="AH109" s="198"/>
      <c r="AI109" s="196"/>
      <c r="AJ109" s="197"/>
      <c r="AK109" s="198"/>
      <c r="AL109" s="12"/>
    </row>
    <row r="110" spans="1:38" s="3" customFormat="1" ht="13.9">
      <c r="A110" s="230" t="s">
        <v>164</v>
      </c>
      <c r="B110" s="230" t="s">
        <v>342</v>
      </c>
      <c r="C110" s="436">
        <f>C35+C36</f>
        <v>3294023.8</v>
      </c>
      <c r="D110" s="436">
        <v>6074195.2999999998</v>
      </c>
      <c r="E110" s="433">
        <f>C110/D110</f>
        <v>0.54229797319819462</v>
      </c>
      <c r="F110" s="464">
        <f>F35+F36</f>
        <v>3202</v>
      </c>
      <c r="G110" s="464">
        <f>G35+G36</f>
        <v>2638</v>
      </c>
      <c r="H110" s="444">
        <f>G110/F110</f>
        <v>0.82386008744534667</v>
      </c>
      <c r="I110" s="431">
        <v>0.9</v>
      </c>
      <c r="J110" s="465">
        <f>J35+J36</f>
        <v>4462</v>
      </c>
      <c r="K110" s="465">
        <f>K35+K36</f>
        <v>3613</v>
      </c>
      <c r="L110" s="466">
        <f>K110/J110</f>
        <v>0.80972658000896458</v>
      </c>
      <c r="M110" s="467">
        <v>0.84309999999999996</v>
      </c>
      <c r="N110" s="445">
        <f>N35+N36</f>
        <v>3065557.84</v>
      </c>
      <c r="O110" s="445">
        <f>O35+O36</f>
        <v>1890613.75</v>
      </c>
      <c r="P110" s="444">
        <f>O110/N110</f>
        <v>0.61672747626252589</v>
      </c>
      <c r="Q110" s="444">
        <v>0.64970000000000006</v>
      </c>
      <c r="R110" s="468">
        <f>R35+R36</f>
        <v>3190</v>
      </c>
      <c r="S110" s="468">
        <f>S35+S36</f>
        <v>1939</v>
      </c>
      <c r="T110" s="440">
        <f>S110/R110</f>
        <v>0.60783699059561125</v>
      </c>
      <c r="U110" s="440">
        <v>0.64100000000000001</v>
      </c>
      <c r="V110" s="464">
        <f>V35+V36</f>
        <v>2137</v>
      </c>
      <c r="W110" s="464">
        <f>W35+W36</f>
        <v>1666</v>
      </c>
      <c r="X110" s="444">
        <f>W110/V110</f>
        <v>0.77959756668226488</v>
      </c>
      <c r="Y110" s="208" t="s">
        <v>342</v>
      </c>
      <c r="Z110" s="196">
        <v>3732</v>
      </c>
      <c r="AA110" s="197">
        <v>3195</v>
      </c>
      <c r="AB110" s="198">
        <v>0.85610932475884249</v>
      </c>
      <c r="AC110" s="196">
        <v>4680</v>
      </c>
      <c r="AD110" s="197">
        <v>3943</v>
      </c>
      <c r="AE110" s="198">
        <v>0.84252136752136753</v>
      </c>
      <c r="AF110" s="199">
        <v>6585841.3700000001</v>
      </c>
      <c r="AG110" s="200">
        <v>4154756.1399999997</v>
      </c>
      <c r="AH110" s="198">
        <v>0.63086186055525961</v>
      </c>
      <c r="AI110" s="196">
        <v>3663</v>
      </c>
      <c r="AJ110" s="197">
        <v>2246</v>
      </c>
      <c r="AK110" s="198">
        <v>0.6131586131586132</v>
      </c>
      <c r="AL110" s="12"/>
    </row>
    <row r="111" spans="1:38" s="3" customFormat="1" ht="15.75" customHeight="1" thickBot="1">
      <c r="A111" s="25" t="s">
        <v>161</v>
      </c>
      <c r="B111" s="47" t="s">
        <v>343</v>
      </c>
      <c r="C111" s="436">
        <f>C44+C45</f>
        <v>17563937.060000002</v>
      </c>
      <c r="D111" s="436">
        <v>34049477.280000001</v>
      </c>
      <c r="E111" s="433">
        <f>C111/D111</f>
        <v>0.51583573267706861</v>
      </c>
      <c r="F111" s="464">
        <f>F44+F45</f>
        <v>15666</v>
      </c>
      <c r="G111" s="464">
        <f>G44+G45</f>
        <v>14633</v>
      </c>
      <c r="H111" s="444">
        <f>G111/F111</f>
        <v>0.93406102387335632</v>
      </c>
      <c r="I111" s="431">
        <v>1</v>
      </c>
      <c r="J111" s="465">
        <f>J44+J45</f>
        <v>20228</v>
      </c>
      <c r="K111" s="465">
        <f>K44+K45</f>
        <v>16192</v>
      </c>
      <c r="L111" s="466">
        <f>K111/J111</f>
        <v>0.80047458967767449</v>
      </c>
      <c r="M111" s="467">
        <v>0.8276</v>
      </c>
      <c r="N111" s="445">
        <f>N44+N45</f>
        <v>17467022.609999999</v>
      </c>
      <c r="O111" s="445">
        <f>O44+O45</f>
        <v>12586722.479999999</v>
      </c>
      <c r="P111" s="444">
        <f>O111/N111</f>
        <v>0.72059919775875292</v>
      </c>
      <c r="Q111" s="444">
        <v>0.7</v>
      </c>
      <c r="R111" s="468">
        <f>R44+R45</f>
        <v>13684</v>
      </c>
      <c r="S111" s="468">
        <f>S44+S45</f>
        <v>8673</v>
      </c>
      <c r="T111" s="440">
        <f>S111/R111</f>
        <v>0.63380590470622622</v>
      </c>
      <c r="U111" s="440">
        <v>0.69879999999999998</v>
      </c>
      <c r="V111" s="464">
        <f>V44+V45</f>
        <v>11262</v>
      </c>
      <c r="W111" s="464">
        <f>W44+W45</f>
        <v>9270</v>
      </c>
      <c r="X111" s="444">
        <f>W111/V111</f>
        <v>0.82312200319659035</v>
      </c>
      <c r="Y111" s="208" t="s">
        <v>343</v>
      </c>
      <c r="Z111" s="196">
        <v>15625</v>
      </c>
      <c r="AA111" s="197">
        <v>16181</v>
      </c>
      <c r="AB111" s="198">
        <v>1.0355840000000001</v>
      </c>
      <c r="AC111" s="196">
        <v>20906</v>
      </c>
      <c r="AD111" s="197">
        <v>17082</v>
      </c>
      <c r="AE111" s="198">
        <v>0.81708600401798526</v>
      </c>
      <c r="AF111" s="199">
        <v>35297471.269999996</v>
      </c>
      <c r="AG111" s="200">
        <v>26424667.350000001</v>
      </c>
      <c r="AH111" s="198">
        <v>0.74862777415046267</v>
      </c>
      <c r="AI111" s="196">
        <v>15717</v>
      </c>
      <c r="AJ111" s="197">
        <v>10952</v>
      </c>
      <c r="AK111" s="198">
        <v>0.6968250938474263</v>
      </c>
      <c r="AL111" s="12"/>
    </row>
    <row r="112" spans="1:38" ht="15.75" customHeight="1" thickBot="1">
      <c r="A112" s="26"/>
      <c r="B112" s="26"/>
      <c r="C112" s="459"/>
      <c r="D112" s="459"/>
      <c r="E112" s="460"/>
      <c r="F112" s="469"/>
      <c r="G112" s="469"/>
      <c r="H112" s="460"/>
      <c r="I112" s="460"/>
      <c r="J112" s="469"/>
      <c r="K112" s="469"/>
      <c r="L112" s="460"/>
      <c r="M112" s="460"/>
      <c r="N112" s="470"/>
      <c r="O112" s="470"/>
      <c r="P112" s="460"/>
      <c r="Q112" s="460"/>
      <c r="R112" s="469"/>
      <c r="S112" s="469"/>
      <c r="T112" s="460"/>
      <c r="U112" s="460"/>
      <c r="V112" s="469"/>
      <c r="W112" s="469"/>
      <c r="X112" s="460"/>
      <c r="Y112" s="14"/>
      <c r="Z112" s="14"/>
      <c r="AA112" s="49">
        <v>700435452.26000011</v>
      </c>
      <c r="AB112" s="50">
        <v>704353648.16000032</v>
      </c>
      <c r="AC112" s="15">
        <v>0.99443717525956488</v>
      </c>
      <c r="AD112" s="16">
        <v>296609</v>
      </c>
      <c r="AE112" s="17">
        <v>301754</v>
      </c>
      <c r="AF112" s="18">
        <v>0.98294968749378631</v>
      </c>
      <c r="AG112" s="15">
        <v>102.0551</v>
      </c>
      <c r="AH112" s="16">
        <v>401750</v>
      </c>
      <c r="AI112" s="17">
        <v>345391</v>
      </c>
      <c r="AJ112" s="18">
        <v>90.020099999999971</v>
      </c>
      <c r="AK112" s="19">
        <v>90.525999999999996</v>
      </c>
      <c r="AL112" s="20">
        <v>777356795.78999996</v>
      </c>
    </row>
    <row r="113" spans="1:38" ht="14.45" thickBot="1">
      <c r="A113" s="28"/>
      <c r="B113" s="48" t="s">
        <v>119</v>
      </c>
      <c r="C113" s="448">
        <v>360876940</v>
      </c>
      <c r="D113" s="448">
        <v>692932659</v>
      </c>
      <c r="E113" s="433">
        <v>0.5207965526127698</v>
      </c>
      <c r="F113" s="471">
        <v>285212</v>
      </c>
      <c r="G113" s="471">
        <v>265331</v>
      </c>
      <c r="H113" s="438">
        <v>0.93029395677601223</v>
      </c>
      <c r="I113" s="431">
        <v>0.99</v>
      </c>
      <c r="J113" s="453">
        <v>378879</v>
      </c>
      <c r="K113" s="453">
        <v>322921</v>
      </c>
      <c r="L113" s="466">
        <v>0.85230640917021006</v>
      </c>
      <c r="M113" s="467">
        <v>0.85850000000000004</v>
      </c>
      <c r="N113" s="434">
        <v>370549428</v>
      </c>
      <c r="O113" s="434">
        <v>248062076</v>
      </c>
      <c r="P113" s="438">
        <v>0.66944395876924678</v>
      </c>
      <c r="Q113" s="431">
        <v>0.67600000000000005</v>
      </c>
      <c r="R113" s="472">
        <v>267822</v>
      </c>
      <c r="S113" s="472">
        <v>164954</v>
      </c>
      <c r="T113" s="440">
        <v>0.61590907393716721</v>
      </c>
      <c r="U113" s="433">
        <v>0.68569999999999998</v>
      </c>
      <c r="V113" s="471">
        <v>217038</v>
      </c>
      <c r="W113" s="471">
        <v>173497</v>
      </c>
      <c r="X113" s="438">
        <v>0.79938536108884162</v>
      </c>
      <c r="Y113" s="207"/>
      <c r="Z113" s="196">
        <v>295491</v>
      </c>
      <c r="AA113" s="197">
        <v>299512</v>
      </c>
      <c r="AB113" s="198">
        <v>1.0136078594610327</v>
      </c>
      <c r="AC113" s="196">
        <v>401750</v>
      </c>
      <c r="AD113" s="197">
        <v>345391</v>
      </c>
      <c r="AE113" s="198">
        <v>0.85971624144368386</v>
      </c>
      <c r="AF113" s="199">
        <v>777356796</v>
      </c>
      <c r="AG113" s="200">
        <v>528420817</v>
      </c>
      <c r="AH113" s="198">
        <v>0.67976612505231127</v>
      </c>
      <c r="AI113" s="196">
        <v>311364</v>
      </c>
      <c r="AJ113" s="197">
        <v>208259</v>
      </c>
      <c r="AK113" s="198">
        <v>0.6688602407471641</v>
      </c>
      <c r="AL113" s="27"/>
    </row>
    <row r="114" spans="1:38" ht="24.6" customHeight="1">
      <c r="A114" s="29"/>
      <c r="B114" s="29"/>
      <c r="C114" s="51"/>
      <c r="D114" s="52"/>
      <c r="E114" s="30"/>
      <c r="F114" s="357" t="s">
        <v>344</v>
      </c>
      <c r="G114" s="358"/>
      <c r="H114" s="358"/>
      <c r="I114" s="359"/>
      <c r="J114" s="31"/>
      <c r="K114" s="32"/>
      <c r="L114" s="33"/>
      <c r="M114" s="34"/>
      <c r="N114" s="35"/>
      <c r="O114" s="36"/>
      <c r="P114" s="33"/>
      <c r="Q114" s="33"/>
      <c r="R114" s="37"/>
      <c r="S114" s="32"/>
      <c r="T114" s="33"/>
      <c r="U114" s="33"/>
      <c r="V114" s="37"/>
      <c r="W114" s="32"/>
      <c r="X114" s="34"/>
      <c r="Y114" s="14"/>
      <c r="Z114" s="14"/>
      <c r="AA114" s="49">
        <v>700435452.26000011</v>
      </c>
      <c r="AB114" s="50">
        <v>704353648.16000032</v>
      </c>
      <c r="AC114" s="15">
        <v>0.99443717525956488</v>
      </c>
      <c r="AD114" s="16">
        <v>296609</v>
      </c>
      <c r="AE114" s="17">
        <v>301754</v>
      </c>
      <c r="AF114" s="18">
        <v>0.98294968749378631</v>
      </c>
      <c r="AG114" s="15">
        <v>102.0551</v>
      </c>
      <c r="AH114" s="16">
        <v>401750</v>
      </c>
      <c r="AI114" s="17">
        <v>345391</v>
      </c>
      <c r="AJ114" s="18">
        <v>90.020099999999971</v>
      </c>
      <c r="AK114" s="19">
        <v>90.525999999999996</v>
      </c>
      <c r="AL114" s="20">
        <v>777356795.78999996</v>
      </c>
    </row>
  </sheetData>
  <sheetProtection formatCells="0" formatColumns="0" formatRows="0" insertColumns="0" insertRows="0" insertHyperlinks="0" deleteColumns="0" deleteRows="0" sort="0" autoFilter="0" pivotTables="0"/>
  <autoFilter ref="A2:AL107" xr:uid="{00000000-0009-0000-0000-00000B000000}"/>
  <mergeCells count="7">
    <mergeCell ref="R1:U1"/>
    <mergeCell ref="V1:X1"/>
    <mergeCell ref="F114:I114"/>
    <mergeCell ref="C1:E1"/>
    <mergeCell ref="F1:I1"/>
    <mergeCell ref="J1:M1"/>
    <mergeCell ref="N1:Q1"/>
  </mergeCells>
  <conditionalFormatting sqref="X1:Y106 X108:Y111 X107 X113:Y113 X112 X114">
    <cfRule type="cellIs" dxfId="1" priority="5" stopIfTrue="1" operator="lessThan">
      <formula>0</formula>
    </cfRule>
  </conditionalFormatting>
  <conditionalFormatting sqref="AL1:AL106 AL108:AL111 AL113">
    <cfRule type="cellIs" dxfId="0" priority="4" operator="equal">
      <formula>"chk"</formula>
    </cfRule>
  </conditionalFormatting>
  <pageMargins left="0.42" right="0.31" top="0.75" bottom="0.68" header="0.5" footer="0.5"/>
  <pageSetup scale="66" pageOrder="overThenDown" orientation="landscape" r:id="rId1"/>
  <headerFooter alignWithMargins="0">
    <oddFooter xml:space="preserve">&amp;C&amp;"Arial,Bold"&amp;9&amp;P of &amp;N&amp;R&amp;"Arial,Bold"&amp;9last revision &amp;D&amp;"Arial,Regular"&amp;10
</oddFooter>
  </headerFooter>
  <colBreaks count="1" manualBreakCount="1">
    <brk id="13" min="2" max="114" man="1"/>
  </colBreaks>
  <ignoredErrors>
    <ignoredError sqref="E108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RLeggett</dc:creator>
  <cp:keywords/>
  <dc:description/>
  <cp:lastModifiedBy>Henderson, Debra L</cp:lastModifiedBy>
  <cp:revision/>
  <dcterms:created xsi:type="dcterms:W3CDTF">2008-06-26T17:04:55Z</dcterms:created>
  <dcterms:modified xsi:type="dcterms:W3CDTF">2023-03-08T20:32:02Z</dcterms:modified>
  <cp:category/>
  <cp:contentStatus/>
</cp:coreProperties>
</file>