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1\"/>
    </mc:Choice>
  </mc:AlternateContent>
  <xr:revisionPtr revIDLastSave="0" documentId="8_{66CC1E01-0E8A-4AAB-B251-3E35C0E441A0}" xr6:coauthVersionLast="41" xr6:coauthVersionMax="41" xr10:uidLastSave="{00000000-0000-0000-0000-000000000000}"/>
  <bookViews>
    <workbookView xWindow="-108" yWindow="-108" windowWidth="23256" windowHeight="12720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'!$A$4:$B$4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38" l="1"/>
  <c r="D107" i="32" l="1"/>
  <c r="K107" i="38" l="1"/>
  <c r="K112" i="38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N94" i="38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L59" i="38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N28" i="38"/>
  <c r="M28" i="38"/>
  <c r="L28" i="38"/>
  <c r="O28" i="38" s="1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L24" i="38"/>
  <c r="O24" i="38" s="1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07" i="38" l="1"/>
  <c r="M112" i="38" s="1"/>
  <c r="M110" i="38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N107" i="38"/>
  <c r="N112" i="38" s="1"/>
  <c r="O4" i="38"/>
  <c r="O107" i="38" l="1"/>
  <c r="O112" i="38" s="1"/>
  <c r="C108" i="30"/>
  <c r="Q112" i="38" l="1"/>
  <c r="J108" i="30"/>
  <c r="C110" i="30" l="1"/>
  <c r="S108" i="30" l="1"/>
  <c r="R108" i="30"/>
  <c r="O108" i="30"/>
  <c r="N108" i="30"/>
  <c r="K108" i="30"/>
  <c r="G108" i="30"/>
  <c r="F108" i="30"/>
  <c r="D108" i="30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<sst xmlns="http://schemas.openxmlformats.org/spreadsheetml/2006/main" count="1379" uniqueCount="344">
  <si>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</si>
  <si>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</si>
  <si>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</si>
  <si>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</si>
  <si>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</si>
  <si>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</si>
  <si>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</si>
  <si>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</si>
  <si>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</si>
  <si>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</si>
  <si>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</si>
  <si>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</si>
  <si>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</si>
  <si>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</si>
  <si>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</si>
  <si>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</si>
  <si>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</si>
  <si>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</si>
  <si>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</si>
  <si>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</si>
  <si>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</si>
  <si>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</si>
  <si>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</si>
  <si>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</si>
  <si>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</si>
  <si>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</si>
  <si>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</si>
  <si>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</si>
  <si>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</si>
  <si>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</si>
  <si>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</si>
  <si>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</si>
  <si>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</si>
  <si>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</si>
  <si>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</si>
  <si>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</si>
  <si>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</si>
  <si>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</si>
  <si>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</si>
  <si>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</si>
  <si>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</si>
  <si>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</si>
  <si>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</si>
  <si>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</si>
  <si>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</si>
  <si>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</si>
  <si>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</si>
  <si>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</si>
  <si>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</si>
  <si>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</si>
  <si>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</si>
  <si>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</si>
  <si>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</si>
  <si>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</si>
  <si>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</si>
  <si>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</si>
  <si>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</si>
  <si>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</si>
  <si>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</si>
  <si>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</si>
  <si>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</si>
  <si>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</si>
  <si>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</si>
  <si>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</si>
  <si>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</si>
  <si>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</si>
  <si>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</si>
  <si>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</si>
  <si>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</si>
  <si>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</si>
  <si>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</si>
  <si>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</si>
  <si>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</si>
  <si>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</si>
  <si>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</si>
  <si>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</si>
  <si>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</si>
  <si>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</si>
  <si>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</si>
  <si>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</si>
  <si>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</si>
  <si>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</si>
  <si>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</si>
  <si>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</si>
  <si>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</si>
  <si>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</si>
  <si>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</si>
  <si>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</si>
  <si>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</si>
  <si>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</si>
  <si>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</si>
  <si>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</si>
  <si>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</si>
  <si>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</si>
  <si>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</si>
  <si>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</si>
  <si>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</si>
  <si>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</si>
  <si>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</si>
  <si>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</si>
  <si>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</si>
  <si>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</si>
  <si>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</si>
  <si>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</si>
  <si>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</si>
  <si>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</si>
  <si>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</si>
  <si>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</si>
  <si>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</si>
  <si>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</si>
  <si>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</si>
  <si>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</si>
  <si>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</si>
  <si>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</si>
  <si>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</si>
  <si>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</si>
  <si>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</si>
  <si>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</si>
  <si>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</si>
  <si>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</si>
  <si>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</si>
  <si>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</si>
  <si>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</si>
  <si>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</si>
  <si>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</si>
  <si>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</si>
  <si>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</si>
  <si>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</si>
  <si>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</si>
  <si>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</si>
  <si>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</si>
  <si>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</si>
  <si>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</si>
  <si>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</si>
  <si>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</si>
  <si>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</si>
  <si>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</si>
  <si>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</si>
  <si>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</si>
  <si>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</si>
  <si>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</si>
  <si>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</si>
  <si>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</si>
  <si>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</si>
  <si>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</si>
  <si>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</si>
  <si>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</si>
  <si>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</si>
  <si>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</si>
  <si>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</si>
  <si>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</si>
  <si>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</si>
  <si>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McDonald, Sally</t>
  </si>
  <si>
    <t>Allen, Carole</t>
  </si>
  <si>
    <t>Cauble, Leona</t>
  </si>
  <si>
    <t>Craig, Angela</t>
  </si>
  <si>
    <t>Central Office</t>
  </si>
  <si>
    <t>NA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</si>
  <si>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</si>
  <si>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</si>
  <si>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</si>
  <si>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</si>
  <si>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</si>
  <si>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</si>
  <si>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</si>
  <si>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</si>
  <si>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</si>
  <si>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</si>
  <si>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</si>
  <si>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</si>
  <si>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</si>
  <si>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</si>
  <si>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</si>
  <si>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</si>
  <si>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</si>
  <si>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</si>
  <si>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</si>
  <si>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</si>
  <si>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</si>
  <si>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</si>
  <si>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</si>
  <si>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</si>
  <si>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</si>
  <si>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</si>
  <si>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</si>
  <si>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</si>
  <si>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</si>
  <si>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</si>
  <si>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</si>
  <si>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</si>
  <si>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</si>
  <si>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</si>
  <si>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</si>
  <si>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</si>
  <si>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</si>
  <si>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</si>
  <si>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</si>
  <si>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</si>
  <si>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</si>
  <si>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</si>
  <si>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</si>
  <si>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</si>
  <si>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</si>
  <si>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</si>
  <si>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</si>
  <si>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</si>
  <si>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</si>
  <si>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</si>
  <si>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</si>
  <si>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</si>
  <si>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</si>
  <si>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</si>
  <si>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</si>
  <si>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</si>
  <si>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</si>
  <si>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</si>
  <si>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</si>
  <si>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</si>
  <si>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</si>
  <si>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</si>
  <si>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</si>
  <si>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</si>
  <si>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</si>
  <si>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</si>
  <si>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</si>
  <si>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</si>
  <si>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</si>
  <si>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</si>
  <si>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</si>
  <si>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</si>
  <si>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</si>
  <si>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</si>
  <si>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</si>
  <si>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</si>
  <si>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</si>
  <si>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</si>
  <si>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</si>
  <si>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</si>
  <si>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</si>
  <si>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</si>
  <si>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</si>
  <si>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</si>
  <si>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</si>
  <si>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</si>
  <si>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</si>
  <si>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</si>
  <si>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</si>
  <si>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</si>
  <si>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attorney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</si>
  <si>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</si>
  <si>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</si>
  <si>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</si>
  <si>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</si>
  <si>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</si>
  <si>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</si>
  <si>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</si>
  <si>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</si>
  <si>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</si>
  <si>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</si>
  <si>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</si>
  <si>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</si>
  <si>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</si>
  <si>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1 deputy, 1 attorney</t>
  </si>
  <si>
    <t>2 attorneys, 1 paralegal, and 6.5 deputies</t>
  </si>
  <si>
    <t>7.00% Attorney time spent on IVD services</t>
  </si>
  <si>
    <t>9.58% Attorney time spent on IVD services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</si>
  <si>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</si>
  <si>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</si>
  <si>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</si>
  <si>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</si>
  <si>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</si>
  <si>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</si>
  <si>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</si>
  <si>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</si>
  <si>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</si>
  <si>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</si>
  <si>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</si>
  <si>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/>
  </si>
  <si>
    <t>GUILFORD-High Point</t>
  </si>
  <si>
    <t xml:space="preserve">1 part time attorney   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</si>
  <si>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</si>
  <si>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</si>
  <si>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</si>
  <si>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</si>
  <si>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</si>
  <si>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</si>
  <si>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</si>
  <si>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</si>
  <si>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</si>
  <si>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</si>
  <si>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>1full time attorney 1 part time legal assistant</t>
  </si>
  <si>
    <t>1 attorney</t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</si>
  <si>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</si>
  <si>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</si>
  <si>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</si>
  <si>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</si>
  <si>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</si>
  <si>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5.20% Attorney time spent on IVD services</t>
  </si>
  <si>
    <t>.4 attorney and 1 deputy</t>
  </si>
  <si>
    <t>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</si>
  <si>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</si>
  <si>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</si>
  <si>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</si>
  <si>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</si>
  <si>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Tribal has been excluded for this report</t>
  </si>
  <si>
    <t>1 part time agent, 1 part time attorney &amp; 1 Director</t>
  </si>
  <si>
    <t>EDGECOMBE Tot</t>
  </si>
  <si>
    <t>GUILFORD Tot</t>
  </si>
  <si>
    <t>Edgecombe Tot</t>
  </si>
  <si>
    <t>Guilford Tot</t>
  </si>
  <si>
    <t>2 contract deputies, .8 contract clerk, .50 Attorney, .50 contract program manager</t>
  </si>
  <si>
    <t>.25 Dss Attorney</t>
  </si>
  <si>
    <t>Mayfield, Kristi</t>
  </si>
  <si>
    <t>10% attorney services</t>
  </si>
  <si>
    <t>.25 DSS Attorney inclued in Spv Count, 1 FTE deputy</t>
  </si>
  <si>
    <t>.33% attorney time dedicated to IVD</t>
  </si>
  <si>
    <t>1 fulltime deputy</t>
  </si>
  <si>
    <t>2 deputies, 1 contract attorney</t>
  </si>
  <si>
    <t xml:space="preserve">5 Deputies, 1 Attorney </t>
  </si>
  <si>
    <t>1 full time deputy; 2 attorneys (1 atty  5% of time to IVD, the other 23% of time dedicated to IVD)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</si>
  <si>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</si>
  <si>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</si>
  <si>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</si>
  <si>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</si>
  <si>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</si>
  <si>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</si>
  <si>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</si>
  <si>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</si>
  <si>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</si>
  <si>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t>1-Administrative Officer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</si>
  <si>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</si>
  <si>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Cost Effectiveness as of 09.30.2020</t>
  </si>
  <si>
    <t>1 IVD attorneys - 50%  and 1 IVD attorney - 80% total of 1.30 IVD attorneys, 2.50 ft paralegals, 5 deputies ft IVD</t>
  </si>
  <si>
    <t>Total Filled Staff includes 2 staff Attorney's (Shared DSS) (75% each); 1 Contract Attorney (part-time)</t>
  </si>
  <si>
    <t>Total Filled Staff includes 1 County Attorney (Shared DSS)</t>
  </si>
  <si>
    <t>6 Contract Deputies</t>
  </si>
  <si>
    <t>Total Filled Staff includes 1 Staff Attorney</t>
  </si>
  <si>
    <t>#DIV/0</t>
  </si>
  <si>
    <t>as of May 2021</t>
  </si>
  <si>
    <t>5 Factor Report SFY2021 Jun 2021</t>
  </si>
  <si>
    <t>Agent Activity Report Jun 2021</t>
  </si>
  <si>
    <t>Self Assessment Jun 2021</t>
  </si>
  <si>
    <t>Incentive Goal SFY2021 Jun</t>
  </si>
  <si>
    <t>TOTAL STAFFING as of 06.30.2021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</si>
</sst>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</cellStyleXfs>
  <cellXfs count="483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9" xfId="11" applyFont="1" applyFill="1" applyBorder="1" applyAlignment="1">
      <alignment vertical="center"/>
    </xf>
    <xf numFmtId="0" fontId="22" fillId="5" borderId="9" xfId="11" applyFont="1" applyFill="1" applyBorder="1" applyAlignment="1">
      <alignment horizontal="left" vertical="center"/>
    </xf>
    <xf numFmtId="2" fontId="22" fillId="5" borderId="11" xfId="11" applyNumberFormat="1" applyFont="1" applyFill="1" applyBorder="1" applyAlignment="1">
      <alignment vertical="center"/>
    </xf>
    <xf numFmtId="2" fontId="22" fillId="5" borderId="11" xfId="11" applyNumberFormat="1" applyFont="1" applyFill="1" applyBorder="1" applyAlignment="1">
      <alignment horizontal="right" vertical="center"/>
    </xf>
    <xf numFmtId="0" fontId="12" fillId="0" borderId="12" xfId="9" quotePrefix="1" applyFont="1" applyBorder="1" applyProtection="1"/>
    <xf numFmtId="0" fontId="12" fillId="0" borderId="12" xfId="11" applyFont="1" applyFill="1" applyBorder="1" applyAlignment="1">
      <alignment vertical="center"/>
    </xf>
    <xf numFmtId="2" fontId="12" fillId="0" borderId="14" xfId="12" applyNumberFormat="1" applyFont="1" applyFill="1" applyBorder="1"/>
    <xf numFmtId="0" fontId="1" fillId="5" borderId="0" xfId="11" applyFont="1" applyFill="1"/>
    <xf numFmtId="2" fontId="22" fillId="5" borderId="9" xfId="11" applyNumberFormat="1" applyFont="1" applyFill="1" applyBorder="1" applyAlignment="1">
      <alignment horizontal="center" vertical="center" wrapText="1"/>
    </xf>
    <xf numFmtId="0" fontId="22" fillId="5" borderId="9" xfId="11" applyFont="1" applyFill="1" applyBorder="1" applyAlignment="1">
      <alignment horizontal="center" vertical="center" wrapText="1"/>
    </xf>
    <xf numFmtId="0" fontId="12" fillId="0" borderId="6" xfId="9" quotePrefix="1" applyFont="1" applyBorder="1" applyProtection="1"/>
    <xf numFmtId="0" fontId="12" fillId="0" borderId="6" xfId="11" applyFont="1" applyFill="1" applyBorder="1" applyAlignment="1">
      <alignment vertical="center"/>
    </xf>
    <xf numFmtId="0" fontId="12" fillId="0" borderId="6" xfId="9" applyFont="1" applyBorder="1" applyProtection="1"/>
    <xf numFmtId="0" fontId="12" fillId="5" borderId="6" xfId="11" applyFont="1" applyFill="1" applyBorder="1"/>
    <xf numFmtId="2" fontId="12" fillId="5" borderId="6" xfId="11" applyNumberFormat="1" applyFont="1" applyFill="1" applyBorder="1" applyAlignment="1"/>
    <xf numFmtId="2" fontId="12" fillId="0" borderId="6" xfId="12" applyNumberFormat="1" applyFont="1" applyFill="1" applyBorder="1"/>
    <xf numFmtId="0" fontId="1" fillId="5" borderId="6" xfId="11" applyFont="1" applyFill="1" applyBorder="1"/>
    <xf numFmtId="2" fontId="1" fillId="5" borderId="6" xfId="11" applyNumberFormat="1" applyFont="1" applyFill="1" applyBorder="1" applyAlignment="1"/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/>
    </xf>
    <xf numFmtId="0" fontId="12" fillId="0" borderId="6" xfId="0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0" fontId="12" fillId="0" borderId="6" xfId="9" applyFont="1" applyFill="1" applyBorder="1" applyAlignment="1">
      <alignment horizontal="center"/>
    </xf>
    <xf numFmtId="0" fontId="12" fillId="0" borderId="6" xfId="0" quotePrefix="1" applyNumberFormat="1" applyFont="1" applyBorder="1"/>
    <xf numFmtId="0" fontId="12" fillId="0" borderId="6" xfId="0" quotePrefix="1" applyNumberFormat="1" applyFont="1" applyBorder="1" applyAlignment="1">
      <alignment horizontal="center"/>
    </xf>
    <xf numFmtId="10" fontId="12" fillId="0" borderId="6" xfId="0" quotePrefix="1" applyNumberFormat="1" applyFont="1" applyBorder="1" applyAlignment="1">
      <alignment horizontal="center"/>
    </xf>
    <xf numFmtId="164" fontId="12" fillId="0" borderId="6" xfId="0" quotePrefix="1" applyNumberFormat="1" applyFont="1" applyBorder="1" applyAlignment="1">
      <alignment horizontal="center"/>
    </xf>
    <xf numFmtId="0" fontId="12" fillId="0" borderId="6" xfId="0" applyNumberFormat="1" applyFont="1" applyFill="1" applyBorder="1"/>
    <xf numFmtId="0" fontId="12" fillId="0" borderId="6" xfId="0" applyNumberFormat="1" applyFont="1" applyBorder="1"/>
    <xf numFmtId="164" fontId="12" fillId="0" borderId="6" xfId="0" applyNumberFormat="1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  <xf numFmtId="0" fontId="12" fillId="0" borderId="15" xfId="0" quotePrefix="1" applyNumberFormat="1" applyFont="1" applyBorder="1"/>
    <xf numFmtId="10" fontId="12" fillId="5" borderId="6" xfId="0" applyNumberFormat="1" applyFont="1" applyFill="1" applyBorder="1" applyAlignment="1">
      <alignment horizontal="center"/>
    </xf>
    <xf numFmtId="10" fontId="12" fillId="5" borderId="6" xfId="0" quotePrefix="1" applyNumberFormat="1" applyFont="1" applyFill="1" applyBorder="1" applyAlignment="1">
      <alignment horizontal="center"/>
    </xf>
    <xf numFmtId="164" fontId="12" fillId="5" borderId="6" xfId="0" quotePrefix="1" applyNumberFormat="1" applyFont="1" applyFill="1" applyBorder="1" applyAlignment="1">
      <alignment horizontal="center"/>
    </xf>
    <xf numFmtId="164" fontId="12" fillId="5" borderId="6" xfId="0" applyNumberFormat="1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0" fontId="12" fillId="0" borderId="16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2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10" fontId="15" fillId="0" borderId="6" xfId="0" quotePrefix="1" applyNumberFormat="1" applyFont="1" applyBorder="1" applyAlignment="1">
      <alignment horizontal="center"/>
    </xf>
    <xf numFmtId="10" fontId="15" fillId="0" borderId="6" xfId="0" applyNumberFormat="1" applyFont="1" applyFill="1" applyBorder="1" applyAlignment="1">
      <alignment horizontal="center"/>
    </xf>
    <xf numFmtId="164" fontId="15" fillId="0" borderId="6" xfId="0" quotePrefix="1" applyNumberFormat="1" applyFont="1" applyBorder="1" applyAlignment="1">
      <alignment horizontal="center"/>
    </xf>
    <xf numFmtId="3" fontId="15" fillId="0" borderId="6" xfId="0" quotePrefix="1" applyNumberFormat="1" applyFont="1" applyBorder="1" applyAlignment="1">
      <alignment horizontal="center"/>
    </xf>
    <xf numFmtId="3" fontId="12" fillId="5" borderId="6" xfId="0" quotePrefix="1" applyNumberFormat="1" applyFont="1" applyFill="1" applyBorder="1" applyAlignment="1">
      <alignment horizontal="center"/>
    </xf>
    <xf numFmtId="3" fontId="12" fillId="5" borderId="6" xfId="0" applyNumberFormat="1" applyFont="1" applyFill="1" applyBorder="1" applyAlignment="1">
      <alignment horizontal="center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23" xfId="10" applyNumberFormat="1" applyFont="1" applyFill="1" applyBorder="1" applyAlignment="1" applyProtection="1">
      <alignment horizontal="center"/>
    </xf>
    <xf numFmtId="9" fontId="22" fillId="5" borderId="17" xfId="10" applyNumberFormat="1" applyFont="1" applyFill="1" applyBorder="1" applyAlignment="1" applyProtection="1">
      <alignment horizontal="center"/>
    </xf>
    <xf numFmtId="1" fontId="22" fillId="5" borderId="17" xfId="10" applyNumberFormat="1" applyFont="1" applyFill="1" applyBorder="1" applyAlignment="1" applyProtection="1">
      <alignment horizontal="center"/>
    </xf>
    <xf numFmtId="1" fontId="22" fillId="5" borderId="24" xfId="10" applyNumberFormat="1" applyFont="1" applyFill="1" applyBorder="1" applyAlignment="1" applyProtection="1">
      <alignment horizontal="center" vertical="center"/>
    </xf>
    <xf numFmtId="165" fontId="33" fillId="5" borderId="0" xfId="10" applyFont="1" applyFill="1" applyBorder="1" applyAlignment="1" applyProtection="1">
      <alignment horizontal="left"/>
    </xf>
    <xf numFmtId="1" fontId="33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8" xfId="10" applyNumberFormat="1" applyFont="1" applyFill="1" applyBorder="1" applyAlignment="1" applyProtection="1">
      <alignment horizontal="center"/>
    </xf>
    <xf numFmtId="1" fontId="22" fillId="5" borderId="18" xfId="10" applyNumberFormat="1" applyFont="1" applyFill="1" applyBorder="1" applyAlignment="1" applyProtection="1">
      <alignment horizontal="center"/>
    </xf>
    <xf numFmtId="1" fontId="22" fillId="5" borderId="25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20" xfId="10" applyNumberFormat="1" applyFont="1" applyFill="1" applyBorder="1" applyAlignment="1" applyProtection="1">
      <alignment horizontal="center" vertical="center"/>
    </xf>
    <xf numFmtId="10" fontId="22" fillId="5" borderId="21" xfId="10" applyNumberFormat="1" applyFont="1" applyFill="1" applyBorder="1" applyAlignment="1" applyProtection="1">
      <alignment horizontal="center"/>
    </xf>
    <xf numFmtId="10" fontId="22" fillId="5" borderId="19" xfId="10" applyNumberFormat="1" applyFont="1" applyFill="1" applyBorder="1" applyAlignment="1" applyProtection="1">
      <alignment horizontal="center"/>
    </xf>
    <xf numFmtId="10" fontId="22" fillId="5" borderId="26" xfId="10" applyNumberFormat="1" applyFont="1" applyFill="1" applyBorder="1" applyAlignment="1" applyProtection="1">
      <alignment horizontal="center" vertical="center"/>
    </xf>
    <xf numFmtId="165" fontId="12" fillId="7" borderId="22" xfId="10" applyFont="1" applyFill="1" applyBorder="1" applyAlignment="1" applyProtection="1">
      <alignment horizontal="center" vertical="center"/>
    </xf>
    <xf numFmtId="1" fontId="12" fillId="0" borderId="22" xfId="10" applyNumberFormat="1" applyFont="1" applyFill="1" applyBorder="1" applyAlignment="1" applyProtection="1">
      <alignment horizontal="center"/>
    </xf>
    <xf numFmtId="49" fontId="22" fillId="5" borderId="22" xfId="10" applyNumberFormat="1" applyFont="1" applyFill="1" applyBorder="1" applyAlignment="1" applyProtection="1">
      <alignment horizontal="center"/>
    </xf>
    <xf numFmtId="1" fontId="22" fillId="5" borderId="22" xfId="10" applyNumberFormat="1" applyFont="1" applyFill="1" applyBorder="1" applyAlignment="1" applyProtection="1">
      <alignment horizontal="center"/>
    </xf>
    <xf numFmtId="164" fontId="22" fillId="5" borderId="22" xfId="10" applyNumberFormat="1" applyFont="1" applyFill="1" applyBorder="1" applyAlignment="1" applyProtection="1">
      <alignment horizontal="center" vertical="center"/>
    </xf>
    <xf numFmtId="10" fontId="22" fillId="5" borderId="22" xfId="10" applyNumberFormat="1" applyFont="1" applyFill="1" applyBorder="1" applyAlignment="1" applyProtection="1">
      <alignment horizontal="center" vertical="center"/>
    </xf>
    <xf numFmtId="44" fontId="22" fillId="5" borderId="22" xfId="14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4" fillId="0" borderId="0" xfId="10" applyFont="1" applyFill="1" applyAlignment="1" applyProtection="1">
      <alignment horizontal="left" vertical="center"/>
    </xf>
    <xf numFmtId="17" fontId="34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22" xfId="17" applyFont="1" applyFill="1" applyBorder="1" applyProtection="1"/>
    <xf numFmtId="0" fontId="22" fillId="5" borderId="22" xfId="17" applyFont="1" applyFill="1" applyBorder="1" applyAlignment="1" applyProtection="1">
      <alignment horizontal="center"/>
    </xf>
    <xf numFmtId="2" fontId="22" fillId="5" borderId="22" xfId="17" applyNumberFormat="1" applyFont="1" applyFill="1" applyBorder="1" applyAlignment="1" applyProtection="1">
      <alignment horizontal="center"/>
    </xf>
    <xf numFmtId="0" fontId="22" fillId="5" borderId="12" xfId="17" applyFont="1" applyFill="1" applyBorder="1" applyAlignment="1" applyProtection="1">
      <alignment horizontal="center"/>
    </xf>
    <xf numFmtId="164" fontId="22" fillId="5" borderId="12" xfId="17" applyNumberFormat="1" applyFont="1" applyFill="1" applyBorder="1" applyAlignment="1" applyProtection="1">
      <alignment horizontal="center"/>
    </xf>
    <xf numFmtId="0" fontId="18" fillId="8" borderId="22" xfId="17" applyFont="1" applyFill="1" applyBorder="1" applyProtection="1"/>
    <xf numFmtId="2" fontId="18" fillId="0" borderId="22" xfId="17" applyNumberFormat="1" applyFont="1" applyFill="1" applyBorder="1" applyAlignment="1" applyProtection="1">
      <alignment horizontal="right" wrapText="1"/>
    </xf>
    <xf numFmtId="164" fontId="18" fillId="0" borderId="22" xfId="17" applyNumberFormat="1" applyFont="1" applyFill="1" applyBorder="1" applyAlignment="1" applyProtection="1">
      <alignment horizontal="right" wrapText="1"/>
    </xf>
    <xf numFmtId="0" fontId="18" fillId="0" borderId="22" xfId="17" applyFont="1" applyFill="1" applyBorder="1" applyAlignment="1" applyProtection="1">
      <alignment horizontal="right" wrapText="1"/>
    </xf>
    <xf numFmtId="1" fontId="18" fillId="0" borderId="22" xfId="17" applyNumberFormat="1" applyFont="1" applyFill="1" applyBorder="1" applyAlignment="1" applyProtection="1">
      <alignment horizontal="right" wrapText="1"/>
    </xf>
    <xf numFmtId="0" fontId="18" fillId="2" borderId="22" xfId="0" applyFont="1" applyFill="1" applyBorder="1" applyAlignment="1">
      <alignment horizontal="right" vertical="center"/>
    </xf>
    <xf numFmtId="0" fontId="18" fillId="0" borderId="22" xfId="17" applyFont="1" applyFill="1" applyBorder="1" applyAlignment="1" applyProtection="1">
      <alignment horizontal="right" vertical="center"/>
    </xf>
    <xf numFmtId="2" fontId="18" fillId="0" borderId="22" xfId="17" applyNumberFormat="1" applyFont="1" applyFill="1" applyBorder="1" applyAlignment="1" applyProtection="1">
      <alignment horizontal="right"/>
    </xf>
    <xf numFmtId="164" fontId="18" fillId="0" borderId="22" xfId="17" applyNumberFormat="1" applyFont="1" applyFill="1" applyBorder="1" applyAlignment="1" applyProtection="1">
      <alignment horizontal="right"/>
    </xf>
    <xf numFmtId="0" fontId="18" fillId="0" borderId="22" xfId="17" applyFont="1" applyFill="1" applyBorder="1" applyAlignment="1" applyProtection="1">
      <alignment horizontal="right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31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5" fillId="0" borderId="0" xfId="17" applyFont="1" applyProtection="1"/>
    <xf numFmtId="0" fontId="36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8" fillId="0" borderId="31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31" xfId="17" applyFill="1" applyBorder="1" applyAlignment="1" applyProtection="1">
      <alignment horizontal="center"/>
    </xf>
    <xf numFmtId="0" fontId="34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32" xfId="18" applyFont="1" applyFill="1" applyBorder="1" applyAlignment="1" applyProtection="1">
      <alignment horizontal="center"/>
    </xf>
    <xf numFmtId="0" fontId="37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30" xfId="19" applyFont="1" applyFill="1" applyBorder="1" applyAlignment="1" applyProtection="1">
      <alignment horizontal="center" vertical="center"/>
    </xf>
    <xf numFmtId="0" fontId="22" fillId="5" borderId="33" xfId="20" applyFont="1" applyFill="1" applyBorder="1" applyAlignment="1" applyProtection="1">
      <alignment horizontal="center" vertical="center"/>
    </xf>
    <xf numFmtId="2" fontId="12" fillId="3" borderId="28" xfId="18" applyNumberFormat="1" applyFont="1" applyFill="1" applyBorder="1" applyAlignment="1" applyProtection="1">
      <alignment horizontal="center" vertical="center" wrapText="1"/>
    </xf>
    <xf numFmtId="2" fontId="12" fillId="3" borderId="30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8" xfId="18" applyFont="1" applyFill="1" applyBorder="1" applyAlignment="1" applyProtection="1">
      <alignment horizontal="center" vertical="center" wrapText="1"/>
    </xf>
    <xf numFmtId="0" fontId="12" fillId="3" borderId="30" xfId="18" applyFont="1" applyFill="1" applyBorder="1" applyAlignment="1" applyProtection="1">
      <alignment horizontal="center" vertical="center" wrapText="1"/>
    </xf>
    <xf numFmtId="0" fontId="12" fillId="3" borderId="29" xfId="18" applyFont="1" applyFill="1" applyBorder="1" applyAlignment="1" applyProtection="1">
      <alignment horizontal="center" vertical="center" wrapText="1"/>
    </xf>
    <xf numFmtId="0" fontId="13" fillId="3" borderId="29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5" xfId="18" quotePrefix="1" applyNumberFormat="1" applyFont="1" applyFill="1" applyBorder="1" applyAlignment="1" applyProtection="1">
      <alignment horizontal="right"/>
    </xf>
    <xf numFmtId="2" fontId="12" fillId="0" borderId="36" xfId="18" applyNumberFormat="1" applyFont="1" applyFill="1" applyBorder="1" applyAlignment="1" applyProtection="1">
      <alignment horizontal="right"/>
    </xf>
    <xf numFmtId="2" fontId="12" fillId="0" borderId="37" xfId="18" applyNumberFormat="1" applyFont="1" applyFill="1" applyBorder="1" applyAlignment="1" applyProtection="1">
      <alignment horizontal="right"/>
    </xf>
    <xf numFmtId="2" fontId="12" fillId="0" borderId="38" xfId="18" applyNumberFormat="1" applyFont="1" applyFill="1" applyBorder="1" applyAlignment="1" applyProtection="1">
      <alignment horizontal="right"/>
    </xf>
    <xf numFmtId="0" fontId="12" fillId="0" borderId="38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2" fontId="12" fillId="0" borderId="39" xfId="18" applyNumberFormat="1" applyFont="1" applyFill="1" applyBorder="1" applyAlignment="1" applyProtection="1">
      <alignment horizontal="right"/>
    </xf>
    <xf numFmtId="2" fontId="12" fillId="0" borderId="40" xfId="18" applyNumberFormat="1" applyFont="1" applyFill="1" applyBorder="1" applyAlignment="1" applyProtection="1">
      <alignment horizontal="right"/>
    </xf>
    <xf numFmtId="0" fontId="12" fillId="0" borderId="40" xfId="18" applyFont="1" applyFill="1" applyBorder="1" applyAlignment="1" applyProtection="1">
      <alignment horizontal="right" wrapText="1"/>
    </xf>
    <xf numFmtId="2" fontId="12" fillId="0" borderId="39" xfId="18" quotePrefix="1" applyNumberFormat="1" applyFont="1" applyFill="1" applyBorder="1" applyAlignment="1" applyProtection="1">
      <alignment horizontal="right"/>
    </xf>
    <xf numFmtId="0" fontId="18" fillId="0" borderId="40" xfId="18" applyFont="1" applyFill="1" applyBorder="1" applyAlignment="1" applyProtection="1">
      <alignment horizontal="right" wrapText="1"/>
    </xf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2" fontId="12" fillId="3" borderId="39" xfId="18" applyNumberFormat="1" applyFont="1" applyFill="1" applyBorder="1" applyAlignment="1" applyProtection="1">
      <alignment horizontal="right"/>
    </xf>
    <xf numFmtId="2" fontId="12" fillId="5" borderId="40" xfId="18" applyNumberFormat="1" applyFont="1" applyFill="1" applyBorder="1" applyAlignment="1" applyProtection="1">
      <alignment horizontal="right"/>
    </xf>
    <xf numFmtId="0" fontId="12" fillId="5" borderId="40" xfId="18" applyFont="1" applyFill="1" applyBorder="1" applyAlignment="1" applyProtection="1">
      <alignment horizontal="right" wrapText="1"/>
    </xf>
    <xf numFmtId="2" fontId="22" fillId="5" borderId="40" xfId="18" applyNumberFormat="1" applyFont="1" applyFill="1" applyBorder="1" applyAlignment="1" applyProtection="1">
      <alignment horizontal="right"/>
    </xf>
    <xf numFmtId="2" fontId="29" fillId="5" borderId="40" xfId="18" applyNumberFormat="1" applyFont="1" applyFill="1" applyBorder="1" applyAlignment="1" applyProtection="1">
      <alignment horizontal="right" wrapText="1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0" fontId="18" fillId="8" borderId="22" xfId="17" applyNumberFormat="1" applyFont="1" applyFill="1" applyBorder="1" applyAlignment="1" applyProtection="1">
      <alignment wrapText="1"/>
    </xf>
    <xf numFmtId="165" fontId="32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2" fillId="0" borderId="0" xfId="10" applyFont="1" applyFill="1" applyBorder="1" applyProtection="1"/>
    <xf numFmtId="165" fontId="24" fillId="0" borderId="0" xfId="10" applyFont="1" applyFill="1" applyBorder="1" applyProtection="1"/>
    <xf numFmtId="165" fontId="39" fillId="0" borderId="0" xfId="10" applyFont="1" applyFill="1" applyBorder="1" applyProtection="1"/>
    <xf numFmtId="165" fontId="32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Border="1" applyAlignment="1" applyProtection="1">
      <alignment horizontal="right"/>
    </xf>
    <xf numFmtId="165" fontId="40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40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left"/>
    </xf>
    <xf numFmtId="4" fontId="32" fillId="0" borderId="0" xfId="10" applyNumberFormat="1" applyFont="1" applyFill="1" applyAlignment="1" applyProtection="1">
      <alignment horizontal="center"/>
    </xf>
    <xf numFmtId="1" fontId="32" fillId="0" borderId="0" xfId="10" applyNumberFormat="1" applyFont="1" applyFill="1" applyBorder="1" applyAlignment="1" applyProtection="1">
      <alignment horizontal="center"/>
    </xf>
    <xf numFmtId="166" fontId="32" fillId="0" borderId="0" xfId="10" applyNumberFormat="1" applyFont="1" applyFill="1" applyBorder="1" applyAlignment="1" applyProtection="1">
      <alignment horizontal="center"/>
    </xf>
    <xf numFmtId="164" fontId="32" fillId="0" borderId="0" xfId="10" applyNumberFormat="1" applyFont="1" applyFill="1" applyAlignment="1" applyProtection="1">
      <alignment horizontal="center"/>
    </xf>
    <xf numFmtId="43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Alignment="1" applyProtection="1">
      <alignment horizontal="center" vertical="center"/>
    </xf>
    <xf numFmtId="164" fontId="32" fillId="0" borderId="0" xfId="10" applyNumberFormat="1" applyFont="1" applyFill="1" applyAlignment="1" applyProtection="1">
      <alignment horizontal="center" vertical="center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44" fontId="12" fillId="4" borderId="22" xfId="14" applyFont="1" applyFill="1" applyBorder="1" applyAlignment="1" applyProtection="1">
      <alignment horizontal="center" vertical="center"/>
    </xf>
    <xf numFmtId="44" fontId="12" fillId="4" borderId="6" xfId="14" applyFont="1" applyFill="1" applyBorder="1" applyAlignment="1" applyProtection="1">
      <alignment horizontal="center" vertical="center"/>
    </xf>
    <xf numFmtId="44" fontId="12" fillId="4" borderId="6" xfId="14" applyFont="1" applyFill="1" applyBorder="1" applyAlignment="1" applyProtection="1">
      <alignment horizontal="center"/>
    </xf>
    <xf numFmtId="164" fontId="12" fillId="11" borderId="6" xfId="10" applyNumberFormat="1" applyFont="1" applyFill="1" applyBorder="1" applyAlignment="1" applyProtection="1">
      <alignment horizontal="center" vertical="center"/>
    </xf>
    <xf numFmtId="10" fontId="12" fillId="11" borderId="6" xfId="10" applyNumberFormat="1" applyFont="1" applyFill="1" applyBorder="1" applyAlignment="1" applyProtection="1">
      <alignment horizontal="center" vertical="center"/>
    </xf>
    <xf numFmtId="164" fontId="12" fillId="11" borderId="6" xfId="10" applyNumberFormat="1" applyFont="1" applyFill="1" applyBorder="1" applyAlignment="1" applyProtection="1">
      <alignment horizontal="center"/>
    </xf>
    <xf numFmtId="165" fontId="13" fillId="11" borderId="7" xfId="10" applyFont="1" applyFill="1" applyBorder="1" applyAlignment="1">
      <alignment vertical="center" wrapText="1"/>
    </xf>
    <xf numFmtId="0" fontId="12" fillId="11" borderId="8" xfId="11" applyFont="1" applyFill="1" applyBorder="1" applyAlignment="1">
      <alignment horizontal="lef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10" fontId="22" fillId="5" borderId="22" xfId="10" applyNumberFormat="1" applyFont="1" applyFill="1" applyBorder="1" applyAlignment="1" applyProtection="1">
      <alignment horizontal="center"/>
    </xf>
    <xf numFmtId="0" fontId="15" fillId="0" borderId="4" xfId="0" applyNumberFormat="1" applyFont="1" applyBorder="1" applyAlignment="1">
      <alignment horizontal="center"/>
    </xf>
    <xf numFmtId="0" fontId="11" fillId="0" borderId="6" xfId="0" applyFont="1" applyFill="1" applyBorder="1" applyAlignment="1" applyProtection="1">
      <alignment horizontal="center" wrapText="1"/>
    </xf>
    <xf numFmtId="1" fontId="12" fillId="10" borderId="6" xfId="0" applyNumberFormat="1" applyFont="1" applyFill="1" applyBorder="1" applyAlignment="1">
      <alignment horizontal="center"/>
    </xf>
    <xf numFmtId="10" fontId="12" fillId="10" borderId="6" xfId="9" applyNumberFormat="1" applyFont="1" applyFill="1" applyBorder="1" applyAlignment="1">
      <alignment horizontal="center"/>
    </xf>
    <xf numFmtId="164" fontId="12" fillId="10" borderId="6" xfId="0" applyNumberFormat="1" applyFont="1" applyFill="1" applyBorder="1" applyAlignment="1">
      <alignment horizontal="right"/>
    </xf>
    <xf numFmtId="10" fontId="12" fillId="10" borderId="6" xfId="0" applyNumberFormat="1" applyFont="1" applyFill="1" applyBorder="1" applyAlignment="1">
      <alignment horizontal="center"/>
    </xf>
    <xf numFmtId="164" fontId="15" fillId="10" borderId="6" xfId="0" applyNumberFormat="1" applyFont="1" applyFill="1" applyBorder="1" applyAlignment="1">
      <alignment horizontal="right"/>
    </xf>
    <xf numFmtId="10" fontId="15" fillId="10" borderId="6" xfId="0" applyNumberFormat="1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2" fillId="10" borderId="6" xfId="0" quotePrefix="1" applyNumberFormat="1" applyFont="1" applyFill="1" applyBorder="1" applyAlignment="1">
      <alignment horizontal="center"/>
    </xf>
    <xf numFmtId="10" fontId="12" fillId="10" borderId="6" xfId="0" quotePrefix="1" applyNumberFormat="1" applyFont="1" applyFill="1" applyBorder="1" applyAlignment="1">
      <alignment horizontal="center"/>
    </xf>
    <xf numFmtId="3" fontId="15" fillId="10" borderId="6" xfId="0" quotePrefix="1" applyNumberFormat="1" applyFont="1" applyFill="1" applyBorder="1" applyAlignment="1">
      <alignment horizontal="center"/>
    </xf>
    <xf numFmtId="10" fontId="15" fillId="10" borderId="6" xfId="0" quotePrefix="1" applyNumberFormat="1" applyFont="1" applyFill="1" applyBorder="1" applyAlignment="1">
      <alignment horizontal="center"/>
    </xf>
    <xf numFmtId="3" fontId="12" fillId="10" borderId="6" xfId="0" quotePrefix="1" applyNumberFormat="1" applyFont="1" applyFill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8" xfId="18" applyNumberFormat="1" applyFont="1" applyFill="1" applyBorder="1" applyAlignment="1" applyProtection="1">
      <alignment horizontal="center" vertical="center" wrapText="1"/>
    </xf>
    <xf numFmtId="2" fontId="12" fillId="10" borderId="30" xfId="18" applyNumberFormat="1" applyFont="1" applyFill="1" applyBorder="1" applyAlignment="1" applyProtection="1">
      <alignment horizontal="center" vertical="center" wrapText="1"/>
    </xf>
    <xf numFmtId="2" fontId="12" fillId="10" borderId="29" xfId="18" applyNumberFormat="1" applyFont="1" applyFill="1" applyBorder="1" applyAlignment="1" applyProtection="1">
      <alignment horizontal="center" vertical="center" wrapText="1"/>
    </xf>
    <xf numFmtId="2" fontId="12" fillId="10" borderId="35" xfId="18" applyNumberFormat="1" applyFont="1" applyFill="1" applyBorder="1" applyAlignment="1" applyProtection="1">
      <alignment horizontal="right"/>
    </xf>
    <xf numFmtId="0" fontId="12" fillId="10" borderId="28" xfId="18" applyFont="1" applyFill="1" applyBorder="1" applyAlignment="1" applyProtection="1">
      <alignment horizontal="center" vertical="center" wrapText="1"/>
    </xf>
    <xf numFmtId="0" fontId="12" fillId="10" borderId="30" xfId="18" applyFont="1" applyFill="1" applyBorder="1" applyAlignment="1" applyProtection="1">
      <alignment horizontal="center" vertical="center" wrapText="1"/>
    </xf>
    <xf numFmtId="10" fontId="12" fillId="10" borderId="29" xfId="18" applyNumberFormat="1" applyFont="1" applyFill="1" applyBorder="1" applyAlignment="1" applyProtection="1">
      <alignment horizontal="center" vertical="center" wrapText="1"/>
    </xf>
    <xf numFmtId="2" fontId="12" fillId="10" borderId="37" xfId="18" quotePrefix="1" applyNumberFormat="1" applyFont="1" applyFill="1" applyBorder="1" applyAlignment="1" applyProtection="1">
      <alignment horizontal="right"/>
    </xf>
    <xf numFmtId="2" fontId="12" fillId="10" borderId="35" xfId="18" quotePrefix="1" applyNumberFormat="1" applyFont="1" applyFill="1" applyBorder="1" applyAlignment="1" applyProtection="1">
      <alignment horizontal="right"/>
    </xf>
    <xf numFmtId="2" fontId="12" fillId="10" borderId="36" xfId="18" applyNumberFormat="1" applyFont="1" applyFill="1" applyBorder="1" applyAlignment="1" applyProtection="1">
      <alignment horizontal="right"/>
    </xf>
    <xf numFmtId="2" fontId="12" fillId="10" borderId="39" xfId="18" quotePrefix="1" applyNumberFormat="1" applyFont="1" applyFill="1" applyBorder="1" applyAlignment="1" applyProtection="1">
      <alignment horizontal="right"/>
    </xf>
    <xf numFmtId="2" fontId="12" fillId="10" borderId="39" xfId="18" applyNumberFormat="1" applyFont="1" applyFill="1" applyBorder="1" applyAlignment="1" applyProtection="1">
      <alignment horizontal="right"/>
    </xf>
    <xf numFmtId="0" fontId="18" fillId="4" borderId="22" xfId="17" applyFont="1" applyFill="1" applyBorder="1" applyAlignment="1" applyProtection="1">
      <alignment horizontal="right" wrapText="1"/>
    </xf>
    <xf numFmtId="2" fontId="18" fillId="4" borderId="22" xfId="17" applyNumberFormat="1" applyFont="1" applyFill="1" applyBorder="1" applyAlignment="1" applyProtection="1">
      <alignment horizontal="right" wrapText="1"/>
    </xf>
    <xf numFmtId="3" fontId="18" fillId="4" borderId="22" xfId="17" applyNumberFormat="1" applyFont="1" applyFill="1" applyBorder="1" applyAlignment="1" applyProtection="1">
      <alignment horizontal="right" wrapText="1"/>
    </xf>
    <xf numFmtId="3" fontId="18" fillId="4" borderId="22" xfId="17" applyNumberFormat="1" applyFont="1" applyFill="1" applyBorder="1" applyAlignment="1" applyProtection="1">
      <alignment horizontal="right"/>
    </xf>
    <xf numFmtId="2" fontId="18" fillId="4" borderId="22" xfId="17" applyNumberFormat="1" applyFont="1" applyFill="1" applyBorder="1" applyAlignment="1" applyProtection="1">
      <alignment horizontal="right"/>
    </xf>
    <xf numFmtId="0" fontId="18" fillId="4" borderId="22" xfId="17" applyFont="1" applyFill="1" applyBorder="1" applyAlignment="1" applyProtection="1">
      <alignment horizontal="right"/>
    </xf>
    <xf numFmtId="0" fontId="12" fillId="0" borderId="41" xfId="0" quotePrefix="1" applyNumberFormat="1" applyFont="1" applyBorder="1"/>
    <xf numFmtId="0" fontId="12" fillId="3" borderId="32" xfId="18" applyFont="1" applyFill="1" applyBorder="1" applyAlignment="1" applyProtection="1">
      <alignment horizontal="center" wrapText="1"/>
    </xf>
    <xf numFmtId="0" fontId="12" fillId="0" borderId="41" xfId="19" applyFont="1" applyFill="1" applyBorder="1" applyAlignment="1" applyProtection="1">
      <alignment horizontal="center"/>
    </xf>
    <xf numFmtId="2" fontId="12" fillId="10" borderId="41" xfId="18" applyNumberFormat="1" applyFont="1" applyFill="1" applyBorder="1" applyAlignment="1" applyProtection="1">
      <alignment horizontal="right"/>
    </xf>
    <xf numFmtId="2" fontId="12" fillId="0" borderId="41" xfId="18" quotePrefix="1" applyNumberFormat="1" applyFont="1" applyFill="1" applyBorder="1" applyAlignment="1" applyProtection="1">
      <alignment horizontal="right"/>
    </xf>
    <xf numFmtId="2" fontId="12" fillId="0" borderId="42" xfId="18" applyNumberFormat="1" applyFont="1" applyFill="1" applyBorder="1" applyAlignment="1" applyProtection="1">
      <alignment horizontal="right"/>
    </xf>
    <xf numFmtId="2" fontId="12" fillId="10" borderId="41" xfId="18" quotePrefix="1" applyNumberFormat="1" applyFont="1" applyFill="1" applyBorder="1" applyAlignment="1" applyProtection="1">
      <alignment horizontal="right"/>
    </xf>
    <xf numFmtId="2" fontId="12" fillId="10" borderId="42" xfId="18" applyNumberFormat="1" applyFont="1" applyFill="1" applyBorder="1" applyAlignment="1" applyProtection="1">
      <alignment horizontal="right"/>
    </xf>
    <xf numFmtId="0" fontId="18" fillId="0" borderId="41" xfId="20" applyFont="1" applyFill="1" applyBorder="1" applyAlignment="1" applyProtection="1">
      <alignment wrapText="1"/>
    </xf>
    <xf numFmtId="49" fontId="12" fillId="0" borderId="41" xfId="18" applyNumberFormat="1" applyFont="1" applyFill="1" applyBorder="1" applyAlignment="1" applyProtection="1"/>
    <xf numFmtId="0" fontId="12" fillId="0" borderId="41" xfId="18" applyFont="1" applyFill="1" applyBorder="1" applyAlignment="1" applyProtection="1"/>
    <xf numFmtId="2" fontId="12" fillId="0" borderId="41" xfId="18" applyNumberFormat="1" applyFont="1" applyFill="1" applyBorder="1" applyAlignment="1" applyProtection="1">
      <alignment horizontal="right"/>
    </xf>
    <xf numFmtId="2" fontId="12" fillId="3" borderId="41" xfId="18" applyNumberFormat="1" applyFont="1" applyFill="1" applyBorder="1" applyAlignment="1" applyProtection="1">
      <alignment horizontal="right"/>
    </xf>
    <xf numFmtId="2" fontId="12" fillId="3" borderId="42" xfId="18" applyNumberFormat="1" applyFont="1" applyFill="1" applyBorder="1" applyAlignment="1" applyProtection="1">
      <alignment horizontal="right"/>
    </xf>
    <xf numFmtId="49" fontId="12" fillId="5" borderId="41" xfId="18" applyNumberFormat="1" applyFont="1" applyFill="1" applyBorder="1" applyAlignment="1" applyProtection="1"/>
    <xf numFmtId="0" fontId="12" fillId="5" borderId="41" xfId="18" applyFont="1" applyFill="1" applyBorder="1" applyAlignment="1" applyProtection="1"/>
    <xf numFmtId="2" fontId="12" fillId="5" borderId="41" xfId="18" applyNumberFormat="1" applyFont="1" applyFill="1" applyBorder="1" applyAlignment="1" applyProtection="1">
      <alignment horizontal="right"/>
    </xf>
    <xf numFmtId="2" fontId="12" fillId="5" borderId="42" xfId="18" applyNumberFormat="1" applyFont="1" applyFill="1" applyBorder="1" applyAlignment="1" applyProtection="1">
      <alignment horizontal="right"/>
    </xf>
    <xf numFmtId="49" fontId="22" fillId="5" borderId="41" xfId="18" applyNumberFormat="1" applyFont="1" applyFill="1" applyBorder="1" applyAlignment="1" applyProtection="1">
      <alignment wrapText="1"/>
    </xf>
    <xf numFmtId="0" fontId="22" fillId="5" borderId="41" xfId="18" applyFont="1" applyFill="1" applyBorder="1" applyAlignment="1" applyProtection="1">
      <alignment wrapText="1"/>
    </xf>
    <xf numFmtId="2" fontId="22" fillId="5" borderId="41" xfId="18" applyNumberFormat="1" applyFont="1" applyFill="1" applyBorder="1" applyAlignment="1" applyProtection="1">
      <alignment horizontal="right"/>
    </xf>
    <xf numFmtId="2" fontId="22" fillId="5" borderId="42" xfId="18" applyNumberFormat="1" applyFont="1" applyFill="1" applyBorder="1" applyAlignment="1" applyProtection="1">
      <alignment horizontal="right"/>
    </xf>
    <xf numFmtId="10" fontId="12" fillId="12" borderId="6" xfId="0" applyNumberFormat="1" applyFont="1" applyFill="1" applyBorder="1" applyAlignment="1">
      <alignment horizontal="center"/>
    </xf>
    <xf numFmtId="10" fontId="12" fillId="12" borderId="6" xfId="0" quotePrefix="1" applyNumberFormat="1" applyFont="1" applyFill="1" applyBorder="1" applyAlignment="1">
      <alignment horizontal="center"/>
    </xf>
    <xf numFmtId="3" fontId="15" fillId="12" borderId="6" xfId="0" quotePrefix="1" applyNumberFormat="1" applyFont="1" applyFill="1" applyBorder="1" applyAlignment="1">
      <alignment horizontal="center"/>
    </xf>
    <xf numFmtId="10" fontId="15" fillId="12" borderId="6" xfId="0" quotePrefix="1" applyNumberFormat="1" applyFont="1" applyFill="1" applyBorder="1" applyAlignment="1">
      <alignment horizontal="center"/>
    </xf>
    <xf numFmtId="3" fontId="12" fillId="12" borderId="6" xfId="0" quotePrefix="1" applyNumberFormat="1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  <xf numFmtId="3" fontId="12" fillId="0" borderId="6" xfId="0" quotePrefix="1" applyNumberFormat="1" applyFont="1" applyFill="1" applyBorder="1" applyAlignment="1">
      <alignment horizontal="center"/>
    </xf>
    <xf numFmtId="10" fontId="12" fillId="0" borderId="6" xfId="0" quotePrefix="1" applyNumberFormat="1" applyFont="1" applyFill="1" applyBorder="1" applyAlignment="1">
      <alignment horizontal="center"/>
    </xf>
    <xf numFmtId="164" fontId="12" fillId="0" borderId="6" xfId="0" quotePrefix="1" applyNumberFormat="1" applyFont="1" applyFill="1" applyBorder="1" applyAlignment="1">
      <alignment horizontal="center"/>
    </xf>
    <xf numFmtId="0" fontId="1" fillId="13" borderId="6" xfId="11" applyFont="1" applyFill="1" applyBorder="1"/>
    <xf numFmtId="0" fontId="12" fillId="0" borderId="43" xfId="18" applyFont="1" applyFill="1" applyBorder="1" applyAlignment="1" applyProtection="1">
      <alignment horizontal="right" wrapText="1"/>
    </xf>
    <xf numFmtId="0" fontId="18" fillId="0" borderId="35" xfId="20" applyFont="1" applyFill="1" applyBorder="1" applyAlignment="1" applyProtection="1">
      <alignment wrapText="1"/>
    </xf>
    <xf numFmtId="2" fontId="12" fillId="12" borderId="41" xfId="18" applyNumberFormat="1" applyFont="1" applyFill="1" applyBorder="1" applyAlignment="1" applyProtection="1">
      <alignment horizontal="right"/>
    </xf>
    <xf numFmtId="10" fontId="12" fillId="0" borderId="6" xfId="0" applyNumberFormat="1" applyFont="1" applyFill="1" applyBorder="1" applyAlignment="1">
      <alignment horizontal="center"/>
    </xf>
    <xf numFmtId="0" fontId="12" fillId="0" borderId="6" xfId="0" quotePrefix="1" applyNumberFormat="1" applyFont="1" applyFill="1" applyBorder="1"/>
    <xf numFmtId="0" fontId="12" fillId="0" borderId="6" xfId="0" quotePrefix="1" applyNumberFormat="1" applyFont="1" applyFill="1" applyBorder="1" applyAlignment="1">
      <alignment horizontal="center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41" xfId="18" applyNumberFormat="1" applyFont="1" applyFill="1" applyBorder="1" applyAlignment="1" applyProtection="1">
      <alignment horizontal="center"/>
    </xf>
    <xf numFmtId="14" fontId="20" fillId="0" borderId="0" xfId="10" applyNumberFormat="1" applyFont="1" applyFill="1" applyBorder="1" applyAlignment="1" applyProtection="1">
      <alignment horizontal="center"/>
    </xf>
    <xf numFmtId="0" fontId="20" fillId="0" borderId="0" xfId="10" applyNumberFormat="1" applyFont="1" applyFill="1" applyAlignment="1" applyProtection="1">
      <alignment horizontal="center"/>
    </xf>
    <xf numFmtId="3" fontId="15" fillId="0" borderId="0" xfId="10" applyNumberFormat="1" applyFont="1" applyFill="1" applyBorder="1" applyAlignment="1" applyProtection="1">
      <alignment vertical="top"/>
    </xf>
    <xf numFmtId="10" fontId="11" fillId="0" borderId="27" xfId="0" applyNumberFormat="1" applyFont="1" applyBorder="1" applyAlignment="1">
      <alignment horizontal="center" wrapText="1"/>
    </xf>
    <xf numFmtId="166" fontId="31" fillId="5" borderId="0" xfId="10" applyNumberFormat="1" applyFont="1" applyFill="1" applyBorder="1" applyAlignment="1" applyProtection="1">
      <alignment horizontal="center"/>
    </xf>
    <xf numFmtId="165" fontId="15" fillId="0" borderId="0" xfId="16" applyFont="1" applyFill="1" applyAlignment="1" applyProtection="1">
      <alignment horizontal="left" vertical="center"/>
    </xf>
    <xf numFmtId="10" fontId="12" fillId="0" borderId="6" xfId="0" applyNumberFormat="1" applyFont="1" applyFill="1" applyBorder="1" applyAlignment="1">
      <alignment horizontal="center"/>
    </xf>
    <xf numFmtId="2" fontId="12" fillId="0" borderId="13" xfId="12" applyNumberFormat="1" applyFont="1" applyFill="1" applyBorder="1"/>
    <xf numFmtId="164" fontId="18" fillId="6" borderId="22" xfId="17" applyNumberFormat="1" applyFont="1" applyFill="1" applyBorder="1" applyAlignment="1" applyProtection="1">
      <alignment horizontal="right"/>
    </xf>
    <xf numFmtId="0" fontId="18" fillId="6" borderId="22" xfId="17" applyFont="1" applyFill="1" applyBorder="1" applyAlignment="1" applyProtection="1">
      <alignment horizontal="right"/>
    </xf>
    <xf numFmtId="2" fontId="18" fillId="6" borderId="22" xfId="17" applyNumberFormat="1" applyFont="1" applyFill="1" applyBorder="1" applyAlignment="1" applyProtection="1">
      <alignment horizontal="right"/>
    </xf>
    <xf numFmtId="2" fontId="12" fillId="0" borderId="6" xfId="11" applyNumberFormat="1" applyFont="1" applyFill="1" applyBorder="1" applyAlignment="1">
      <alignment horizontal="right" vertical="center"/>
    </xf>
    <xf numFmtId="0" fontId="18" fillId="8" borderId="0" xfId="17" applyFont="1" applyFill="1" applyBorder="1" applyProtection="1"/>
    <xf numFmtId="2" fontId="18" fillId="0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 wrapText="1"/>
    </xf>
    <xf numFmtId="2" fontId="18" fillId="4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/>
    </xf>
    <xf numFmtId="164" fontId="18" fillId="6" borderId="0" xfId="17" applyNumberFormat="1" applyFont="1" applyFill="1" applyBorder="1" applyAlignment="1" applyProtection="1">
      <alignment horizontal="right"/>
    </xf>
    <xf numFmtId="0" fontId="18" fillId="6" borderId="0" xfId="17" applyFont="1" applyFill="1" applyBorder="1" applyAlignment="1" applyProtection="1">
      <alignment horizontal="right"/>
    </xf>
    <xf numFmtId="2" fontId="18" fillId="6" borderId="0" xfId="17" applyNumberFormat="1" applyFont="1" applyFill="1" applyBorder="1" applyAlignment="1" applyProtection="1">
      <alignment horizontal="right"/>
    </xf>
    <xf numFmtId="0" fontId="26" fillId="5" borderId="0" xfId="11" applyFont="1" applyFill="1" applyBorder="1" applyAlignment="1">
      <alignment horizontal="center" vertical="center" wrapText="1"/>
    </xf>
    <xf numFmtId="0" fontId="22" fillId="5" borderId="7" xfId="11" applyFont="1" applyFill="1" applyBorder="1" applyAlignment="1">
      <alignment horizontal="center" vertical="center" wrapText="1"/>
    </xf>
    <xf numFmtId="0" fontId="22" fillId="5" borderId="10" xfId="1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/>
    </xf>
    <xf numFmtId="2" fontId="12" fillId="0" borderId="12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vertical="center"/>
    </xf>
    <xf numFmtId="2" fontId="12" fillId="4" borderId="12" xfId="11" applyNumberFormat="1" applyFont="1" applyFill="1" applyBorder="1" applyAlignment="1">
      <alignment vertical="center"/>
    </xf>
    <xf numFmtId="2" fontId="12" fillId="4" borderId="6" xfId="11" applyNumberFormat="1" applyFont="1" applyFill="1" applyBorder="1" applyAlignment="1">
      <alignment vertical="center"/>
    </xf>
    <xf numFmtId="2" fontId="12" fillId="4" borderId="7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horizontal="right" vertical="center"/>
    </xf>
    <xf numFmtId="2" fontId="12" fillId="4" borderId="10" xfId="11" applyNumberFormat="1" applyFont="1" applyFill="1" applyBorder="1" applyAlignment="1">
      <alignment horizontal="right" vertical="center"/>
    </xf>
    <xf numFmtId="2" fontId="12" fillId="4" borderId="12" xfId="11" applyNumberFormat="1" applyFont="1" applyFill="1" applyBorder="1" applyAlignment="1">
      <alignment horizontal="right" vertical="center"/>
    </xf>
    <xf numFmtId="2" fontId="12" fillId="4" borderId="6" xfId="11" applyNumberFormat="1" applyFont="1" applyFill="1" applyBorder="1" applyAlignment="1">
      <alignment horizontal="right" vertical="center"/>
    </xf>
    <xf numFmtId="10" fontId="15" fillId="12" borderId="6" xfId="0" applyNumberFormat="1" applyFont="1" applyFill="1" applyBorder="1" applyAlignment="1">
      <alignment horizontal="center"/>
    </xf>
    <xf numFmtId="3" fontId="12" fillId="10" borderId="6" xfId="0" applyNumberFormat="1" applyFont="1" applyFill="1" applyBorder="1" applyAlignment="1">
      <alignment horizontal="center"/>
    </xf>
    <xf numFmtId="0" fontId="1" fillId="3" borderId="0" xfId="0" applyFont="1" applyFill="1"/>
    <xf numFmtId="0" fontId="12" fillId="0" borderId="45" xfId="18" applyFont="1" applyFill="1" applyBorder="1" applyAlignment="1">
      <alignment horizontal="left" wrapText="1"/>
    </xf>
    <xf numFmtId="0" fontId="12" fillId="0" borderId="45" xfId="18" applyFont="1" applyBorder="1" applyAlignment="1">
      <alignment horizontal="right" wrapText="1"/>
    </xf>
    <xf numFmtId="0" fontId="12" fillId="0" borderId="45" xfId="18" applyFont="1" applyFill="1" applyBorder="1" applyAlignment="1">
      <alignment horizontal="right" wrapText="1"/>
    </xf>
    <xf numFmtId="2" fontId="34" fillId="0" borderId="0" xfId="10" applyNumberFormat="1" applyFont="1" applyFill="1" applyBorder="1" applyAlignment="1" applyProtection="1">
      <alignment horizontal="left"/>
    </xf>
    <xf numFmtId="0" fontId="34" fillId="0" borderId="0" xfId="10" applyNumberFormat="1" applyFont="1" applyFill="1" applyAlignment="1" applyProtection="1">
      <alignment horizontal="center"/>
    </xf>
    <xf numFmtId="0" fontId="12" fillId="0" borderId="35" xfId="19" applyFont="1" applyFill="1" applyBorder="1" applyAlignment="1" applyProtection="1">
      <alignment horizontal="center"/>
    </xf>
    <xf numFmtId="165" fontId="43" fillId="0" borderId="0" xfId="10" applyFont="1" applyFill="1" applyAlignment="1" applyProtection="1">
      <alignment horizontal="left" vertical="center"/>
    </xf>
    <xf numFmtId="2" fontId="12" fillId="0" borderId="13" xfId="11" applyNumberFormat="1" applyFont="1" applyFill="1" applyBorder="1"/>
    <xf numFmtId="2" fontId="12" fillId="0" borderId="6" xfId="11" applyNumberFormat="1" applyFont="1" applyFill="1" applyBorder="1"/>
    <xf numFmtId="2" fontId="12" fillId="10" borderId="13" xfId="11" applyNumberFormat="1" applyFont="1" applyFill="1" applyBorder="1" applyAlignment="1"/>
    <xf numFmtId="2" fontId="12" fillId="10" borderId="6" xfId="11" applyNumberFormat="1" applyFont="1" applyFill="1" applyBorder="1" applyAlignment="1"/>
    <xf numFmtId="2" fontId="12" fillId="10" borderId="6" xfId="11" applyNumberFormat="1" applyFont="1" applyFill="1" applyBorder="1"/>
    <xf numFmtId="2" fontId="12" fillId="10" borderId="13" xfId="11" applyNumberFormat="1" applyFont="1" applyFill="1" applyBorder="1"/>
    <xf numFmtId="164" fontId="1" fillId="0" borderId="0" xfId="8" applyNumberFormat="1" applyFont="1" applyFill="1" applyBorder="1" applyAlignment="1">
      <alignment horizontal="right"/>
    </xf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8" xfId="17" applyFont="1" applyFill="1" applyBorder="1" applyAlignment="1" applyProtection="1">
      <alignment horizontal="center" vertical="center"/>
    </xf>
    <xf numFmtId="165" fontId="11" fillId="0" borderId="29" xfId="10" applyFont="1" applyFill="1" applyBorder="1" applyAlignment="1" applyProtection="1">
      <alignment horizontal="center" vertical="center"/>
    </xf>
    <xf numFmtId="164" fontId="18" fillId="0" borderId="28" xfId="17" applyNumberFormat="1" applyFont="1" applyFill="1" applyBorder="1" applyAlignment="1" applyProtection="1">
      <alignment horizontal="center" vertical="center"/>
    </xf>
    <xf numFmtId="165" fontId="12" fillId="0" borderId="30" xfId="10" applyFont="1" applyBorder="1" applyAlignment="1" applyProtection="1">
      <alignment horizontal="center" vertical="center"/>
    </xf>
    <xf numFmtId="165" fontId="12" fillId="0" borderId="29" xfId="10" applyFont="1" applyBorder="1" applyAlignment="1" applyProtection="1">
      <alignment horizontal="center" vertic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 vertic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8" xfId="17" applyFont="1" applyFill="1" applyBorder="1" applyAlignment="1" applyProtection="1">
      <alignment horizontal="center" vertical="center"/>
    </xf>
    <xf numFmtId="165" fontId="12" fillId="0" borderId="30" xfId="10" applyFont="1" applyFill="1" applyBorder="1" applyAlignment="1" applyProtection="1">
      <alignment horizontal="center" vertical="center"/>
    </xf>
    <xf numFmtId="165" fontId="12" fillId="0" borderId="29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2" fillId="3" borderId="32" xfId="18" applyFont="1" applyFill="1" applyBorder="1" applyAlignment="1" applyProtection="1">
      <alignment horizontal="center" vertical="center" wrapText="1"/>
    </xf>
    <xf numFmtId="0" fontId="12" fillId="3" borderId="34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8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32" xfId="18" applyFont="1" applyFill="1" applyBorder="1" applyAlignment="1" applyProtection="1">
      <alignment horizontal="center" wrapText="1"/>
    </xf>
    <xf numFmtId="0" fontId="12" fillId="3" borderId="34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26" fillId="5" borderId="44" xfId="11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4" fontId="12" fillId="10" borderId="6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</cellXfs>
  <cellStyles count="22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G91" sqref="G91"/>
    </sheetView>
  </sheetViews>
  <sheetFormatPr defaultColWidth="10.33203125" defaultRowHeight="10.199999999999999" x14ac:dyDescent="0.2"/>
  <cols>
    <col min="1" max="1" width="22.5546875" style="259" customWidth="1"/>
    <col min="2" max="2" width="12.109375" style="253" customWidth="1"/>
    <col min="3" max="3" width="13" style="253" customWidth="1"/>
    <col min="4" max="4" width="20.88671875" style="254" bestFit="1" customWidth="1"/>
    <col min="5" max="5" width="13.33203125" style="260" bestFit="1" customWidth="1"/>
    <col min="6" max="6" width="8.88671875" style="257" bestFit="1" customWidth="1"/>
    <col min="7" max="7" width="11.109375" style="257" bestFit="1" customWidth="1"/>
    <col min="8" max="8" width="16.33203125" style="257" bestFit="1" customWidth="1"/>
    <col min="9" max="9" width="9.109375" style="258" bestFit="1" customWidth="1"/>
    <col min="10" max="10" width="12.109375" style="233" customWidth="1"/>
    <col min="11" max="16384" width="10.33203125" style="230"/>
  </cols>
  <sheetData>
    <row r="1" spans="1:10" s="227" customFormat="1" ht="14.4" thickBot="1" x14ac:dyDescent="0.35">
      <c r="A1" s="422" t="s">
        <v>339</v>
      </c>
      <c r="B1" s="422"/>
      <c r="C1" s="422"/>
      <c r="D1" s="422"/>
      <c r="E1" s="89"/>
      <c r="F1" s="89"/>
      <c r="G1" s="89"/>
      <c r="H1" s="89"/>
      <c r="I1" s="89"/>
      <c r="J1" s="423" t="s">
        <v>331</v>
      </c>
    </row>
    <row r="2" spans="1:10" s="228" customFormat="1" ht="13.5" customHeight="1" thickTop="1" x14ac:dyDescent="0.3">
      <c r="A2" s="422"/>
      <c r="B2" s="422"/>
      <c r="C2" s="422"/>
      <c r="D2" s="422"/>
      <c r="E2" s="90" t="s">
        <v>170</v>
      </c>
      <c r="F2" s="91" t="s">
        <v>171</v>
      </c>
      <c r="G2" s="91" t="s">
        <v>172</v>
      </c>
      <c r="H2" s="92" t="s">
        <v>173</v>
      </c>
      <c r="I2" s="93" t="s">
        <v>174</v>
      </c>
      <c r="J2" s="423"/>
    </row>
    <row r="3" spans="1:10" s="228" customFormat="1" ht="12.75" customHeight="1" thickBot="1" x14ac:dyDescent="0.35">
      <c r="A3" s="229"/>
      <c r="B3" s="94"/>
      <c r="C3" s="95"/>
      <c r="D3" s="375" t="s">
        <v>338</v>
      </c>
      <c r="E3" s="96" t="s">
        <v>175</v>
      </c>
      <c r="F3" s="97" t="s">
        <v>176</v>
      </c>
      <c r="G3" s="97" t="s">
        <v>177</v>
      </c>
      <c r="H3" s="98" t="s">
        <v>178</v>
      </c>
      <c r="I3" s="99" t="s">
        <v>179</v>
      </c>
      <c r="J3" s="423"/>
    </row>
    <row r="4" spans="1:10" ht="14.25" customHeight="1" x14ac:dyDescent="0.3">
      <c r="A4" s="100" t="s">
        <v>180</v>
      </c>
      <c r="B4" s="101" t="s">
        <v>2</v>
      </c>
      <c r="C4" s="101" t="s">
        <v>181</v>
      </c>
      <c r="D4" s="102" t="s">
        <v>182</v>
      </c>
      <c r="E4" s="103" t="s">
        <v>183</v>
      </c>
      <c r="F4" s="104" t="s">
        <v>151</v>
      </c>
      <c r="G4" s="105" t="s">
        <v>151</v>
      </c>
      <c r="H4" s="105" t="s">
        <v>151</v>
      </c>
      <c r="I4" s="106" t="s">
        <v>151</v>
      </c>
      <c r="J4" s="424"/>
    </row>
    <row r="5" spans="1:10" ht="13.8" x14ac:dyDescent="0.3">
      <c r="A5" s="107" t="s">
        <v>5</v>
      </c>
      <c r="B5" s="108">
        <v>7111</v>
      </c>
      <c r="C5" s="108">
        <v>592.58333333333337</v>
      </c>
      <c r="D5" s="374">
        <v>4.4000000000000004E-2</v>
      </c>
      <c r="E5" s="283">
        <v>602193.77675675671</v>
      </c>
      <c r="F5" s="284">
        <v>0.62309999999999999</v>
      </c>
      <c r="G5" s="284">
        <v>0.74009999999999998</v>
      </c>
      <c r="H5" s="284">
        <v>0.94669999999999999</v>
      </c>
      <c r="I5" s="284">
        <v>0.71040000000000003</v>
      </c>
      <c r="J5" s="280">
        <v>5.8853924024290665</v>
      </c>
    </row>
    <row r="6" spans="1:10" ht="13.8" x14ac:dyDescent="0.3">
      <c r="A6" s="107" t="s">
        <v>6</v>
      </c>
      <c r="B6" s="108">
        <v>1339</v>
      </c>
      <c r="C6" s="108">
        <v>446.33333333333331</v>
      </c>
      <c r="D6" s="374">
        <v>3.9E-2</v>
      </c>
      <c r="E6" s="283">
        <v>493580.26750000002</v>
      </c>
      <c r="F6" s="284">
        <v>0.66669999999999996</v>
      </c>
      <c r="G6" s="284">
        <v>0.84909999999999997</v>
      </c>
      <c r="H6" s="284">
        <v>1.0689</v>
      </c>
      <c r="I6" s="284">
        <v>0.6583</v>
      </c>
      <c r="J6" s="281">
        <v>5.3554332465243046</v>
      </c>
    </row>
    <row r="7" spans="1:10" ht="13.8" x14ac:dyDescent="0.3">
      <c r="A7" s="107" t="s">
        <v>7</v>
      </c>
      <c r="B7" s="108">
        <v>361</v>
      </c>
      <c r="C7" s="108">
        <v>481.33333333333331</v>
      </c>
      <c r="D7" s="374">
        <v>4.4000000000000004E-2</v>
      </c>
      <c r="E7" s="283">
        <v>306417.935</v>
      </c>
      <c r="F7" s="284">
        <v>0.67600000000000005</v>
      </c>
      <c r="G7" s="284">
        <v>0.86699999999999999</v>
      </c>
      <c r="H7" s="284">
        <v>1.0938000000000001</v>
      </c>
      <c r="I7" s="284">
        <v>0.66779999999999995</v>
      </c>
      <c r="J7" s="281">
        <v>3.5066385435319352</v>
      </c>
    </row>
    <row r="8" spans="1:10" ht="13.8" x14ac:dyDescent="0.3">
      <c r="A8" s="107" t="s">
        <v>8</v>
      </c>
      <c r="B8" s="108">
        <v>2007</v>
      </c>
      <c r="C8" s="108">
        <v>422.5263157894737</v>
      </c>
      <c r="D8" s="374">
        <v>5.5E-2</v>
      </c>
      <c r="E8" s="283">
        <v>485750.74857142859</v>
      </c>
      <c r="F8" s="284">
        <v>0.64139999999999997</v>
      </c>
      <c r="G8" s="284">
        <v>0.9163</v>
      </c>
      <c r="H8" s="284">
        <v>1.0290999999999999</v>
      </c>
      <c r="I8" s="284">
        <v>0.75029999999999997</v>
      </c>
      <c r="J8" s="281">
        <v>5.6715992069343422</v>
      </c>
    </row>
    <row r="9" spans="1:10" ht="13.8" x14ac:dyDescent="0.3">
      <c r="A9" s="107" t="s">
        <v>9</v>
      </c>
      <c r="B9" s="108">
        <v>983</v>
      </c>
      <c r="C9" s="108">
        <v>245.75</v>
      </c>
      <c r="D9" s="374">
        <v>3.7000000000000005E-2</v>
      </c>
      <c r="E9" s="283">
        <v>276497.87400000001</v>
      </c>
      <c r="F9" s="284">
        <v>0.68179999999999996</v>
      </c>
      <c r="G9" s="284">
        <v>0.84640000000000004</v>
      </c>
      <c r="H9" s="284">
        <v>0.93440000000000001</v>
      </c>
      <c r="I9" s="284">
        <v>0.69059999999999999</v>
      </c>
      <c r="J9" s="281">
        <v>2.147467363776816</v>
      </c>
    </row>
    <row r="10" spans="1:10" ht="13.8" x14ac:dyDescent="0.3">
      <c r="A10" s="107" t="s">
        <v>10</v>
      </c>
      <c r="B10" s="108">
        <v>308</v>
      </c>
      <c r="C10" s="108">
        <v>308</v>
      </c>
      <c r="D10" s="374">
        <v>3.6000000000000004E-2</v>
      </c>
      <c r="E10" s="283">
        <v>521860.97</v>
      </c>
      <c r="F10" s="284">
        <v>0.67410000000000003</v>
      </c>
      <c r="G10" s="284">
        <v>0.82140000000000002</v>
      </c>
      <c r="H10" s="284">
        <v>0.98899999999999999</v>
      </c>
      <c r="I10" s="284">
        <v>0.66510000000000002</v>
      </c>
      <c r="J10" s="281">
        <v>4.1408803422002318</v>
      </c>
    </row>
    <row r="11" spans="1:10" ht="12.75" customHeight="1" x14ac:dyDescent="0.3">
      <c r="A11" s="107" t="s">
        <v>11</v>
      </c>
      <c r="B11" s="108">
        <v>2825</v>
      </c>
      <c r="C11" s="108">
        <v>376.66666666666669</v>
      </c>
      <c r="D11" s="374">
        <v>4.2999999999999997E-2</v>
      </c>
      <c r="E11" s="283">
        <v>459701.853</v>
      </c>
      <c r="F11" s="284">
        <v>0.65029999999999999</v>
      </c>
      <c r="G11" s="284">
        <v>0.88849999999999996</v>
      </c>
      <c r="H11" s="284">
        <v>0.98240000000000005</v>
      </c>
      <c r="I11" s="284">
        <v>0.6714</v>
      </c>
      <c r="J11" s="281">
        <v>4.4762121154371508</v>
      </c>
    </row>
    <row r="12" spans="1:10" ht="13.8" x14ac:dyDescent="0.3">
      <c r="A12" s="107" t="s">
        <v>12</v>
      </c>
      <c r="B12" s="108">
        <v>1441</v>
      </c>
      <c r="C12" s="108">
        <v>411.71428571428572</v>
      </c>
      <c r="D12" s="374">
        <v>5.5E-2</v>
      </c>
      <c r="E12" s="283">
        <v>605622.31999999995</v>
      </c>
      <c r="F12" s="284">
        <v>0.68879999999999997</v>
      </c>
      <c r="G12" s="284">
        <v>0.94240000000000002</v>
      </c>
      <c r="H12" s="284">
        <v>0.96279999999999999</v>
      </c>
      <c r="I12" s="284">
        <v>0.73660000000000003</v>
      </c>
      <c r="J12" s="281">
        <v>3.0669853041088793</v>
      </c>
    </row>
    <row r="13" spans="1:10" ht="13.8" x14ac:dyDescent="0.3">
      <c r="A13" s="107" t="s">
        <v>13</v>
      </c>
      <c r="B13" s="108">
        <v>2052</v>
      </c>
      <c r="C13" s="108">
        <v>342</v>
      </c>
      <c r="D13" s="374">
        <v>5.2000000000000005E-2</v>
      </c>
      <c r="E13" s="283">
        <v>516549.82250000001</v>
      </c>
      <c r="F13" s="284">
        <v>0.70199999999999996</v>
      </c>
      <c r="G13" s="284">
        <v>0.87909999999999999</v>
      </c>
      <c r="H13" s="284">
        <v>1.0210999999999999</v>
      </c>
      <c r="I13" s="284">
        <v>0.74970000000000003</v>
      </c>
      <c r="J13" s="281">
        <v>4.1416137944261004</v>
      </c>
    </row>
    <row r="14" spans="1:10" ht="13.8" x14ac:dyDescent="0.3">
      <c r="A14" s="107" t="s">
        <v>14</v>
      </c>
      <c r="B14" s="108">
        <v>3547</v>
      </c>
      <c r="C14" s="108">
        <v>329.95348837209303</v>
      </c>
      <c r="D14" s="374">
        <v>5.5E-2</v>
      </c>
      <c r="E14" s="283">
        <v>515093.54230769229</v>
      </c>
      <c r="F14" s="284">
        <v>0.71189999999999998</v>
      </c>
      <c r="G14" s="284">
        <v>0.81699999999999995</v>
      </c>
      <c r="H14" s="284">
        <v>1.0424</v>
      </c>
      <c r="I14" s="284">
        <v>0.74139999999999995</v>
      </c>
      <c r="J14" s="281">
        <v>4.6953009545653144</v>
      </c>
    </row>
    <row r="15" spans="1:10" ht="13.8" x14ac:dyDescent="0.3">
      <c r="A15" s="107" t="s">
        <v>15</v>
      </c>
      <c r="B15" s="108">
        <v>6444</v>
      </c>
      <c r="C15" s="108">
        <v>599.44186046511629</v>
      </c>
      <c r="D15" s="374">
        <v>4.0999999999999995E-2</v>
      </c>
      <c r="E15" s="283">
        <v>705042.59237057215</v>
      </c>
      <c r="F15" s="284">
        <v>0.69620000000000004</v>
      </c>
      <c r="G15" s="284">
        <v>0.91679999999999995</v>
      </c>
      <c r="H15" s="284">
        <v>1.0210999999999999</v>
      </c>
      <c r="I15" s="284">
        <v>0.75249999999999995</v>
      </c>
      <c r="J15" s="281">
        <v>7.8329931147191587</v>
      </c>
    </row>
    <row r="16" spans="1:10" ht="13.8" x14ac:dyDescent="0.3">
      <c r="A16" s="107" t="s">
        <v>16</v>
      </c>
      <c r="B16" s="108">
        <v>2789</v>
      </c>
      <c r="C16" s="108">
        <v>464.83333333333331</v>
      </c>
      <c r="D16" s="374">
        <v>4.2000000000000003E-2</v>
      </c>
      <c r="E16" s="283">
        <v>427208.95999999996</v>
      </c>
      <c r="F16" s="284">
        <v>0.63280000000000003</v>
      </c>
      <c r="G16" s="284">
        <v>0.8498</v>
      </c>
      <c r="H16" s="284">
        <v>0.95220000000000005</v>
      </c>
      <c r="I16" s="284">
        <v>0.64900000000000002</v>
      </c>
      <c r="J16" s="281">
        <v>5.3636061783590225</v>
      </c>
    </row>
    <row r="17" spans="1:10" ht="13.8" x14ac:dyDescent="0.3">
      <c r="A17" s="107" t="s">
        <v>17</v>
      </c>
      <c r="B17" s="108">
        <v>5052</v>
      </c>
      <c r="C17" s="108">
        <v>301.61194029850748</v>
      </c>
      <c r="D17" s="374">
        <v>4.0999999999999995E-2</v>
      </c>
      <c r="E17" s="283">
        <v>556489.31434782606</v>
      </c>
      <c r="F17" s="284">
        <v>0.73839999999999995</v>
      </c>
      <c r="G17" s="284">
        <v>0.88100000000000001</v>
      </c>
      <c r="H17" s="284">
        <v>1.0367999999999999</v>
      </c>
      <c r="I17" s="284">
        <v>0.7742</v>
      </c>
      <c r="J17" s="281">
        <v>4.7848510723251998</v>
      </c>
    </row>
    <row r="18" spans="1:10" ht="13.8" x14ac:dyDescent="0.3">
      <c r="A18" s="107" t="s">
        <v>18</v>
      </c>
      <c r="B18" s="108">
        <v>3035</v>
      </c>
      <c r="C18" s="108">
        <v>391.61290322580646</v>
      </c>
      <c r="D18" s="374">
        <v>4.5999999999999999E-2</v>
      </c>
      <c r="E18" s="283">
        <v>559195.33899999992</v>
      </c>
      <c r="F18" s="284">
        <v>0.67479999999999996</v>
      </c>
      <c r="G18" s="284">
        <v>0.87809999999999999</v>
      </c>
      <c r="H18" s="284">
        <v>0.9829</v>
      </c>
      <c r="I18" s="284">
        <v>0.72330000000000005</v>
      </c>
      <c r="J18" s="281">
        <v>6.2542757691128132</v>
      </c>
    </row>
    <row r="19" spans="1:10" ht="13.8" x14ac:dyDescent="0.3">
      <c r="A19" s="107" t="s">
        <v>19</v>
      </c>
      <c r="B19" s="108">
        <v>290</v>
      </c>
      <c r="C19" s="108">
        <v>290</v>
      </c>
      <c r="D19" s="374">
        <v>3.6000000000000004E-2</v>
      </c>
      <c r="E19" s="283">
        <v>535835.60571428575</v>
      </c>
      <c r="F19" s="284">
        <v>0.77129999999999999</v>
      </c>
      <c r="G19" s="284">
        <v>0.88280000000000003</v>
      </c>
      <c r="H19" s="284">
        <v>1.0154000000000001</v>
      </c>
      <c r="I19" s="284">
        <v>0.79310000000000003</v>
      </c>
      <c r="J19" s="281">
        <v>12.253072582703247</v>
      </c>
    </row>
    <row r="20" spans="1:10" ht="13.8" x14ac:dyDescent="0.3">
      <c r="A20" s="107" t="s">
        <v>20</v>
      </c>
      <c r="B20" s="108">
        <v>2147</v>
      </c>
      <c r="C20" s="108">
        <v>536.75</v>
      </c>
      <c r="D20" s="374">
        <v>3.7000000000000005E-2</v>
      </c>
      <c r="E20" s="283">
        <v>833476.39</v>
      </c>
      <c r="F20" s="284">
        <v>0.71160000000000001</v>
      </c>
      <c r="G20" s="284">
        <v>0.86909999999999998</v>
      </c>
      <c r="H20" s="284">
        <v>1.0092000000000001</v>
      </c>
      <c r="I20" s="284">
        <v>0.71879999999999999</v>
      </c>
      <c r="J20" s="281">
        <v>5.4752571714742588</v>
      </c>
    </row>
    <row r="21" spans="1:10" ht="13.8" x14ac:dyDescent="0.3">
      <c r="A21" s="107" t="s">
        <v>21</v>
      </c>
      <c r="B21" s="108">
        <v>1039</v>
      </c>
      <c r="C21" s="108">
        <v>346.33333333333331</v>
      </c>
      <c r="D21" s="374">
        <v>0.05</v>
      </c>
      <c r="E21" s="283">
        <v>372284.9284064665</v>
      </c>
      <c r="F21" s="284">
        <v>0.70850000000000002</v>
      </c>
      <c r="G21" s="284">
        <v>0.84599999999999997</v>
      </c>
      <c r="H21" s="284">
        <v>1</v>
      </c>
      <c r="I21" s="284">
        <v>0.73350000000000004</v>
      </c>
      <c r="J21" s="281">
        <v>3.0311014828360343</v>
      </c>
    </row>
    <row r="22" spans="1:10" ht="13.8" x14ac:dyDescent="0.3">
      <c r="A22" s="107" t="s">
        <v>22</v>
      </c>
      <c r="B22" s="108">
        <v>5728</v>
      </c>
      <c r="C22" s="108">
        <v>336.94117647058823</v>
      </c>
      <c r="D22" s="374">
        <v>4.2999999999999997E-2</v>
      </c>
      <c r="E22" s="283">
        <v>507190.87913043483</v>
      </c>
      <c r="F22" s="284">
        <v>0.68879999999999997</v>
      </c>
      <c r="G22" s="284">
        <v>0.91930000000000001</v>
      </c>
      <c r="H22" s="284">
        <v>0.99550000000000005</v>
      </c>
      <c r="I22" s="284">
        <v>0.72209999999999996</v>
      </c>
      <c r="J22" s="281">
        <v>6.2332167834720993</v>
      </c>
    </row>
    <row r="23" spans="1:10" ht="13.8" x14ac:dyDescent="0.3">
      <c r="A23" s="107" t="s">
        <v>23</v>
      </c>
      <c r="B23" s="108">
        <v>1496</v>
      </c>
      <c r="C23" s="108">
        <v>374</v>
      </c>
      <c r="D23" s="374">
        <v>3.5000000000000003E-2</v>
      </c>
      <c r="E23" s="283">
        <v>542340.37199999997</v>
      </c>
      <c r="F23" s="284">
        <v>0.69269999999999998</v>
      </c>
      <c r="G23" s="284">
        <v>0.84360000000000002</v>
      </c>
      <c r="H23" s="284">
        <v>0.92210000000000003</v>
      </c>
      <c r="I23" s="284">
        <v>0.71830000000000005</v>
      </c>
      <c r="J23" s="281">
        <v>5.281641431202857</v>
      </c>
    </row>
    <row r="24" spans="1:10" ht="13.8" x14ac:dyDescent="0.3">
      <c r="A24" s="107" t="s">
        <v>24</v>
      </c>
      <c r="B24" s="108">
        <v>672</v>
      </c>
      <c r="C24" s="108">
        <v>336</v>
      </c>
      <c r="D24" s="374">
        <v>4.8000000000000001E-2</v>
      </c>
      <c r="E24" s="283">
        <v>426691.98333333334</v>
      </c>
      <c r="F24" s="284">
        <v>0.62080000000000002</v>
      </c>
      <c r="G24" s="284">
        <v>0.93149999999999999</v>
      </c>
      <c r="H24" s="284">
        <v>0.94840000000000002</v>
      </c>
      <c r="I24" s="284">
        <v>0.69140000000000001</v>
      </c>
      <c r="J24" s="281">
        <v>3.5635381675173927</v>
      </c>
    </row>
    <row r="25" spans="1:10" s="231" customFormat="1" ht="13.8" x14ac:dyDescent="0.3">
      <c r="A25" s="107" t="s">
        <v>25</v>
      </c>
      <c r="B25" s="108">
        <v>1031</v>
      </c>
      <c r="C25" s="108">
        <v>515.5</v>
      </c>
      <c r="D25" s="374">
        <v>4.8000000000000001E-2</v>
      </c>
      <c r="E25" s="283">
        <v>558504.94666666666</v>
      </c>
      <c r="F25" s="284">
        <v>0.62329999999999997</v>
      </c>
      <c r="G25" s="284">
        <v>0.92820000000000003</v>
      </c>
      <c r="H25" s="284">
        <v>0.98809999999999998</v>
      </c>
      <c r="I25" s="284">
        <v>0.70289999999999997</v>
      </c>
      <c r="J25" s="281">
        <v>4.7895695340647153</v>
      </c>
    </row>
    <row r="26" spans="1:10" s="231" customFormat="1" ht="13.8" x14ac:dyDescent="0.3">
      <c r="A26" s="107" t="s">
        <v>26</v>
      </c>
      <c r="B26" s="108">
        <v>268</v>
      </c>
      <c r="C26" s="108">
        <v>134</v>
      </c>
      <c r="D26" s="374">
        <v>4.5999999999999999E-2</v>
      </c>
      <c r="E26" s="283">
        <v>285023.48095238098</v>
      </c>
      <c r="F26" s="284">
        <v>0.66759999999999997</v>
      </c>
      <c r="G26" s="284">
        <v>0.91420000000000001</v>
      </c>
      <c r="H26" s="284">
        <v>1.0118</v>
      </c>
      <c r="I26" s="284">
        <v>0.71850000000000003</v>
      </c>
      <c r="J26" s="281">
        <v>1.8528112588002488</v>
      </c>
    </row>
    <row r="27" spans="1:10" ht="13.8" x14ac:dyDescent="0.3">
      <c r="A27" s="107" t="s">
        <v>27</v>
      </c>
      <c r="B27" s="108">
        <v>7763</v>
      </c>
      <c r="C27" s="108">
        <v>485.1875</v>
      </c>
      <c r="D27" s="374">
        <v>4.9000000000000002E-2</v>
      </c>
      <c r="E27" s="283">
        <v>450953.25545454543</v>
      </c>
      <c r="F27" s="284">
        <v>0.60740000000000005</v>
      </c>
      <c r="G27" s="284">
        <v>0.80479999999999996</v>
      </c>
      <c r="H27" s="284">
        <v>0.95989999999999998</v>
      </c>
      <c r="I27" s="284">
        <v>0.66420000000000001</v>
      </c>
      <c r="J27" s="281">
        <v>4.9419554469376612</v>
      </c>
    </row>
    <row r="28" spans="1:10" ht="13.8" x14ac:dyDescent="0.3">
      <c r="A28" s="107" t="s">
        <v>28</v>
      </c>
      <c r="B28" s="108">
        <v>3818</v>
      </c>
      <c r="C28" s="108">
        <v>347.09090909090907</v>
      </c>
      <c r="D28" s="374">
        <v>5.7000000000000002E-2</v>
      </c>
      <c r="E28" s="283">
        <v>343901.984375</v>
      </c>
      <c r="F28" s="284">
        <v>0.64770000000000005</v>
      </c>
      <c r="G28" s="284">
        <v>0.83130000000000004</v>
      </c>
      <c r="H28" s="284">
        <v>0.99450000000000005</v>
      </c>
      <c r="I28" s="284">
        <v>0.68820000000000003</v>
      </c>
      <c r="J28" s="281">
        <v>5.3338614823142843</v>
      </c>
    </row>
    <row r="29" spans="1:10" ht="13.8" x14ac:dyDescent="0.3">
      <c r="A29" s="107" t="s">
        <v>29</v>
      </c>
      <c r="B29" s="108">
        <v>4429</v>
      </c>
      <c r="C29" s="108">
        <v>553.625</v>
      </c>
      <c r="D29" s="374">
        <v>4.4000000000000004E-2</v>
      </c>
      <c r="E29" s="283">
        <v>863056.9718181818</v>
      </c>
      <c r="F29" s="284">
        <v>0.72019999999999995</v>
      </c>
      <c r="G29" s="284">
        <v>0.85499999999999998</v>
      </c>
      <c r="H29" s="284">
        <v>0.96899999999999997</v>
      </c>
      <c r="I29" s="284">
        <v>0.74509999999999998</v>
      </c>
      <c r="J29" s="281">
        <v>8.7616191437033617</v>
      </c>
    </row>
    <row r="30" spans="1:10" ht="13.8" x14ac:dyDescent="0.3">
      <c r="A30" s="107" t="s">
        <v>30</v>
      </c>
      <c r="B30" s="108">
        <v>18924</v>
      </c>
      <c r="C30" s="108">
        <v>411.39130434782606</v>
      </c>
      <c r="D30" s="374">
        <v>6.4000000000000001E-2</v>
      </c>
      <c r="E30" s="283">
        <v>586951.29114285717</v>
      </c>
      <c r="F30" s="284">
        <v>0.66790000000000005</v>
      </c>
      <c r="G30" s="284">
        <v>0.83209999999999995</v>
      </c>
      <c r="H30" s="284">
        <v>0.99</v>
      </c>
      <c r="I30" s="284">
        <v>0.6825</v>
      </c>
      <c r="J30" s="281">
        <v>7.9106033280747026</v>
      </c>
    </row>
    <row r="31" spans="1:10" ht="13.8" x14ac:dyDescent="0.3">
      <c r="A31" s="107" t="s">
        <v>31</v>
      </c>
      <c r="B31" s="108">
        <v>792</v>
      </c>
      <c r="C31" s="108">
        <v>396</v>
      </c>
      <c r="D31" s="374">
        <v>3.9E-2</v>
      </c>
      <c r="E31" s="283">
        <v>933621.68</v>
      </c>
      <c r="F31" s="284">
        <v>0.70799999999999996</v>
      </c>
      <c r="G31" s="284">
        <v>0.94699999999999995</v>
      </c>
      <c r="H31" s="284">
        <v>1</v>
      </c>
      <c r="I31" s="284">
        <v>0.74519999999999997</v>
      </c>
      <c r="J31" s="281">
        <v>9.0033573877125388</v>
      </c>
    </row>
    <row r="32" spans="1:10" ht="13.8" x14ac:dyDescent="0.3">
      <c r="A32" s="107" t="s">
        <v>32</v>
      </c>
      <c r="B32" s="108">
        <v>915</v>
      </c>
      <c r="C32" s="108">
        <v>457.5</v>
      </c>
      <c r="D32" s="374">
        <v>0.05</v>
      </c>
      <c r="E32" s="283">
        <v>1078076.1640000001</v>
      </c>
      <c r="F32" s="284">
        <v>0.71509999999999996</v>
      </c>
      <c r="G32" s="284">
        <v>0.90380000000000005</v>
      </c>
      <c r="H32" s="284">
        <v>1.0144</v>
      </c>
      <c r="I32" s="284">
        <v>0.76790000000000003</v>
      </c>
      <c r="J32" s="281">
        <v>10.804759115009505</v>
      </c>
    </row>
    <row r="33" spans="1:10" ht="13.8" x14ac:dyDescent="0.3">
      <c r="A33" s="107" t="s">
        <v>33</v>
      </c>
      <c r="B33" s="108">
        <v>5273</v>
      </c>
      <c r="C33" s="108">
        <v>351.53333333333336</v>
      </c>
      <c r="D33" s="374">
        <v>4.2000000000000003E-2</v>
      </c>
      <c r="E33" s="283">
        <v>709163.93473684206</v>
      </c>
      <c r="F33" s="284">
        <v>0.72230000000000005</v>
      </c>
      <c r="G33" s="284">
        <v>0.89129999999999998</v>
      </c>
      <c r="H33" s="284">
        <v>1.0228999999999999</v>
      </c>
      <c r="I33" s="284">
        <v>0.74619999999999997</v>
      </c>
      <c r="J33" s="281">
        <v>8.9708743470371051</v>
      </c>
    </row>
    <row r="34" spans="1:10" ht="13.8" x14ac:dyDescent="0.3">
      <c r="A34" s="107" t="s">
        <v>34</v>
      </c>
      <c r="B34" s="108">
        <v>1257</v>
      </c>
      <c r="C34" s="108">
        <v>335.2</v>
      </c>
      <c r="D34" s="374">
        <v>0.04</v>
      </c>
      <c r="E34" s="283">
        <v>459262.74599999998</v>
      </c>
      <c r="F34" s="284">
        <v>0.68489999999999995</v>
      </c>
      <c r="G34" s="284">
        <v>0.77880000000000005</v>
      </c>
      <c r="H34" s="284">
        <v>0.98140000000000005</v>
      </c>
      <c r="I34" s="284">
        <v>0.74470000000000003</v>
      </c>
      <c r="J34" s="281">
        <v>7.5611955053800113</v>
      </c>
    </row>
    <row r="35" spans="1:10" ht="13.8" x14ac:dyDescent="0.3">
      <c r="A35" s="107" t="s">
        <v>35</v>
      </c>
      <c r="B35" s="108">
        <v>2586</v>
      </c>
      <c r="C35" s="108">
        <v>287.33333333333331</v>
      </c>
      <c r="D35" s="374">
        <v>3.9E-2</v>
      </c>
      <c r="E35" s="283">
        <v>551585.59363636363</v>
      </c>
      <c r="F35" s="284">
        <v>0.65149999999999997</v>
      </c>
      <c r="G35" s="284">
        <v>0.92149999999999999</v>
      </c>
      <c r="H35" s="284">
        <v>0.98780000000000001</v>
      </c>
      <c r="I35" s="284">
        <v>0.72440000000000004</v>
      </c>
      <c r="J35" s="281">
        <v>7.3052563782230182</v>
      </c>
    </row>
    <row r="36" spans="1:10" ht="13.8" x14ac:dyDescent="0.3">
      <c r="A36" s="107" t="s">
        <v>36</v>
      </c>
      <c r="B36" s="108">
        <v>8875</v>
      </c>
      <c r="C36" s="108">
        <v>328.7037037037037</v>
      </c>
      <c r="D36" s="374">
        <v>3.9E-2</v>
      </c>
      <c r="E36" s="283">
        <v>494092.30588235287</v>
      </c>
      <c r="F36" s="284">
        <v>0.69389999999999996</v>
      </c>
      <c r="G36" s="284">
        <v>0.89</v>
      </c>
      <c r="H36" s="284">
        <v>0.96319999999999995</v>
      </c>
      <c r="I36" s="284">
        <v>0.73070000000000002</v>
      </c>
      <c r="J36" s="281">
        <v>3.1468043443759131</v>
      </c>
    </row>
    <row r="37" spans="1:10" ht="13.8" x14ac:dyDescent="0.3">
      <c r="A37" s="107" t="s">
        <v>184</v>
      </c>
      <c r="B37" s="108">
        <v>4779</v>
      </c>
      <c r="C37" s="108">
        <v>318.60000000000002</v>
      </c>
      <c r="D37" s="374">
        <v>7.4999999999999997E-2</v>
      </c>
      <c r="E37" s="283">
        <v>344443.72947368416</v>
      </c>
      <c r="F37" s="284">
        <v>0.63073315902404481</v>
      </c>
      <c r="G37" s="284">
        <v>0.73739275999163001</v>
      </c>
      <c r="H37" s="284">
        <v>0.87008119925046845</v>
      </c>
      <c r="I37" s="284">
        <v>0.7009773976786805</v>
      </c>
      <c r="J37" s="281">
        <v>3.6327832527185624</v>
      </c>
    </row>
    <row r="38" spans="1:10" ht="13.8" x14ac:dyDescent="0.3">
      <c r="A38" s="107" t="s">
        <v>39</v>
      </c>
      <c r="B38" s="108">
        <v>13136</v>
      </c>
      <c r="C38" s="108">
        <v>398.06060606060606</v>
      </c>
      <c r="D38" s="374">
        <v>4.4999999999999998E-2</v>
      </c>
      <c r="E38" s="283">
        <v>485195.55623762374</v>
      </c>
      <c r="F38" s="284">
        <v>0.65359999999999996</v>
      </c>
      <c r="G38" s="284">
        <v>0.89690000000000003</v>
      </c>
      <c r="H38" s="284">
        <v>0.99129999999999996</v>
      </c>
      <c r="I38" s="284">
        <v>0.71130000000000004</v>
      </c>
      <c r="J38" s="281">
        <v>5.4050975400762127</v>
      </c>
    </row>
    <row r="39" spans="1:10" ht="13.8" x14ac:dyDescent="0.3">
      <c r="A39" s="107" t="s">
        <v>40</v>
      </c>
      <c r="B39" s="108">
        <v>2865</v>
      </c>
      <c r="C39" s="108">
        <v>358.125</v>
      </c>
      <c r="D39" s="374">
        <v>4.4000000000000004E-2</v>
      </c>
      <c r="E39" s="283">
        <v>638816.87222222215</v>
      </c>
      <c r="F39" s="284">
        <v>0.68369999999999997</v>
      </c>
      <c r="G39" s="284">
        <v>0.88970000000000005</v>
      </c>
      <c r="H39" s="284">
        <v>1.0283</v>
      </c>
      <c r="I39" s="284">
        <v>0.69299999999999995</v>
      </c>
      <c r="J39" s="281">
        <v>6.2069385496808831</v>
      </c>
    </row>
    <row r="40" spans="1:10" ht="13.8" x14ac:dyDescent="0.3">
      <c r="A40" s="107" t="s">
        <v>41</v>
      </c>
      <c r="B40" s="108">
        <v>8741</v>
      </c>
      <c r="C40" s="108">
        <v>353.17171717171715</v>
      </c>
      <c r="D40" s="374">
        <v>4.8000000000000001E-2</v>
      </c>
      <c r="E40" s="283">
        <v>464694.41558823531</v>
      </c>
      <c r="F40" s="284">
        <v>0.69510000000000005</v>
      </c>
      <c r="G40" s="284">
        <v>0.84099999999999997</v>
      </c>
      <c r="H40" s="284">
        <v>1.0081</v>
      </c>
      <c r="I40" s="284">
        <v>0.72119999999999995</v>
      </c>
      <c r="J40" s="281">
        <v>4.7766306494952477</v>
      </c>
    </row>
    <row r="41" spans="1:10" ht="13.8" x14ac:dyDescent="0.3">
      <c r="A41" s="107" t="s">
        <v>42</v>
      </c>
      <c r="B41" s="108">
        <v>501</v>
      </c>
      <c r="C41" s="108">
        <v>501</v>
      </c>
      <c r="D41" s="374">
        <v>4.2999999999999997E-2</v>
      </c>
      <c r="E41" s="283">
        <v>670875.71428571432</v>
      </c>
      <c r="F41" s="284">
        <v>0.72060000000000002</v>
      </c>
      <c r="G41" s="284">
        <v>0.91620000000000001</v>
      </c>
      <c r="H41" s="284">
        <v>0.96519999999999995</v>
      </c>
      <c r="I41" s="284">
        <v>0.74460000000000004</v>
      </c>
      <c r="J41" s="281">
        <v>5.3151594185395972</v>
      </c>
    </row>
    <row r="42" spans="1:10" ht="13.8" x14ac:dyDescent="0.3">
      <c r="A42" s="107" t="s">
        <v>43</v>
      </c>
      <c r="B42" s="108">
        <v>232</v>
      </c>
      <c r="C42" s="108">
        <v>309.33333333333331</v>
      </c>
      <c r="D42" s="374">
        <v>6.0999999999999999E-2</v>
      </c>
      <c r="E42" s="283">
        <v>612275.31999999995</v>
      </c>
      <c r="F42" s="284">
        <v>0.6321</v>
      </c>
      <c r="G42" s="284">
        <v>0.90949999999999998</v>
      </c>
      <c r="H42" s="284">
        <v>1.0903</v>
      </c>
      <c r="I42" s="284">
        <v>0.68079999999999996</v>
      </c>
      <c r="J42" s="281">
        <v>5.0646413694136525</v>
      </c>
    </row>
    <row r="43" spans="1:10" ht="13.8" x14ac:dyDescent="0.3">
      <c r="A43" s="107" t="s">
        <v>44</v>
      </c>
      <c r="B43" s="108">
        <v>2324</v>
      </c>
      <c r="C43" s="108">
        <v>244.63157894736841</v>
      </c>
      <c r="D43" s="374">
        <v>3.7000000000000005E-2</v>
      </c>
      <c r="E43" s="283">
        <v>401496.04181818181</v>
      </c>
      <c r="F43" s="284">
        <v>0.7248</v>
      </c>
      <c r="G43" s="284">
        <v>0.91269999999999996</v>
      </c>
      <c r="H43" s="284">
        <v>0.94830000000000003</v>
      </c>
      <c r="I43" s="284">
        <v>0.71640000000000004</v>
      </c>
      <c r="J43" s="281">
        <v>4.9080747364213506</v>
      </c>
    </row>
    <row r="44" spans="1:10" ht="13.8" x14ac:dyDescent="0.3">
      <c r="A44" s="107" t="s">
        <v>45</v>
      </c>
      <c r="B44" s="108">
        <v>1248</v>
      </c>
      <c r="C44" s="108">
        <v>416</v>
      </c>
      <c r="D44" s="374">
        <v>3.7000000000000005E-2</v>
      </c>
      <c r="E44" s="283">
        <v>445551.88</v>
      </c>
      <c r="F44" s="284">
        <v>0.64559999999999995</v>
      </c>
      <c r="G44" s="284">
        <v>0.91830000000000001</v>
      </c>
      <c r="H44" s="284">
        <v>1.0444</v>
      </c>
      <c r="I44" s="284">
        <v>0.69720000000000004</v>
      </c>
      <c r="J44" s="281">
        <v>6.0678790891969907</v>
      </c>
    </row>
    <row r="45" spans="1:10" ht="13.8" x14ac:dyDescent="0.3">
      <c r="A45" s="107" t="s">
        <v>185</v>
      </c>
      <c r="B45" s="108">
        <v>20293</v>
      </c>
      <c r="C45" s="108">
        <v>405.86</v>
      </c>
      <c r="D45" s="374">
        <v>5.2000000000000005E-2</v>
      </c>
      <c r="E45" s="283">
        <v>365025.8658333334</v>
      </c>
      <c r="F45" s="284">
        <v>0.72498507593589367</v>
      </c>
      <c r="G45" s="284">
        <v>0.73739275999163001</v>
      </c>
      <c r="H45" s="284">
        <v>0.87008119925046845</v>
      </c>
      <c r="I45" s="284">
        <v>0.7009773976786805</v>
      </c>
      <c r="J45" s="281">
        <v>3.8873857670816605</v>
      </c>
    </row>
    <row r="46" spans="1:10" ht="13.8" x14ac:dyDescent="0.3">
      <c r="A46" s="107" t="s">
        <v>48</v>
      </c>
      <c r="B46" s="108">
        <v>3905</v>
      </c>
      <c r="C46" s="108">
        <v>325.41666666666669</v>
      </c>
      <c r="D46" s="374">
        <v>6.7000000000000004E-2</v>
      </c>
      <c r="E46" s="283">
        <v>377506.48</v>
      </c>
      <c r="F46" s="284">
        <v>0.7006</v>
      </c>
      <c r="G46" s="284">
        <v>0.84840000000000004</v>
      </c>
      <c r="H46" s="284">
        <v>0.99</v>
      </c>
      <c r="I46" s="284">
        <v>0.73280000000000001</v>
      </c>
      <c r="J46" s="281">
        <v>4.0411252769991677</v>
      </c>
    </row>
    <row r="47" spans="1:10" ht="13.8" x14ac:dyDescent="0.3">
      <c r="A47" s="107" t="s">
        <v>49</v>
      </c>
      <c r="B47" s="108">
        <v>4402</v>
      </c>
      <c r="C47" s="108">
        <v>352.16</v>
      </c>
      <c r="D47" s="374">
        <v>4.9000000000000002E-2</v>
      </c>
      <c r="E47" s="283">
        <v>543915.21081081079</v>
      </c>
      <c r="F47" s="284">
        <v>0.70799999999999996</v>
      </c>
      <c r="G47" s="284">
        <v>0.88660000000000005</v>
      </c>
      <c r="H47" s="284">
        <v>1.0144</v>
      </c>
      <c r="I47" s="284">
        <v>0.73080000000000001</v>
      </c>
      <c r="J47" s="281">
        <v>5.6355734710468148</v>
      </c>
    </row>
    <row r="48" spans="1:10" ht="13.8" x14ac:dyDescent="0.3">
      <c r="A48" s="107" t="s">
        <v>50</v>
      </c>
      <c r="B48" s="108">
        <v>1465</v>
      </c>
      <c r="C48" s="108">
        <v>366.25</v>
      </c>
      <c r="D48" s="374">
        <v>4.0999999999999995E-2</v>
      </c>
      <c r="E48" s="283">
        <v>571827.57833333337</v>
      </c>
      <c r="F48" s="284">
        <v>0.70979999999999999</v>
      </c>
      <c r="G48" s="284">
        <v>0.91949999999999998</v>
      </c>
      <c r="H48" s="284">
        <v>1.0249999999999999</v>
      </c>
      <c r="I48" s="284">
        <v>0.69340000000000002</v>
      </c>
      <c r="J48" s="281">
        <v>3.282954506535305</v>
      </c>
    </row>
    <row r="49" spans="1:10" ht="13.8" x14ac:dyDescent="0.3">
      <c r="A49" s="107" t="s">
        <v>51</v>
      </c>
      <c r="B49" s="108">
        <v>2329</v>
      </c>
      <c r="C49" s="108">
        <v>465.8</v>
      </c>
      <c r="D49" s="374">
        <v>3.9E-2</v>
      </c>
      <c r="E49" s="283">
        <v>603464.0199999999</v>
      </c>
      <c r="F49" s="284">
        <v>0.75609999999999999</v>
      </c>
      <c r="G49" s="284">
        <v>0.89180000000000004</v>
      </c>
      <c r="H49" s="284">
        <v>1.0452999999999999</v>
      </c>
      <c r="I49" s="284">
        <v>0.69230000000000003</v>
      </c>
      <c r="J49" s="281">
        <v>8.0433118208693646</v>
      </c>
    </row>
    <row r="50" spans="1:10" ht="13.8" x14ac:dyDescent="0.3">
      <c r="A50" s="107" t="s">
        <v>52</v>
      </c>
      <c r="B50" s="108">
        <v>1794</v>
      </c>
      <c r="C50" s="108">
        <v>512.57142857142856</v>
      </c>
      <c r="D50" s="374">
        <v>6.0999999999999999E-2</v>
      </c>
      <c r="E50" s="283">
        <v>798252.12</v>
      </c>
      <c r="F50" s="284">
        <v>0.71989999999999998</v>
      </c>
      <c r="G50" s="284">
        <v>0.89800000000000002</v>
      </c>
      <c r="H50" s="284">
        <v>1.0087999999999999</v>
      </c>
      <c r="I50" s="284">
        <v>0.77749999999999997</v>
      </c>
      <c r="J50" s="281">
        <v>6.0637398541287144</v>
      </c>
    </row>
    <row r="51" spans="1:10" ht="13.8" x14ac:dyDescent="0.3">
      <c r="A51" s="107" t="s">
        <v>53</v>
      </c>
      <c r="B51" s="108">
        <v>2419</v>
      </c>
      <c r="C51" s="108">
        <v>345.57142857142856</v>
      </c>
      <c r="D51" s="374">
        <v>6.0999999999999999E-2</v>
      </c>
      <c r="E51" s="283">
        <v>508413.69800000003</v>
      </c>
      <c r="F51" s="284">
        <v>0.6714</v>
      </c>
      <c r="G51" s="284">
        <v>0.86729999999999996</v>
      </c>
      <c r="H51" s="284">
        <v>0.96540000000000004</v>
      </c>
      <c r="I51" s="284">
        <v>0.73760000000000003</v>
      </c>
      <c r="J51" s="281">
        <v>6.3763440016354025</v>
      </c>
    </row>
    <row r="52" spans="1:10" ht="13.8" x14ac:dyDescent="0.3">
      <c r="A52" s="107" t="s">
        <v>54</v>
      </c>
      <c r="B52" s="108">
        <v>199</v>
      </c>
      <c r="C52" s="108">
        <v>398</v>
      </c>
      <c r="D52" s="374">
        <v>5.0999999999999997E-2</v>
      </c>
      <c r="E52" s="283">
        <v>305659.92</v>
      </c>
      <c r="F52" s="284">
        <v>0.6099</v>
      </c>
      <c r="G52" s="284">
        <v>0.81910000000000005</v>
      </c>
      <c r="H52" s="284">
        <v>1.0992</v>
      </c>
      <c r="I52" s="284">
        <v>0.67110000000000003</v>
      </c>
      <c r="J52" s="281">
        <v>1.9118091595294717</v>
      </c>
    </row>
    <row r="53" spans="1:10" ht="13.8" x14ac:dyDescent="0.3">
      <c r="A53" s="107" t="s">
        <v>55</v>
      </c>
      <c r="B53" s="108">
        <v>5707</v>
      </c>
      <c r="C53" s="108">
        <v>439</v>
      </c>
      <c r="D53" s="374">
        <v>4.2999999999999997E-2</v>
      </c>
      <c r="E53" s="283">
        <v>654358.83117647062</v>
      </c>
      <c r="F53" s="284">
        <v>0.65059999999999996</v>
      </c>
      <c r="G53" s="284">
        <v>0.85819999999999996</v>
      </c>
      <c r="H53" s="284">
        <v>1.0049999999999999</v>
      </c>
      <c r="I53" s="284">
        <v>0.73170000000000002</v>
      </c>
      <c r="J53" s="281">
        <v>5.7576381107274326</v>
      </c>
    </row>
    <row r="54" spans="1:10" s="231" customFormat="1" ht="13.8" x14ac:dyDescent="0.3">
      <c r="A54" s="107" t="s">
        <v>56</v>
      </c>
      <c r="B54" s="108">
        <v>749</v>
      </c>
      <c r="C54" s="108">
        <v>374.5</v>
      </c>
      <c r="D54" s="374">
        <v>4.2000000000000003E-2</v>
      </c>
      <c r="E54" s="283">
        <v>534444.58250000002</v>
      </c>
      <c r="F54" s="284">
        <v>0.70679999999999998</v>
      </c>
      <c r="G54" s="284">
        <v>0.93859999999999999</v>
      </c>
      <c r="H54" s="284">
        <v>1.0347</v>
      </c>
      <c r="I54" s="284">
        <v>0.73780000000000001</v>
      </c>
      <c r="J54" s="281">
        <v>4.7365304066813678</v>
      </c>
    </row>
    <row r="55" spans="1:10" ht="13.8" x14ac:dyDescent="0.3">
      <c r="A55" s="107" t="s">
        <v>57</v>
      </c>
      <c r="B55" s="108">
        <v>6178</v>
      </c>
      <c r="C55" s="108">
        <v>386.125</v>
      </c>
      <c r="D55" s="374">
        <v>3.9E-2</v>
      </c>
      <c r="E55" s="283">
        <v>695746.08173913043</v>
      </c>
      <c r="F55" s="284">
        <v>0.74670000000000003</v>
      </c>
      <c r="G55" s="284">
        <v>0.85840000000000005</v>
      </c>
      <c r="H55" s="284">
        <v>1.0364</v>
      </c>
      <c r="I55" s="284">
        <v>0.78669999999999995</v>
      </c>
      <c r="J55" s="281">
        <v>6.3107725937488341</v>
      </c>
    </row>
    <row r="56" spans="1:10" s="232" customFormat="1" ht="13.8" x14ac:dyDescent="0.3">
      <c r="A56" s="107" t="s">
        <v>58</v>
      </c>
      <c r="B56" s="108">
        <v>422</v>
      </c>
      <c r="C56" s="108">
        <v>422</v>
      </c>
      <c r="D56" s="374">
        <v>4.0999999999999995E-2</v>
      </c>
      <c r="E56" s="283">
        <v>486704.07500000001</v>
      </c>
      <c r="F56" s="284">
        <v>0.71479999999999999</v>
      </c>
      <c r="G56" s="284">
        <v>0.93359999999999999</v>
      </c>
      <c r="H56" s="284">
        <v>0.96619999999999995</v>
      </c>
      <c r="I56" s="284">
        <v>0.72629999999999995</v>
      </c>
      <c r="J56" s="281">
        <v>5.4535637538852981</v>
      </c>
    </row>
    <row r="57" spans="1:10" ht="13.8" x14ac:dyDescent="0.3">
      <c r="A57" s="107" t="s">
        <v>59</v>
      </c>
      <c r="B57" s="108">
        <v>2385</v>
      </c>
      <c r="C57" s="108">
        <v>353.33333333333331</v>
      </c>
      <c r="D57" s="374">
        <v>4.9000000000000002E-2</v>
      </c>
      <c r="E57" s="283">
        <v>483548.52540540544</v>
      </c>
      <c r="F57" s="284">
        <v>0.68230000000000002</v>
      </c>
      <c r="G57" s="284">
        <v>0.85740000000000005</v>
      </c>
      <c r="H57" s="284">
        <v>0.94369999999999998</v>
      </c>
      <c r="I57" s="284">
        <v>0.72640000000000005</v>
      </c>
      <c r="J57" s="281">
        <v>5.4842244990545712</v>
      </c>
    </row>
    <row r="58" spans="1:10" ht="13.8" x14ac:dyDescent="0.3">
      <c r="A58" s="107" t="s">
        <v>60</v>
      </c>
      <c r="B58" s="108">
        <v>5029</v>
      </c>
      <c r="C58" s="108">
        <v>386.84615384615387</v>
      </c>
      <c r="D58" s="374">
        <v>4.4999999999999998E-2</v>
      </c>
      <c r="E58" s="283">
        <v>423219.6122222222</v>
      </c>
      <c r="F58" s="284">
        <v>0.61990000000000001</v>
      </c>
      <c r="G58" s="284">
        <v>0.85089999999999999</v>
      </c>
      <c r="H58" s="284">
        <v>0.91359999999999997</v>
      </c>
      <c r="I58" s="284">
        <v>0.67190000000000005</v>
      </c>
      <c r="J58" s="281">
        <v>4.7007100598708274</v>
      </c>
    </row>
    <row r="59" spans="1:10" ht="13.8" x14ac:dyDescent="0.3">
      <c r="A59" s="107" t="s">
        <v>61</v>
      </c>
      <c r="B59" s="108">
        <v>2553</v>
      </c>
      <c r="C59" s="108">
        <v>329.41935483870969</v>
      </c>
      <c r="D59" s="374">
        <v>3.7999999999999999E-2</v>
      </c>
      <c r="E59" s="283">
        <v>524737.23499999999</v>
      </c>
      <c r="F59" s="284">
        <v>0.69430000000000003</v>
      </c>
      <c r="G59" s="284">
        <v>0.82179999999999997</v>
      </c>
      <c r="H59" s="284">
        <v>0.9546</v>
      </c>
      <c r="I59" s="284">
        <v>0.73670000000000002</v>
      </c>
      <c r="J59" s="281">
        <v>5.4538138866317913</v>
      </c>
    </row>
    <row r="60" spans="1:10" s="231" customFormat="1" ht="13.8" x14ac:dyDescent="0.3">
      <c r="A60" s="107" t="s">
        <v>62</v>
      </c>
      <c r="B60" s="108">
        <v>1048</v>
      </c>
      <c r="C60" s="108">
        <v>349.33333333333331</v>
      </c>
      <c r="D60" s="374">
        <v>3.9E-2</v>
      </c>
      <c r="E60" s="283">
        <v>605838.68307692301</v>
      </c>
      <c r="F60" s="284">
        <v>0.61899999999999999</v>
      </c>
      <c r="G60" s="284">
        <v>0.87980000000000003</v>
      </c>
      <c r="H60" s="284">
        <v>1.1067</v>
      </c>
      <c r="I60" s="284">
        <v>0.66890000000000005</v>
      </c>
      <c r="J60" s="281">
        <v>4.6847813825803248</v>
      </c>
    </row>
    <row r="61" spans="1:10" ht="13.8" x14ac:dyDescent="0.3">
      <c r="A61" s="107" t="s">
        <v>63</v>
      </c>
      <c r="B61" s="108">
        <v>601</v>
      </c>
      <c r="C61" s="108">
        <v>801.33333333333337</v>
      </c>
      <c r="D61" s="374">
        <v>0.04</v>
      </c>
      <c r="E61" s="285">
        <v>730769.77599999995</v>
      </c>
      <c r="F61" s="284">
        <v>0.66479999999999995</v>
      </c>
      <c r="G61" s="284">
        <v>0.95340000000000003</v>
      </c>
      <c r="H61" s="284">
        <v>0.99460000000000004</v>
      </c>
      <c r="I61" s="284">
        <v>0.72550000000000003</v>
      </c>
      <c r="J61" s="282">
        <v>8.1453527885293209</v>
      </c>
    </row>
    <row r="62" spans="1:10" ht="13.8" x14ac:dyDescent="0.3">
      <c r="A62" s="107" t="s">
        <v>64</v>
      </c>
      <c r="B62" s="108">
        <v>1908</v>
      </c>
      <c r="C62" s="108">
        <v>318</v>
      </c>
      <c r="D62" s="374">
        <v>4.9000000000000002E-2</v>
      </c>
      <c r="E62" s="283">
        <v>403748.96891891892</v>
      </c>
      <c r="F62" s="284">
        <v>0.67269999999999996</v>
      </c>
      <c r="G62" s="284">
        <v>0.93820000000000003</v>
      </c>
      <c r="H62" s="284">
        <v>0.97260000000000002</v>
      </c>
      <c r="I62" s="284">
        <v>0.68930000000000002</v>
      </c>
      <c r="J62" s="281">
        <v>5.7451042155527228</v>
      </c>
    </row>
    <row r="63" spans="1:10" ht="13.8" x14ac:dyDescent="0.3">
      <c r="A63" s="107" t="s">
        <v>65</v>
      </c>
      <c r="B63" s="108">
        <v>1736</v>
      </c>
      <c r="C63" s="108">
        <v>434</v>
      </c>
      <c r="D63" s="374">
        <v>4.2999999999999997E-2</v>
      </c>
      <c r="E63" s="283">
        <v>414298.6857142857</v>
      </c>
      <c r="F63" s="284">
        <v>0.61439999999999995</v>
      </c>
      <c r="G63" s="284">
        <v>0.88249999999999995</v>
      </c>
      <c r="H63" s="284">
        <v>1.0344</v>
      </c>
      <c r="I63" s="284">
        <v>0.67600000000000005</v>
      </c>
      <c r="J63" s="281">
        <v>6.2769265844772049</v>
      </c>
    </row>
    <row r="64" spans="1:10" ht="13.8" x14ac:dyDescent="0.3">
      <c r="A64" s="107" t="s">
        <v>66</v>
      </c>
      <c r="B64" s="108">
        <v>32311</v>
      </c>
      <c r="C64" s="108">
        <v>403.88749999999999</v>
      </c>
      <c r="D64" s="374">
        <v>4.4999999999999998E-2</v>
      </c>
      <c r="E64" s="283">
        <v>413658.27295454545</v>
      </c>
      <c r="F64" s="284">
        <v>0.61929999999999996</v>
      </c>
      <c r="G64" s="284">
        <v>0.70989999999999998</v>
      </c>
      <c r="H64" s="284">
        <v>0.93930000000000002</v>
      </c>
      <c r="I64" s="284">
        <v>0.71760000000000002</v>
      </c>
      <c r="J64" s="281">
        <v>5.1620419948694929</v>
      </c>
    </row>
    <row r="65" spans="1:10" ht="13.8" x14ac:dyDescent="0.3">
      <c r="A65" s="107" t="s">
        <v>67</v>
      </c>
      <c r="B65" s="108">
        <v>340</v>
      </c>
      <c r="C65" s="108">
        <v>340</v>
      </c>
      <c r="D65" s="374">
        <v>4.9000000000000002E-2</v>
      </c>
      <c r="E65" s="283">
        <v>847818.06</v>
      </c>
      <c r="F65" s="284">
        <v>0.7621</v>
      </c>
      <c r="G65" s="284">
        <v>0.91759999999999997</v>
      </c>
      <c r="H65" s="284">
        <v>1.0978000000000001</v>
      </c>
      <c r="I65" s="284">
        <v>0.75970000000000004</v>
      </c>
      <c r="J65" s="281">
        <v>5.0116693751902703</v>
      </c>
    </row>
    <row r="66" spans="1:10" ht="13.8" x14ac:dyDescent="0.3">
      <c r="A66" s="107" t="s">
        <v>68</v>
      </c>
      <c r="B66" s="108">
        <v>1449</v>
      </c>
      <c r="C66" s="108">
        <v>362.25</v>
      </c>
      <c r="D66" s="374">
        <v>4.2999999999999997E-2</v>
      </c>
      <c r="E66" s="283">
        <v>391256.40500000003</v>
      </c>
      <c r="F66" s="284">
        <v>0.73470000000000002</v>
      </c>
      <c r="G66" s="284">
        <v>0.93789999999999996</v>
      </c>
      <c r="H66" s="284">
        <v>1.0346</v>
      </c>
      <c r="I66" s="284">
        <v>0.73860000000000003</v>
      </c>
      <c r="J66" s="281">
        <v>4.5810545700713625</v>
      </c>
    </row>
    <row r="67" spans="1:10" ht="13.8" x14ac:dyDescent="0.3">
      <c r="A67" s="107" t="s">
        <v>69</v>
      </c>
      <c r="B67" s="108">
        <v>2543</v>
      </c>
      <c r="C67" s="108">
        <v>363.28571428571428</v>
      </c>
      <c r="D67" s="374">
        <v>4.2000000000000003E-2</v>
      </c>
      <c r="E67" s="283">
        <v>543403.43545454543</v>
      </c>
      <c r="F67" s="284">
        <v>0.71140000000000003</v>
      </c>
      <c r="G67" s="284">
        <v>0.8891</v>
      </c>
      <c r="H67" s="284">
        <v>1.0227999999999999</v>
      </c>
      <c r="I67" s="284">
        <v>0.752</v>
      </c>
      <c r="J67" s="281">
        <v>4.5518680404119731</v>
      </c>
    </row>
    <row r="68" spans="1:10" s="231" customFormat="1" ht="13.8" x14ac:dyDescent="0.3">
      <c r="A68" s="107" t="s">
        <v>70</v>
      </c>
      <c r="B68" s="108">
        <v>4863</v>
      </c>
      <c r="C68" s="108">
        <v>374.07692307692309</v>
      </c>
      <c r="D68" s="374">
        <v>0.06</v>
      </c>
      <c r="E68" s="283">
        <v>481868.45052631584</v>
      </c>
      <c r="F68" s="284">
        <v>0.7026</v>
      </c>
      <c r="G68" s="284">
        <v>0.88529999999999998</v>
      </c>
      <c r="H68" s="284">
        <v>0.9758</v>
      </c>
      <c r="I68" s="284">
        <v>0.747</v>
      </c>
      <c r="J68" s="281">
        <v>5.0672844622953193</v>
      </c>
    </row>
    <row r="69" spans="1:10" ht="13.8" x14ac:dyDescent="0.3">
      <c r="A69" s="107" t="s">
        <v>71</v>
      </c>
      <c r="B69" s="108">
        <v>6130</v>
      </c>
      <c r="C69" s="108">
        <v>613</v>
      </c>
      <c r="D69" s="374">
        <v>0.04</v>
      </c>
      <c r="E69" s="283">
        <v>762296.135625</v>
      </c>
      <c r="F69" s="284">
        <v>0.68100000000000005</v>
      </c>
      <c r="G69" s="284">
        <v>0.8679</v>
      </c>
      <c r="H69" s="284">
        <v>0.97440000000000004</v>
      </c>
      <c r="I69" s="284">
        <v>0.69189999999999996</v>
      </c>
      <c r="J69" s="281">
        <v>7.6919152067399965</v>
      </c>
    </row>
    <row r="70" spans="1:10" ht="13.8" x14ac:dyDescent="0.3">
      <c r="A70" s="107" t="s">
        <v>72</v>
      </c>
      <c r="B70" s="108">
        <v>1849</v>
      </c>
      <c r="C70" s="108">
        <v>308.16666666666669</v>
      </c>
      <c r="D70" s="374">
        <v>5.5E-2</v>
      </c>
      <c r="E70" s="283">
        <v>320024.57374999998</v>
      </c>
      <c r="F70" s="284">
        <v>0.64249999999999996</v>
      </c>
      <c r="G70" s="284">
        <v>0.8599</v>
      </c>
      <c r="H70" s="284">
        <v>0.89370000000000005</v>
      </c>
      <c r="I70" s="284">
        <v>0.68630000000000002</v>
      </c>
      <c r="J70" s="281">
        <v>3.9853963553044252</v>
      </c>
    </row>
    <row r="71" spans="1:10" ht="13.8" x14ac:dyDescent="0.3">
      <c r="A71" s="107" t="s">
        <v>74</v>
      </c>
      <c r="B71" s="108">
        <v>8264</v>
      </c>
      <c r="C71" s="108">
        <v>751.27272727272725</v>
      </c>
      <c r="D71" s="374">
        <v>4.8000000000000001E-2</v>
      </c>
      <c r="E71" s="283">
        <v>1250673.3783333332</v>
      </c>
      <c r="F71" s="284">
        <v>0.68559999999999999</v>
      </c>
      <c r="G71" s="284">
        <v>0.89280000000000004</v>
      </c>
      <c r="H71" s="284">
        <v>0.98070000000000002</v>
      </c>
      <c r="I71" s="284">
        <v>0.70569999999999999</v>
      </c>
      <c r="J71" s="281">
        <v>20.083466725946359</v>
      </c>
    </row>
    <row r="72" spans="1:10" ht="13.8" x14ac:dyDescent="0.3">
      <c r="A72" s="107" t="s">
        <v>75</v>
      </c>
      <c r="B72" s="108">
        <v>1874</v>
      </c>
      <c r="C72" s="108">
        <v>267.71428571428572</v>
      </c>
      <c r="D72" s="374">
        <v>3.3000000000000002E-2</v>
      </c>
      <c r="E72" s="283">
        <v>407219.46833333332</v>
      </c>
      <c r="F72" s="284">
        <v>0.68769999999999998</v>
      </c>
      <c r="G72" s="284">
        <v>0.85219999999999996</v>
      </c>
      <c r="H72" s="284">
        <v>1.0659000000000001</v>
      </c>
      <c r="I72" s="284">
        <v>0.73819999999999997</v>
      </c>
      <c r="J72" s="281">
        <v>2.0370364957964147</v>
      </c>
    </row>
    <row r="73" spans="1:10" s="231" customFormat="1" ht="13.8" x14ac:dyDescent="0.3">
      <c r="A73" s="107" t="s">
        <v>76</v>
      </c>
      <c r="B73" s="108">
        <v>555</v>
      </c>
      <c r="C73" s="108">
        <v>277.5</v>
      </c>
      <c r="D73" s="374">
        <v>0.04</v>
      </c>
      <c r="E73" s="283">
        <v>480883.88412017166</v>
      </c>
      <c r="F73" s="284">
        <v>0.63239999999999996</v>
      </c>
      <c r="G73" s="284">
        <v>0.90810000000000002</v>
      </c>
      <c r="H73" s="284">
        <v>0.97030000000000005</v>
      </c>
      <c r="I73" s="284">
        <v>0.68500000000000005</v>
      </c>
      <c r="J73" s="281">
        <v>4.7878160867778021</v>
      </c>
    </row>
    <row r="74" spans="1:10" s="231" customFormat="1" ht="13.8" x14ac:dyDescent="0.3">
      <c r="A74" s="107" t="s">
        <v>77</v>
      </c>
      <c r="B74" s="108">
        <v>2691</v>
      </c>
      <c r="C74" s="108">
        <v>448.5</v>
      </c>
      <c r="D74" s="374">
        <v>0.05</v>
      </c>
      <c r="E74" s="283">
        <v>727057.40296296298</v>
      </c>
      <c r="F74" s="284">
        <v>0.68630000000000002</v>
      </c>
      <c r="G74" s="284">
        <v>0.82530000000000003</v>
      </c>
      <c r="H74" s="284">
        <v>0.96509999999999996</v>
      </c>
      <c r="I74" s="284">
        <v>0.7319</v>
      </c>
      <c r="J74" s="281">
        <v>9.0390862651181685</v>
      </c>
    </row>
    <row r="75" spans="1:10" ht="13.8" x14ac:dyDescent="0.3">
      <c r="A75" s="107" t="s">
        <v>78</v>
      </c>
      <c r="B75" s="108">
        <v>1721</v>
      </c>
      <c r="C75" s="108">
        <v>573.66666666666663</v>
      </c>
      <c r="D75" s="374">
        <v>0.04</v>
      </c>
      <c r="E75" s="283">
        <v>721929.5523809524</v>
      </c>
      <c r="F75" s="284">
        <v>0.66300000000000003</v>
      </c>
      <c r="G75" s="284">
        <v>0.86980000000000002</v>
      </c>
      <c r="H75" s="284">
        <v>1.0462</v>
      </c>
      <c r="I75" s="284">
        <v>0.73619999999999997</v>
      </c>
      <c r="J75" s="281">
        <v>7.1955607420372845</v>
      </c>
    </row>
    <row r="76" spans="1:10" s="231" customFormat="1" ht="13.8" x14ac:dyDescent="0.3">
      <c r="A76" s="107" t="s">
        <v>79</v>
      </c>
      <c r="B76" s="108">
        <v>578</v>
      </c>
      <c r="C76" s="108">
        <v>289</v>
      </c>
      <c r="D76" s="374">
        <v>4.5999999999999999E-2</v>
      </c>
      <c r="E76" s="283">
        <v>431020.0981818182</v>
      </c>
      <c r="F76" s="284">
        <v>0.68930000000000002</v>
      </c>
      <c r="G76" s="284">
        <v>0.87370000000000003</v>
      </c>
      <c r="H76" s="284">
        <v>1</v>
      </c>
      <c r="I76" s="284">
        <v>0.78449999999999998</v>
      </c>
      <c r="J76" s="281">
        <v>7.3218874313883164</v>
      </c>
    </row>
    <row r="77" spans="1:10" s="231" customFormat="1" ht="13.8" x14ac:dyDescent="0.3">
      <c r="A77" s="107" t="s">
        <v>80</v>
      </c>
      <c r="B77" s="108">
        <v>1916</v>
      </c>
      <c r="C77" s="108">
        <v>319.33333333333331</v>
      </c>
      <c r="D77" s="374">
        <v>4.7E-2</v>
      </c>
      <c r="E77" s="283">
        <v>450817.41499999998</v>
      </c>
      <c r="F77" s="284">
        <v>0.67290000000000005</v>
      </c>
      <c r="G77" s="284">
        <v>0.8841</v>
      </c>
      <c r="H77" s="284">
        <v>1.0035000000000001</v>
      </c>
      <c r="I77" s="284">
        <v>0.7399</v>
      </c>
      <c r="J77" s="281">
        <v>5.4037672249556774</v>
      </c>
    </row>
    <row r="78" spans="1:10" s="231" customFormat="1" ht="13.8" x14ac:dyDescent="0.3">
      <c r="A78" s="107" t="s">
        <v>81</v>
      </c>
      <c r="B78" s="108">
        <v>9030</v>
      </c>
      <c r="C78" s="108">
        <v>424.94117647058823</v>
      </c>
      <c r="D78" s="374">
        <v>4.4999999999999998E-2</v>
      </c>
      <c r="E78" s="283">
        <v>600119.49728555919</v>
      </c>
      <c r="F78" s="284">
        <v>0.64800000000000002</v>
      </c>
      <c r="G78" s="284">
        <v>0.92510000000000003</v>
      </c>
      <c r="H78" s="284">
        <v>0.98450000000000004</v>
      </c>
      <c r="I78" s="284">
        <v>0.71050000000000002</v>
      </c>
      <c r="J78" s="281">
        <v>5.3041907116169487</v>
      </c>
    </row>
    <row r="79" spans="1:10" ht="13.8" x14ac:dyDescent="0.3">
      <c r="A79" s="107" t="s">
        <v>82</v>
      </c>
      <c r="B79" s="108">
        <v>412</v>
      </c>
      <c r="C79" s="108">
        <v>412</v>
      </c>
      <c r="D79" s="374">
        <v>4.2000000000000003E-2</v>
      </c>
      <c r="E79" s="283">
        <v>857779.55</v>
      </c>
      <c r="F79" s="284">
        <v>0.73050000000000004</v>
      </c>
      <c r="G79" s="284">
        <v>0.89559999999999995</v>
      </c>
      <c r="H79" s="284">
        <v>0.95699999999999996</v>
      </c>
      <c r="I79" s="284">
        <v>0.78210000000000002</v>
      </c>
      <c r="J79" s="281">
        <v>7.3293929422988224</v>
      </c>
    </row>
    <row r="80" spans="1:10" ht="13.8" x14ac:dyDescent="0.3">
      <c r="A80" s="107" t="s">
        <v>83</v>
      </c>
      <c r="B80" s="108">
        <v>5166</v>
      </c>
      <c r="C80" s="108">
        <v>516.6</v>
      </c>
      <c r="D80" s="374">
        <v>4.4999999999999998E-2</v>
      </c>
      <c r="E80" s="283">
        <v>638984.25285714283</v>
      </c>
      <c r="F80" s="284">
        <v>0.63759999999999994</v>
      </c>
      <c r="G80" s="284">
        <v>0.80759999999999998</v>
      </c>
      <c r="H80" s="284">
        <v>1.0039</v>
      </c>
      <c r="I80" s="284">
        <v>0.68189999999999995</v>
      </c>
      <c r="J80" s="281">
        <v>7.988263063598307</v>
      </c>
    </row>
    <row r="81" spans="1:10" s="231" customFormat="1" ht="13.8" x14ac:dyDescent="0.3">
      <c r="A81" s="107" t="s">
        <v>84</v>
      </c>
      <c r="B81" s="108">
        <v>4079</v>
      </c>
      <c r="C81" s="108">
        <v>407.9</v>
      </c>
      <c r="D81" s="374">
        <v>6.6000000000000003E-2</v>
      </c>
      <c r="E81" s="283">
        <v>576466.74040816328</v>
      </c>
      <c r="F81" s="284">
        <v>0.67020000000000002</v>
      </c>
      <c r="G81" s="284">
        <v>0.89610000000000001</v>
      </c>
      <c r="H81" s="284">
        <v>1.0116000000000001</v>
      </c>
      <c r="I81" s="284">
        <v>0.71020000000000005</v>
      </c>
      <c r="J81" s="281">
        <v>6.8418924985581624</v>
      </c>
    </row>
    <row r="82" spans="1:10" ht="13.8" x14ac:dyDescent="0.3">
      <c r="A82" s="107" t="s">
        <v>85</v>
      </c>
      <c r="B82" s="108">
        <v>8850</v>
      </c>
      <c r="C82" s="108">
        <v>354</v>
      </c>
      <c r="D82" s="374">
        <v>6.8000000000000005E-2</v>
      </c>
      <c r="E82" s="283">
        <v>435677.90366666665</v>
      </c>
      <c r="F82" s="284">
        <v>0.68440000000000001</v>
      </c>
      <c r="G82" s="284">
        <v>0.87309999999999999</v>
      </c>
      <c r="H82" s="284">
        <v>0.95799999999999996</v>
      </c>
      <c r="I82" s="284">
        <v>0.72109999999999996</v>
      </c>
      <c r="J82" s="281">
        <v>3.7215407729527428</v>
      </c>
    </row>
    <row r="83" spans="1:10" s="231" customFormat="1" ht="13.8" x14ac:dyDescent="0.3">
      <c r="A83" s="107" t="s">
        <v>86</v>
      </c>
      <c r="B83" s="108">
        <v>3494</v>
      </c>
      <c r="C83" s="108">
        <v>436.75</v>
      </c>
      <c r="D83" s="374">
        <v>5.2000000000000005E-2</v>
      </c>
      <c r="E83" s="285">
        <v>589866.08272727276</v>
      </c>
      <c r="F83" s="284">
        <v>0.69299999999999995</v>
      </c>
      <c r="G83" s="284">
        <v>0.85580000000000001</v>
      </c>
      <c r="H83" s="284">
        <v>1.0244</v>
      </c>
      <c r="I83" s="284">
        <v>0.68830000000000002</v>
      </c>
      <c r="J83" s="282">
        <v>5.4496183054152469</v>
      </c>
    </row>
    <row r="84" spans="1:10" s="231" customFormat="1" ht="13.8" x14ac:dyDescent="0.3">
      <c r="A84" s="107" t="s">
        <v>87</v>
      </c>
      <c r="B84" s="108">
        <v>5792</v>
      </c>
      <c r="C84" s="108">
        <v>367.74603174603175</v>
      </c>
      <c r="D84" s="374">
        <v>4.5999999999999999E-2</v>
      </c>
      <c r="E84" s="283">
        <v>457137.62863636366</v>
      </c>
      <c r="F84" s="284">
        <v>0.67390000000000005</v>
      </c>
      <c r="G84" s="284">
        <v>0.83809999999999996</v>
      </c>
      <c r="H84" s="284">
        <v>1.0264</v>
      </c>
      <c r="I84" s="284">
        <v>0.7258</v>
      </c>
      <c r="J84" s="281">
        <v>5.1053224764128275</v>
      </c>
    </row>
    <row r="85" spans="1:10" ht="13.8" x14ac:dyDescent="0.3">
      <c r="A85" s="107" t="s">
        <v>88</v>
      </c>
      <c r="B85" s="108">
        <v>3768</v>
      </c>
      <c r="C85" s="108">
        <v>418.66666666666669</v>
      </c>
      <c r="D85" s="374">
        <v>5.9000000000000004E-2</v>
      </c>
      <c r="E85" s="283">
        <v>566385.97400000005</v>
      </c>
      <c r="F85" s="284">
        <v>0.60309999999999997</v>
      </c>
      <c r="G85" s="284">
        <v>0.85140000000000005</v>
      </c>
      <c r="H85" s="284">
        <v>1.0266</v>
      </c>
      <c r="I85" s="284">
        <v>0.63460000000000005</v>
      </c>
      <c r="J85" s="281">
        <v>7.7928861511166012</v>
      </c>
    </row>
    <row r="86" spans="1:10" s="231" customFormat="1" ht="13.8" x14ac:dyDescent="0.3">
      <c r="A86" s="107" t="s">
        <v>89</v>
      </c>
      <c r="B86" s="108">
        <v>3194</v>
      </c>
      <c r="C86" s="108">
        <v>290.36363636363637</v>
      </c>
      <c r="D86" s="374">
        <v>0.04</v>
      </c>
      <c r="E86" s="283">
        <v>474352.08428571426</v>
      </c>
      <c r="F86" s="284">
        <v>0.68240000000000001</v>
      </c>
      <c r="G86" s="284">
        <v>0.91830000000000001</v>
      </c>
      <c r="H86" s="284">
        <v>0.99</v>
      </c>
      <c r="I86" s="284">
        <v>0.70250000000000001</v>
      </c>
      <c r="J86" s="281">
        <v>5.3284929534333179</v>
      </c>
    </row>
    <row r="87" spans="1:10" s="231" customFormat="1" ht="13.8" x14ac:dyDescent="0.3">
      <c r="A87" s="107" t="s">
        <v>90</v>
      </c>
      <c r="B87" s="108">
        <v>4009</v>
      </c>
      <c r="C87" s="108">
        <v>364.45454545454544</v>
      </c>
      <c r="D87" s="374">
        <v>8.5999999999999993E-2</v>
      </c>
      <c r="E87" s="283">
        <v>470025.95076923078</v>
      </c>
      <c r="F87" s="284">
        <v>0.60599999999999998</v>
      </c>
      <c r="G87" s="284">
        <v>0.9032</v>
      </c>
      <c r="H87" s="284">
        <v>0.94010000000000005</v>
      </c>
      <c r="I87" s="284">
        <v>0.68300000000000005</v>
      </c>
      <c r="J87" s="281">
        <v>5.2967259102137412</v>
      </c>
    </row>
    <row r="88" spans="1:10" s="231" customFormat="1" ht="13.8" x14ac:dyDescent="0.3">
      <c r="A88" s="107" t="s">
        <v>91</v>
      </c>
      <c r="B88" s="108">
        <v>2465</v>
      </c>
      <c r="C88" s="108">
        <v>372.07547169811323</v>
      </c>
      <c r="D88" s="374">
        <v>0.04</v>
      </c>
      <c r="E88" s="283">
        <v>398018.73662337661</v>
      </c>
      <c r="F88" s="284">
        <v>0.68440000000000001</v>
      </c>
      <c r="G88" s="284">
        <v>0.8024</v>
      </c>
      <c r="H88" s="284">
        <v>1.0257000000000001</v>
      </c>
      <c r="I88" s="284">
        <v>0.73180000000000001</v>
      </c>
      <c r="J88" s="281">
        <v>4.281750278007241</v>
      </c>
    </row>
    <row r="89" spans="1:10" s="231" customFormat="1" ht="13.8" x14ac:dyDescent="0.3">
      <c r="A89" s="107" t="s">
        <v>92</v>
      </c>
      <c r="B89" s="108">
        <v>1203</v>
      </c>
      <c r="C89" s="108">
        <v>300.75</v>
      </c>
      <c r="D89" s="374">
        <v>0.04</v>
      </c>
      <c r="E89" s="283">
        <v>546946.12888888887</v>
      </c>
      <c r="F89" s="284">
        <v>0.66720000000000002</v>
      </c>
      <c r="G89" s="284">
        <v>0.90190000000000003</v>
      </c>
      <c r="H89" s="284">
        <v>0.96830000000000005</v>
      </c>
      <c r="I89" s="284">
        <v>0.62480000000000002</v>
      </c>
      <c r="J89" s="281">
        <v>5.9220101877247044</v>
      </c>
    </row>
    <row r="90" spans="1:10" s="231" customFormat="1" ht="13.8" x14ac:dyDescent="0.3">
      <c r="A90" s="107" t="s">
        <v>93</v>
      </c>
      <c r="B90" s="108">
        <v>2118</v>
      </c>
      <c r="C90" s="108">
        <v>302.57142857142856</v>
      </c>
      <c r="D90" s="374">
        <v>4.0999999999999995E-2</v>
      </c>
      <c r="E90" s="283">
        <v>348688.04300000001</v>
      </c>
      <c r="F90" s="284">
        <v>0.67190000000000005</v>
      </c>
      <c r="G90" s="284">
        <v>0.86639999999999995</v>
      </c>
      <c r="H90" s="284">
        <v>1.1011</v>
      </c>
      <c r="I90" s="284">
        <v>0.65439999999999998</v>
      </c>
      <c r="J90" s="281">
        <v>4.4696982754835215</v>
      </c>
    </row>
    <row r="91" spans="1:10" s="231" customFormat="1" ht="12" customHeight="1" x14ac:dyDescent="0.3">
      <c r="A91" s="107" t="s">
        <v>94</v>
      </c>
      <c r="B91" s="108">
        <v>404</v>
      </c>
      <c r="C91" s="108">
        <v>538.66666666666663</v>
      </c>
      <c r="D91" s="374">
        <v>4.2999999999999997E-2</v>
      </c>
      <c r="E91" s="283">
        <v>736643.29</v>
      </c>
      <c r="F91" s="284">
        <v>0.67689999999999995</v>
      </c>
      <c r="G91" s="284">
        <v>0.86880000000000002</v>
      </c>
      <c r="H91" s="284">
        <v>1.0122</v>
      </c>
      <c r="I91" s="284">
        <v>0.71719999999999995</v>
      </c>
      <c r="J91" s="281">
        <v>2.6475617987166307</v>
      </c>
    </row>
    <row r="92" spans="1:10" ht="13.8" x14ac:dyDescent="0.3">
      <c r="A92" s="107" t="s">
        <v>95</v>
      </c>
      <c r="B92" s="108">
        <v>819</v>
      </c>
      <c r="C92" s="108">
        <v>273</v>
      </c>
      <c r="D92" s="374">
        <v>3.9E-2</v>
      </c>
      <c r="E92" s="283">
        <v>360862.15749999997</v>
      </c>
      <c r="F92" s="284">
        <v>0.65880000000000005</v>
      </c>
      <c r="G92" s="284">
        <v>0.92800000000000005</v>
      </c>
      <c r="H92" s="284">
        <v>1.0101</v>
      </c>
      <c r="I92" s="284">
        <v>0.71130000000000004</v>
      </c>
      <c r="J92" s="281">
        <v>3.8530847332619684</v>
      </c>
    </row>
    <row r="93" spans="1:10" ht="13.8" x14ac:dyDescent="0.3">
      <c r="A93" s="107" t="s">
        <v>97</v>
      </c>
      <c r="B93" s="108">
        <v>202</v>
      </c>
      <c r="C93" s="108">
        <v>404</v>
      </c>
      <c r="D93" s="374">
        <v>5.5999999999999994E-2</v>
      </c>
      <c r="E93" s="283">
        <v>397104.12</v>
      </c>
      <c r="F93" s="284">
        <v>0.64080000000000004</v>
      </c>
      <c r="G93" s="284">
        <v>0.92569999999999997</v>
      </c>
      <c r="H93" s="284">
        <v>0.95320000000000005</v>
      </c>
      <c r="I93" s="284">
        <v>0.7127</v>
      </c>
      <c r="J93" s="281">
        <v>6.021678444807093</v>
      </c>
    </row>
    <row r="94" spans="1:10" ht="13.8" x14ac:dyDescent="0.3">
      <c r="A94" s="107" t="s">
        <v>98</v>
      </c>
      <c r="B94" s="108">
        <v>4843</v>
      </c>
      <c r="C94" s="108">
        <v>484.3</v>
      </c>
      <c r="D94" s="374">
        <v>3.6000000000000004E-2</v>
      </c>
      <c r="E94" s="283">
        <v>714739.7</v>
      </c>
      <c r="F94" s="284">
        <v>0.63270000000000004</v>
      </c>
      <c r="G94" s="284">
        <v>0.89429999999999998</v>
      </c>
      <c r="H94" s="284">
        <v>0.98950000000000005</v>
      </c>
      <c r="I94" s="284">
        <v>0.6986</v>
      </c>
      <c r="J94" s="281">
        <v>6.9586023708168501</v>
      </c>
    </row>
    <row r="95" spans="1:10" ht="13.8" x14ac:dyDescent="0.3">
      <c r="A95" s="107" t="s">
        <v>99</v>
      </c>
      <c r="B95" s="108">
        <v>3050</v>
      </c>
      <c r="C95" s="108">
        <v>290.47619047619048</v>
      </c>
      <c r="D95" s="374">
        <v>7.2999999999999995E-2</v>
      </c>
      <c r="E95" s="283">
        <v>416780.85583333328</v>
      </c>
      <c r="F95" s="284">
        <v>0.6734</v>
      </c>
      <c r="G95" s="284">
        <v>0.90100000000000002</v>
      </c>
      <c r="H95" s="284">
        <v>1.0583</v>
      </c>
      <c r="I95" s="284">
        <v>0.71709999999999996</v>
      </c>
      <c r="J95" s="281">
        <v>5.4881161193880601</v>
      </c>
    </row>
    <row r="96" spans="1:10" ht="13.8" x14ac:dyDescent="0.3">
      <c r="A96" s="107" t="s">
        <v>100</v>
      </c>
      <c r="B96" s="108">
        <v>20676</v>
      </c>
      <c r="C96" s="108">
        <v>459.46666666666664</v>
      </c>
      <c r="D96" s="374">
        <v>3.7000000000000005E-2</v>
      </c>
      <c r="E96" s="283">
        <v>754486.89348484844</v>
      </c>
      <c r="F96" s="284">
        <v>0.68989999999999996</v>
      </c>
      <c r="G96" s="284">
        <v>0.85109999999999997</v>
      </c>
      <c r="H96" s="284">
        <v>0.98099999999999998</v>
      </c>
      <c r="I96" s="284">
        <v>0.73660000000000003</v>
      </c>
      <c r="J96" s="281">
        <v>5.5690893984562404</v>
      </c>
    </row>
    <row r="97" spans="1:10" ht="13.8" x14ac:dyDescent="0.3">
      <c r="A97" s="107" t="s">
        <v>101</v>
      </c>
      <c r="B97" s="108">
        <v>1111</v>
      </c>
      <c r="C97" s="108">
        <v>277.75</v>
      </c>
      <c r="D97" s="374">
        <v>7.2000000000000008E-2</v>
      </c>
      <c r="E97" s="283">
        <v>349513.77666666667</v>
      </c>
      <c r="F97" s="284">
        <v>0.70179999999999998</v>
      </c>
      <c r="G97" s="284">
        <v>0.90369999999999995</v>
      </c>
      <c r="H97" s="284">
        <v>1.0441</v>
      </c>
      <c r="I97" s="284">
        <v>0.746</v>
      </c>
      <c r="J97" s="281">
        <v>3.8013320709598526</v>
      </c>
    </row>
    <row r="98" spans="1:10" ht="13.8" x14ac:dyDescent="0.3">
      <c r="A98" s="107" t="s">
        <v>102</v>
      </c>
      <c r="B98" s="108">
        <v>1206</v>
      </c>
      <c r="C98" s="108">
        <v>344.57142857142856</v>
      </c>
      <c r="D98" s="374">
        <v>6.2E-2</v>
      </c>
      <c r="E98" s="283">
        <v>317141.696</v>
      </c>
      <c r="F98" s="284">
        <v>0.6754</v>
      </c>
      <c r="G98" s="284">
        <v>0.87309999999999999</v>
      </c>
      <c r="H98" s="284">
        <v>0.98219999999999996</v>
      </c>
      <c r="I98" s="284">
        <v>0.71120000000000005</v>
      </c>
      <c r="J98" s="281">
        <v>4.216998884441721</v>
      </c>
    </row>
    <row r="99" spans="1:10" ht="13.8" x14ac:dyDescent="0.3">
      <c r="A99" s="107" t="s">
        <v>103</v>
      </c>
      <c r="B99" s="108">
        <v>706</v>
      </c>
      <c r="C99" s="108">
        <v>706</v>
      </c>
      <c r="D99" s="374">
        <v>3.6000000000000004E-2</v>
      </c>
      <c r="E99" s="283">
        <v>636948.39</v>
      </c>
      <c r="F99" s="284">
        <v>0.72689999999999999</v>
      </c>
      <c r="G99" s="284">
        <v>0.90790000000000004</v>
      </c>
      <c r="H99" s="284">
        <v>1.0337000000000001</v>
      </c>
      <c r="I99" s="284">
        <v>0.73309999999999997</v>
      </c>
      <c r="J99" s="281">
        <v>5.6211886001684412</v>
      </c>
    </row>
    <row r="100" spans="1:10" ht="13.8" x14ac:dyDescent="0.3">
      <c r="A100" s="107" t="s">
        <v>104</v>
      </c>
      <c r="B100" s="108">
        <v>8297</v>
      </c>
      <c r="C100" s="108">
        <v>414.85</v>
      </c>
      <c r="D100" s="374">
        <v>4.7E-2</v>
      </c>
      <c r="E100" s="283">
        <v>481491.11035714287</v>
      </c>
      <c r="F100" s="284">
        <v>0.64970000000000006</v>
      </c>
      <c r="G100" s="284">
        <v>0.86980000000000002</v>
      </c>
      <c r="H100" s="284">
        <v>0.9577</v>
      </c>
      <c r="I100" s="284">
        <v>0.66749999999999998</v>
      </c>
      <c r="J100" s="281">
        <v>5.9543111897322509</v>
      </c>
    </row>
    <row r="101" spans="1:10" ht="13.8" x14ac:dyDescent="0.3">
      <c r="A101" s="107" t="s">
        <v>105</v>
      </c>
      <c r="B101" s="108">
        <v>2851</v>
      </c>
      <c r="C101" s="108">
        <v>475.16666666666669</v>
      </c>
      <c r="D101" s="374">
        <v>4.2999999999999997E-2</v>
      </c>
      <c r="E101" s="283">
        <v>489636.46750000003</v>
      </c>
      <c r="F101" s="284">
        <v>0.59789999999999999</v>
      </c>
      <c r="G101" s="284">
        <v>0.82989999999999997</v>
      </c>
      <c r="H101" s="284">
        <v>0.90890000000000004</v>
      </c>
      <c r="I101" s="284">
        <v>0.58630000000000004</v>
      </c>
      <c r="J101" s="281">
        <v>5.6144365264677605</v>
      </c>
    </row>
    <row r="102" spans="1:10" ht="13.8" x14ac:dyDescent="0.3">
      <c r="A102" s="107" t="s">
        <v>106</v>
      </c>
      <c r="B102" s="108">
        <v>5196</v>
      </c>
      <c r="C102" s="108">
        <v>415.68</v>
      </c>
      <c r="D102" s="374">
        <v>6.2E-2</v>
      </c>
      <c r="E102" s="283">
        <v>531084.23611111112</v>
      </c>
      <c r="F102" s="284">
        <v>0.65269999999999995</v>
      </c>
      <c r="G102" s="284">
        <v>0.91969999999999996</v>
      </c>
      <c r="H102" s="284">
        <v>0.97940000000000005</v>
      </c>
      <c r="I102" s="284">
        <v>0.69510000000000005</v>
      </c>
      <c r="J102" s="281">
        <v>4.8400001679692064</v>
      </c>
    </row>
    <row r="103" spans="1:10" ht="13.8" x14ac:dyDescent="0.3">
      <c r="A103" s="107" t="s">
        <v>107</v>
      </c>
      <c r="B103" s="108">
        <v>1217</v>
      </c>
      <c r="C103" s="108">
        <v>320.26315789473688</v>
      </c>
      <c r="D103" s="374">
        <v>3.9E-2</v>
      </c>
      <c r="E103" s="283">
        <v>610327.67368421063</v>
      </c>
      <c r="F103" s="284">
        <v>0.62839999999999996</v>
      </c>
      <c r="G103" s="284">
        <v>0.89980000000000004</v>
      </c>
      <c r="H103" s="284">
        <v>1.0961000000000001</v>
      </c>
      <c r="I103" s="284">
        <v>0.70379999999999998</v>
      </c>
      <c r="J103" s="281">
        <v>8.3931241119416811</v>
      </c>
    </row>
    <row r="104" spans="1:10" ht="13.8" x14ac:dyDescent="0.3">
      <c r="A104" s="107" t="s">
        <v>108</v>
      </c>
      <c r="B104" s="108">
        <v>349</v>
      </c>
      <c r="C104" s="108">
        <v>465.33333333333331</v>
      </c>
      <c r="D104" s="374">
        <v>3.7999999999999999E-2</v>
      </c>
      <c r="E104" s="283">
        <v>726161</v>
      </c>
      <c r="F104" s="284">
        <v>0.73560000000000003</v>
      </c>
      <c r="G104" s="284">
        <v>0.84809999999999997</v>
      </c>
      <c r="H104" s="284">
        <v>0.97299999999999998</v>
      </c>
      <c r="I104" s="284">
        <v>0.73829999999999996</v>
      </c>
      <c r="J104" s="282">
        <v>8.1048192552891631</v>
      </c>
    </row>
    <row r="105" spans="1:10" s="231" customFormat="1" ht="17.25" customHeight="1" x14ac:dyDescent="0.3">
      <c r="A105" s="109" t="s">
        <v>3</v>
      </c>
      <c r="B105" s="110">
        <v>377140</v>
      </c>
      <c r="C105" s="110">
        <v>396.60330730604414</v>
      </c>
      <c r="D105" s="290">
        <v>4.4999999999999998E-2</v>
      </c>
      <c r="E105" s="111">
        <v>524800.21992737579</v>
      </c>
      <c r="F105" s="112">
        <v>0.67466710117358264</v>
      </c>
      <c r="G105" s="112">
        <v>0.84975605875802085</v>
      </c>
      <c r="H105" s="112">
        <v>0.98371386898166979</v>
      </c>
      <c r="I105" s="112">
        <v>0.7136177942382177</v>
      </c>
      <c r="J105" s="113"/>
    </row>
    <row r="106" spans="1:10" ht="13.8" x14ac:dyDescent="0.3">
      <c r="A106" s="114"/>
      <c r="B106" s="115"/>
      <c r="C106" s="115"/>
      <c r="D106" s="116"/>
      <c r="E106" s="117"/>
      <c r="F106" s="118"/>
      <c r="G106" s="118"/>
      <c r="H106" s="118"/>
      <c r="I106" s="119"/>
    </row>
    <row r="107" spans="1:10" s="228" customFormat="1" ht="13.8" x14ac:dyDescent="0.3">
      <c r="A107" s="120">
        <f>SUBTOTAL(103,A5:A104)</f>
        <v>100</v>
      </c>
      <c r="B107" s="121">
        <f>SUBTOTAL(109,B5:B104)</f>
        <v>377136</v>
      </c>
      <c r="C107" s="122">
        <f>SUBTOTAL(101,C5:C104)</f>
        <v>397.31889539748738</v>
      </c>
      <c r="D107" s="123">
        <f>SUBTOTAL(101,D5:D104)</f>
        <v>4.7059999999999998E-2</v>
      </c>
      <c r="E107" s="373"/>
      <c r="F107" s="124"/>
      <c r="G107" s="124"/>
      <c r="H107" s="124"/>
      <c r="I107" s="124"/>
    </row>
    <row r="108" spans="1:10" ht="13.8" hidden="1" x14ac:dyDescent="0.3">
      <c r="A108" s="234" t="s">
        <v>186</v>
      </c>
      <c r="B108" s="235" t="s">
        <v>187</v>
      </c>
      <c r="C108" s="235" t="s">
        <v>188</v>
      </c>
      <c r="D108" s="236" t="s">
        <v>188</v>
      </c>
      <c r="E108" s="237"/>
      <c r="F108" s="118"/>
      <c r="G108" s="118"/>
      <c r="H108" s="118"/>
      <c r="I108" s="118"/>
      <c r="J108" s="230"/>
    </row>
    <row r="109" spans="1:10" ht="13.8" hidden="1" x14ac:dyDescent="0.3">
      <c r="A109" s="234">
        <f>SUBTOTAL(103,A5:A103)</f>
        <v>99</v>
      </c>
      <c r="B109" s="238">
        <f>SUBTOTAL(109,B5:B103)</f>
        <v>376787</v>
      </c>
      <c r="C109" s="234">
        <f>SUBTOTAL(101,C5:C103)</f>
        <v>396.63188087288285</v>
      </c>
      <c r="D109" s="234">
        <f>SUBTOTAL(101,D5:D103)</f>
        <v>4.7151515151515146E-2</v>
      </c>
      <c r="E109" s="237"/>
      <c r="F109" s="118"/>
      <c r="G109" s="118"/>
      <c r="H109" s="118"/>
      <c r="I109" s="118"/>
      <c r="J109" s="230"/>
    </row>
    <row r="110" spans="1:10" ht="13.8" x14ac:dyDescent="0.3">
      <c r="A110" s="234"/>
      <c r="B110" s="235"/>
      <c r="C110" s="235"/>
      <c r="D110" s="116"/>
      <c r="E110" s="237"/>
      <c r="F110" s="118"/>
      <c r="G110" s="118"/>
      <c r="H110" s="118"/>
      <c r="I110" s="118"/>
      <c r="J110" s="230"/>
    </row>
    <row r="111" spans="1:10" s="239" customFormat="1" ht="13.8" x14ac:dyDescent="0.3">
      <c r="A111" s="414"/>
      <c r="B111" s="371"/>
      <c r="C111" s="411"/>
      <c r="D111" s="412"/>
      <c r="E111" s="372"/>
      <c r="F111" s="118"/>
      <c r="G111" s="118"/>
      <c r="H111" s="118"/>
      <c r="I111" s="118"/>
    </row>
    <row r="112" spans="1:10" ht="13.8" x14ac:dyDescent="0.3">
      <c r="A112" s="126"/>
      <c r="B112" s="235"/>
      <c r="C112" s="235"/>
      <c r="D112" s="236"/>
      <c r="E112" s="237"/>
      <c r="F112" s="118"/>
      <c r="G112" s="118"/>
      <c r="H112" s="118"/>
      <c r="I112" s="118"/>
      <c r="J112" s="230"/>
    </row>
    <row r="113" spans="1:10" ht="13.8" x14ac:dyDescent="0.3">
      <c r="A113" s="125"/>
      <c r="B113" s="235"/>
      <c r="C113" s="235"/>
      <c r="D113" s="116"/>
      <c r="E113" s="237"/>
      <c r="F113" s="118"/>
      <c r="G113" s="118"/>
      <c r="H113" s="118"/>
      <c r="I113" s="118"/>
      <c r="J113" s="230"/>
    </row>
    <row r="114" spans="1:10" ht="15" customHeight="1" x14ac:dyDescent="0.3">
      <c r="A114" s="376"/>
      <c r="B114" s="115"/>
      <c r="C114" s="115"/>
      <c r="D114" s="116"/>
      <c r="E114" s="117"/>
      <c r="F114" s="118"/>
      <c r="G114" s="118"/>
      <c r="H114" s="118"/>
      <c r="I114" s="119"/>
      <c r="J114" s="230"/>
    </row>
    <row r="115" spans="1:10" ht="13.8" x14ac:dyDescent="0.3">
      <c r="A115" s="241"/>
      <c r="B115" s="115"/>
      <c r="C115" s="115"/>
      <c r="D115" s="116"/>
      <c r="E115" s="237"/>
      <c r="F115" s="242"/>
      <c r="G115" s="118"/>
      <c r="H115" s="118"/>
      <c r="I115" s="119"/>
      <c r="J115" s="230"/>
    </row>
    <row r="116" spans="1:10" ht="13.8" x14ac:dyDescent="0.3">
      <c r="A116" s="241"/>
      <c r="B116" s="115"/>
      <c r="C116" s="115"/>
      <c r="D116" s="116"/>
      <c r="E116" s="237"/>
      <c r="F116" s="242"/>
      <c r="G116" s="118"/>
      <c r="H116" s="118"/>
      <c r="I116" s="119"/>
      <c r="J116" s="230"/>
    </row>
    <row r="117" spans="1:10" ht="13.8" x14ac:dyDescent="0.3">
      <c r="A117" s="243"/>
      <c r="B117" s="115"/>
      <c r="C117" s="115"/>
      <c r="D117" s="116"/>
      <c r="E117" s="237"/>
      <c r="F117" s="242"/>
      <c r="G117" s="118"/>
      <c r="H117" s="118"/>
      <c r="I117" s="119"/>
      <c r="J117" s="230"/>
    </row>
    <row r="118" spans="1:10" s="227" customFormat="1" ht="13.8" x14ac:dyDescent="0.3">
      <c r="A118" s="244"/>
      <c r="B118" s="115"/>
      <c r="C118" s="115"/>
      <c r="D118" s="116"/>
      <c r="E118" s="237"/>
      <c r="F118" s="118"/>
      <c r="G118" s="118"/>
      <c r="H118" s="118"/>
      <c r="I118" s="118"/>
    </row>
    <row r="119" spans="1:10" s="227" customFormat="1" ht="13.8" x14ac:dyDescent="0.3">
      <c r="A119" s="114"/>
      <c r="B119" s="115"/>
      <c r="C119" s="245"/>
      <c r="D119" s="245"/>
      <c r="E119" s="237"/>
      <c r="F119" s="118"/>
      <c r="G119" s="118"/>
      <c r="H119" s="118"/>
      <c r="I119" s="118"/>
    </row>
    <row r="120" spans="1:10" s="227" customFormat="1" ht="13.8" x14ac:dyDescent="0.3">
      <c r="A120" s="114"/>
      <c r="B120" s="115"/>
      <c r="C120" s="115"/>
      <c r="D120" s="246"/>
      <c r="E120" s="237"/>
      <c r="F120" s="118"/>
      <c r="G120" s="118"/>
      <c r="H120" s="118"/>
      <c r="I120" s="118"/>
    </row>
    <row r="121" spans="1:10" s="227" customFormat="1" ht="13.8" x14ac:dyDescent="0.3">
      <c r="A121" s="114"/>
      <c r="B121" s="115"/>
      <c r="C121" s="115"/>
      <c r="D121" s="116"/>
      <c r="E121" s="237"/>
      <c r="F121" s="118"/>
      <c r="G121" s="118"/>
      <c r="H121" s="118"/>
      <c r="I121" s="118"/>
    </row>
    <row r="122" spans="1:10" s="227" customFormat="1" ht="13.8" x14ac:dyDescent="0.3">
      <c r="A122" s="114"/>
      <c r="B122" s="115"/>
      <c r="C122" s="115"/>
      <c r="D122" s="245"/>
      <c r="E122" s="237"/>
      <c r="F122" s="118"/>
      <c r="G122" s="118"/>
      <c r="H122" s="118"/>
      <c r="I122" s="118"/>
    </row>
    <row r="123" spans="1:10" s="227" customFormat="1" ht="13.8" x14ac:dyDescent="0.3">
      <c r="A123" s="244"/>
      <c r="B123" s="115"/>
      <c r="C123" s="115"/>
      <c r="D123" s="116"/>
      <c r="E123" s="237"/>
      <c r="F123" s="118"/>
      <c r="G123" s="118"/>
      <c r="H123" s="118"/>
      <c r="I123" s="118"/>
    </row>
    <row r="124" spans="1:10" s="227" customFormat="1" ht="13.8" x14ac:dyDescent="0.3">
      <c r="A124" s="114"/>
      <c r="B124" s="115"/>
      <c r="C124" s="115"/>
      <c r="D124" s="116"/>
      <c r="E124" s="237"/>
      <c r="F124" s="118"/>
      <c r="G124" s="118"/>
      <c r="H124" s="118"/>
      <c r="I124" s="118"/>
    </row>
    <row r="125" spans="1:10" s="227" customFormat="1" ht="13.8" x14ac:dyDescent="0.3">
      <c r="A125" s="244"/>
      <c r="B125" s="115"/>
      <c r="C125" s="115"/>
      <c r="D125" s="116"/>
      <c r="E125" s="237"/>
      <c r="F125" s="118"/>
      <c r="G125" s="118"/>
      <c r="H125" s="118"/>
      <c r="I125" s="118"/>
    </row>
    <row r="126" spans="1:10" s="231" customFormat="1" ht="13.8" x14ac:dyDescent="0.3">
      <c r="A126" s="240"/>
      <c r="B126" s="247"/>
      <c r="C126" s="247"/>
      <c r="D126" s="248"/>
      <c r="E126" s="249"/>
      <c r="F126" s="250"/>
      <c r="G126" s="250"/>
      <c r="H126" s="250"/>
      <c r="I126" s="250"/>
    </row>
    <row r="127" spans="1:10" ht="13.8" x14ac:dyDescent="0.3">
      <c r="A127" s="241"/>
      <c r="B127" s="115"/>
      <c r="C127" s="115"/>
      <c r="D127" s="116"/>
      <c r="E127" s="237"/>
      <c r="F127" s="242"/>
      <c r="G127" s="118"/>
      <c r="H127" s="118"/>
      <c r="I127" s="119"/>
      <c r="J127" s="230"/>
    </row>
    <row r="128" spans="1:10" ht="13.8" x14ac:dyDescent="0.3">
      <c r="A128" s="251"/>
      <c r="B128" s="115"/>
      <c r="C128" s="115"/>
      <c r="D128" s="116"/>
      <c r="E128" s="237"/>
      <c r="F128" s="242"/>
      <c r="G128" s="118"/>
      <c r="H128" s="118"/>
      <c r="I128" s="119"/>
      <c r="J128" s="230"/>
    </row>
    <row r="129" spans="1:9" s="233" customFormat="1" ht="13.8" x14ac:dyDescent="0.3">
      <c r="A129" s="241"/>
      <c r="B129" s="115"/>
      <c r="C129" s="115"/>
      <c r="D129" s="116"/>
      <c r="E129" s="237"/>
      <c r="F129" s="242"/>
      <c r="G129" s="118"/>
      <c r="H129" s="118"/>
      <c r="I129" s="119"/>
    </row>
    <row r="130" spans="1:9" s="233" customFormat="1" ht="13.8" x14ac:dyDescent="0.3">
      <c r="A130" s="241"/>
      <c r="B130" s="115"/>
      <c r="C130" s="115"/>
      <c r="D130" s="116"/>
      <c r="E130" s="237"/>
      <c r="F130" s="242"/>
      <c r="G130" s="118"/>
      <c r="H130" s="118"/>
      <c r="I130" s="119"/>
    </row>
    <row r="131" spans="1:9" s="233" customFormat="1" ht="13.8" x14ac:dyDescent="0.3">
      <c r="A131" s="241"/>
      <c r="B131" s="115"/>
      <c r="C131" s="115"/>
      <c r="D131" s="116"/>
      <c r="E131" s="237"/>
      <c r="F131" s="242"/>
      <c r="G131" s="118"/>
      <c r="H131" s="118"/>
      <c r="I131" s="119"/>
    </row>
    <row r="132" spans="1:9" s="233" customFormat="1" ht="13.8" x14ac:dyDescent="0.3">
      <c r="A132" s="241"/>
      <c r="B132" s="115"/>
      <c r="C132" s="115"/>
      <c r="D132" s="116"/>
      <c r="E132" s="237"/>
      <c r="F132" s="242"/>
      <c r="G132" s="118"/>
      <c r="H132" s="118"/>
      <c r="I132" s="119"/>
    </row>
    <row r="133" spans="1:9" s="233" customFormat="1" ht="13.8" x14ac:dyDescent="0.3">
      <c r="A133" s="241"/>
      <c r="B133" s="115"/>
      <c r="C133" s="115"/>
      <c r="D133" s="116"/>
      <c r="E133" s="237"/>
      <c r="F133" s="242"/>
      <c r="G133" s="118"/>
      <c r="H133" s="118"/>
      <c r="I133" s="119"/>
    </row>
    <row r="134" spans="1:9" s="233" customFormat="1" ht="13.8" x14ac:dyDescent="0.3">
      <c r="A134" s="241"/>
      <c r="B134" s="115"/>
      <c r="C134" s="115"/>
      <c r="D134" s="116"/>
      <c r="E134" s="237"/>
      <c r="F134" s="242"/>
      <c r="G134" s="118"/>
      <c r="H134" s="118"/>
      <c r="I134" s="119"/>
    </row>
    <row r="135" spans="1:9" s="233" customFormat="1" ht="13.8" x14ac:dyDescent="0.3">
      <c r="A135" s="241"/>
      <c r="B135" s="115"/>
      <c r="C135" s="115"/>
      <c r="D135" s="116"/>
      <c r="E135" s="237"/>
      <c r="F135" s="242"/>
      <c r="G135" s="118"/>
      <c r="H135" s="118"/>
      <c r="I135" s="119"/>
    </row>
    <row r="136" spans="1:9" s="233" customFormat="1" ht="13.8" x14ac:dyDescent="0.3">
      <c r="A136" s="241"/>
      <c r="B136" s="115"/>
      <c r="C136" s="115"/>
      <c r="D136" s="116"/>
      <c r="E136" s="237"/>
      <c r="F136" s="242"/>
      <c r="G136" s="118"/>
      <c r="H136" s="118"/>
      <c r="I136" s="119"/>
    </row>
    <row r="137" spans="1:9" s="233" customFormat="1" ht="13.8" x14ac:dyDescent="0.3">
      <c r="A137" s="241"/>
      <c r="B137" s="115"/>
      <c r="C137" s="115"/>
      <c r="D137" s="116"/>
      <c r="E137" s="237"/>
      <c r="F137" s="242"/>
      <c r="G137" s="118"/>
      <c r="H137" s="118"/>
      <c r="I137" s="119"/>
    </row>
    <row r="138" spans="1:9" s="233" customFormat="1" ht="13.8" x14ac:dyDescent="0.3">
      <c r="A138" s="241"/>
      <c r="B138" s="115"/>
      <c r="C138" s="115"/>
      <c r="D138" s="116"/>
      <c r="E138" s="237"/>
      <c r="F138" s="242"/>
      <c r="G138" s="118"/>
      <c r="H138" s="118"/>
      <c r="I138" s="119"/>
    </row>
    <row r="139" spans="1:9" s="233" customFormat="1" ht="13.8" x14ac:dyDescent="0.3">
      <c r="A139" s="241"/>
      <c r="B139" s="115"/>
      <c r="C139" s="115"/>
      <c r="D139" s="116"/>
      <c r="E139" s="237"/>
      <c r="F139" s="242"/>
      <c r="G139" s="118"/>
      <c r="H139" s="118"/>
      <c r="I139" s="119"/>
    </row>
    <row r="140" spans="1:9" s="233" customFormat="1" ht="13.8" x14ac:dyDescent="0.3">
      <c r="A140" s="241"/>
      <c r="B140" s="115"/>
      <c r="C140" s="115"/>
      <c r="D140" s="116"/>
      <c r="E140" s="237"/>
      <c r="F140" s="242"/>
      <c r="G140" s="118"/>
      <c r="H140" s="118"/>
      <c r="I140" s="119"/>
    </row>
    <row r="141" spans="1:9" s="233" customFormat="1" ht="13.8" x14ac:dyDescent="0.3">
      <c r="A141" s="241"/>
      <c r="B141" s="115"/>
      <c r="C141" s="115"/>
      <c r="D141" s="116"/>
      <c r="E141" s="237"/>
      <c r="F141" s="242"/>
      <c r="G141" s="118"/>
      <c r="H141" s="118"/>
      <c r="I141" s="119"/>
    </row>
    <row r="142" spans="1:9" s="233" customFormat="1" ht="13.8" x14ac:dyDescent="0.3">
      <c r="A142" s="241"/>
      <c r="B142" s="115"/>
      <c r="C142" s="115"/>
      <c r="D142" s="116"/>
      <c r="E142" s="237"/>
      <c r="F142" s="242"/>
      <c r="G142" s="118"/>
      <c r="H142" s="118"/>
      <c r="I142" s="119"/>
    </row>
    <row r="143" spans="1:9" s="233" customFormat="1" x14ac:dyDescent="0.2">
      <c r="A143" s="252"/>
      <c r="B143" s="253"/>
      <c r="C143" s="253"/>
      <c r="D143" s="254"/>
      <c r="E143" s="255"/>
      <c r="F143" s="256"/>
      <c r="G143" s="257"/>
      <c r="H143" s="257"/>
      <c r="I143" s="258"/>
    </row>
    <row r="144" spans="1:9" s="233" customFormat="1" x14ac:dyDescent="0.2">
      <c r="A144" s="252"/>
      <c r="B144" s="253"/>
      <c r="C144" s="253"/>
      <c r="D144" s="254"/>
      <c r="E144" s="255"/>
      <c r="F144" s="256"/>
      <c r="G144" s="257"/>
      <c r="H144" s="257"/>
      <c r="I144" s="258"/>
    </row>
    <row r="145" spans="1:10" s="257" customFormat="1" x14ac:dyDescent="0.2">
      <c r="A145" s="252"/>
      <c r="B145" s="253"/>
      <c r="C145" s="253"/>
      <c r="D145" s="254"/>
      <c r="E145" s="255"/>
      <c r="F145" s="256"/>
      <c r="I145" s="258"/>
      <c r="J145" s="233"/>
    </row>
    <row r="146" spans="1:10" s="257" customFormat="1" x14ac:dyDescent="0.2">
      <c r="A146" s="252"/>
      <c r="B146" s="253"/>
      <c r="C146" s="253"/>
      <c r="D146" s="254"/>
      <c r="E146" s="255"/>
      <c r="F146" s="256"/>
      <c r="I146" s="258"/>
      <c r="J146" s="233"/>
    </row>
    <row r="147" spans="1:10" s="257" customFormat="1" x14ac:dyDescent="0.2">
      <c r="A147" s="252"/>
      <c r="B147" s="253"/>
      <c r="C147" s="253"/>
      <c r="D147" s="254"/>
      <c r="E147" s="255"/>
      <c r="F147" s="256"/>
      <c r="I147" s="258"/>
      <c r="J147" s="233"/>
    </row>
    <row r="148" spans="1:10" s="257" customFormat="1" x14ac:dyDescent="0.2">
      <c r="A148" s="252"/>
      <c r="B148" s="253"/>
      <c r="C148" s="253"/>
      <c r="D148" s="254"/>
      <c r="E148" s="255"/>
      <c r="F148" s="256"/>
      <c r="I148" s="258"/>
      <c r="J148" s="233"/>
    </row>
    <row r="149" spans="1:10" s="257" customFormat="1" x14ac:dyDescent="0.2">
      <c r="A149" s="252"/>
      <c r="B149" s="253"/>
      <c r="C149" s="253"/>
      <c r="D149" s="254"/>
      <c r="E149" s="255"/>
      <c r="F149" s="256"/>
      <c r="I149" s="258"/>
      <c r="J149" s="233"/>
    </row>
    <row r="150" spans="1:10" s="257" customFormat="1" x14ac:dyDescent="0.2">
      <c r="A150" s="252"/>
      <c r="B150" s="253"/>
      <c r="C150" s="253"/>
      <c r="D150" s="254"/>
      <c r="E150" s="255"/>
      <c r="F150" s="256"/>
      <c r="I150" s="258"/>
      <c r="J150" s="233"/>
    </row>
    <row r="151" spans="1:10" s="257" customFormat="1" x14ac:dyDescent="0.2">
      <c r="A151" s="252"/>
      <c r="B151" s="253"/>
      <c r="C151" s="253"/>
      <c r="D151" s="254"/>
      <c r="E151" s="255"/>
      <c r="F151" s="256"/>
      <c r="I151" s="258"/>
      <c r="J151" s="233"/>
    </row>
    <row r="152" spans="1:10" s="257" customFormat="1" x14ac:dyDescent="0.2">
      <c r="A152" s="252"/>
      <c r="B152" s="253"/>
      <c r="C152" s="253"/>
      <c r="D152" s="254"/>
      <c r="E152" s="255"/>
      <c r="F152" s="256"/>
      <c r="I152" s="258"/>
      <c r="J152" s="233"/>
    </row>
    <row r="153" spans="1:10" s="257" customFormat="1" x14ac:dyDescent="0.2">
      <c r="A153" s="252"/>
      <c r="B153" s="253"/>
      <c r="C153" s="253"/>
      <c r="D153" s="254"/>
      <c r="E153" s="255"/>
      <c r="F153" s="256"/>
      <c r="I153" s="258"/>
      <c r="J153" s="233"/>
    </row>
    <row r="154" spans="1:10" s="257" customFormat="1" x14ac:dyDescent="0.2">
      <c r="A154" s="252"/>
      <c r="B154" s="253"/>
      <c r="C154" s="253"/>
      <c r="D154" s="254"/>
      <c r="E154" s="255"/>
      <c r="F154" s="256"/>
      <c r="I154" s="258"/>
      <c r="J154" s="233"/>
    </row>
    <row r="155" spans="1:10" s="257" customFormat="1" x14ac:dyDescent="0.2">
      <c r="A155" s="252"/>
      <c r="B155" s="253"/>
      <c r="C155" s="253"/>
      <c r="D155" s="254"/>
      <c r="E155" s="255"/>
      <c r="F155" s="256"/>
      <c r="I155" s="258"/>
      <c r="J155" s="233"/>
    </row>
    <row r="156" spans="1:10" s="257" customFormat="1" x14ac:dyDescent="0.2">
      <c r="A156" s="252"/>
      <c r="B156" s="253"/>
      <c r="C156" s="253"/>
      <c r="D156" s="254"/>
      <c r="E156" s="255"/>
      <c r="F156" s="256"/>
      <c r="I156" s="258"/>
      <c r="J156" s="233"/>
    </row>
    <row r="157" spans="1:10" s="257" customFormat="1" x14ac:dyDescent="0.2">
      <c r="A157" s="252"/>
      <c r="B157" s="253"/>
      <c r="C157" s="253"/>
      <c r="D157" s="254"/>
      <c r="E157" s="255"/>
      <c r="F157" s="256"/>
      <c r="I157" s="258"/>
      <c r="J157" s="233"/>
    </row>
    <row r="158" spans="1:10" s="257" customFormat="1" x14ac:dyDescent="0.2">
      <c r="A158" s="252"/>
      <c r="B158" s="253"/>
      <c r="C158" s="253"/>
      <c r="D158" s="254"/>
      <c r="E158" s="255"/>
      <c r="F158" s="256"/>
      <c r="I158" s="258"/>
      <c r="J158" s="233"/>
    </row>
    <row r="159" spans="1:10" s="257" customFormat="1" x14ac:dyDescent="0.2">
      <c r="A159" s="252"/>
      <c r="B159" s="253"/>
      <c r="C159" s="253"/>
      <c r="D159" s="254"/>
      <c r="E159" s="255"/>
      <c r="F159" s="256"/>
      <c r="I159" s="258"/>
      <c r="J159" s="233"/>
    </row>
    <row r="160" spans="1:10" s="257" customFormat="1" x14ac:dyDescent="0.2">
      <c r="A160" s="252"/>
      <c r="B160" s="253"/>
      <c r="C160" s="253"/>
      <c r="D160" s="254"/>
      <c r="E160" s="255"/>
      <c r="F160" s="256"/>
      <c r="I160" s="258"/>
      <c r="J160" s="233"/>
    </row>
    <row r="161" spans="1:10" s="257" customFormat="1" x14ac:dyDescent="0.2">
      <c r="A161" s="252"/>
      <c r="B161" s="253"/>
      <c r="C161" s="253"/>
      <c r="D161" s="254"/>
      <c r="E161" s="255"/>
      <c r="F161" s="256"/>
      <c r="I161" s="258"/>
      <c r="J161" s="233"/>
    </row>
    <row r="162" spans="1:10" s="257" customFormat="1" x14ac:dyDescent="0.2">
      <c r="A162" s="252"/>
      <c r="B162" s="253"/>
      <c r="C162" s="253"/>
      <c r="D162" s="254"/>
      <c r="E162" s="255"/>
      <c r="F162" s="256"/>
      <c r="I162" s="258"/>
      <c r="J162" s="233"/>
    </row>
    <row r="163" spans="1:10" s="257" customFormat="1" x14ac:dyDescent="0.2">
      <c r="A163" s="252"/>
      <c r="B163" s="253"/>
      <c r="C163" s="253"/>
      <c r="D163" s="254"/>
      <c r="E163" s="255"/>
      <c r="F163" s="256"/>
      <c r="I163" s="258"/>
      <c r="J163" s="233"/>
    </row>
    <row r="164" spans="1:10" s="257" customFormat="1" x14ac:dyDescent="0.2">
      <c r="A164" s="252"/>
      <c r="B164" s="253"/>
      <c r="C164" s="253"/>
      <c r="D164" s="254"/>
      <c r="E164" s="255"/>
      <c r="F164" s="256"/>
      <c r="I164" s="258"/>
      <c r="J164" s="233"/>
    </row>
    <row r="165" spans="1:10" s="257" customFormat="1" x14ac:dyDescent="0.2">
      <c r="A165" s="252"/>
      <c r="B165" s="253"/>
      <c r="C165" s="253"/>
      <c r="D165" s="254"/>
      <c r="E165" s="255"/>
      <c r="F165" s="256"/>
      <c r="I165" s="258"/>
      <c r="J165" s="233"/>
    </row>
    <row r="166" spans="1:10" s="257" customFormat="1" x14ac:dyDescent="0.2">
      <c r="A166" s="252"/>
      <c r="B166" s="253"/>
      <c r="C166" s="253"/>
      <c r="D166" s="254"/>
      <c r="E166" s="255"/>
      <c r="F166" s="256"/>
      <c r="I166" s="258"/>
      <c r="J166" s="233"/>
    </row>
    <row r="167" spans="1:10" s="257" customFormat="1" x14ac:dyDescent="0.2">
      <c r="A167" s="252"/>
      <c r="B167" s="253"/>
      <c r="C167" s="253"/>
      <c r="D167" s="254"/>
      <c r="E167" s="255"/>
      <c r="F167" s="256"/>
      <c r="I167" s="258"/>
      <c r="J167" s="233"/>
    </row>
    <row r="168" spans="1:10" s="257" customFormat="1" x14ac:dyDescent="0.2">
      <c r="A168" s="252"/>
      <c r="B168" s="253"/>
      <c r="C168" s="253"/>
      <c r="D168" s="254"/>
      <c r="E168" s="255"/>
      <c r="F168" s="256"/>
      <c r="I168" s="258"/>
      <c r="J168" s="233"/>
    </row>
    <row r="169" spans="1:10" s="257" customFormat="1" x14ac:dyDescent="0.2">
      <c r="A169" s="252"/>
      <c r="B169" s="253"/>
      <c r="C169" s="253"/>
      <c r="D169" s="254"/>
      <c r="E169" s="255"/>
      <c r="F169" s="256"/>
      <c r="I169" s="258"/>
      <c r="J169" s="233"/>
    </row>
    <row r="170" spans="1:10" s="257" customFormat="1" x14ac:dyDescent="0.2">
      <c r="A170" s="252"/>
      <c r="B170" s="253"/>
      <c r="C170" s="253"/>
      <c r="D170" s="254"/>
      <c r="E170" s="255"/>
      <c r="F170" s="256"/>
      <c r="I170" s="258"/>
      <c r="J170" s="233"/>
    </row>
    <row r="171" spans="1:10" s="257" customFormat="1" x14ac:dyDescent="0.2">
      <c r="A171" s="252"/>
      <c r="B171" s="253"/>
      <c r="C171" s="253"/>
      <c r="D171" s="254"/>
      <c r="E171" s="255"/>
      <c r="F171" s="256"/>
      <c r="I171" s="258"/>
      <c r="J171" s="233"/>
    </row>
    <row r="172" spans="1:10" s="257" customFormat="1" x14ac:dyDescent="0.2">
      <c r="A172" s="252"/>
      <c r="B172" s="253"/>
      <c r="C172" s="253"/>
      <c r="D172" s="254"/>
      <c r="E172" s="255"/>
      <c r="F172" s="256"/>
      <c r="I172" s="258"/>
      <c r="J172" s="233"/>
    </row>
    <row r="173" spans="1:10" s="257" customFormat="1" x14ac:dyDescent="0.2">
      <c r="A173" s="252"/>
      <c r="B173" s="253"/>
      <c r="C173" s="253"/>
      <c r="D173" s="254"/>
      <c r="E173" s="255"/>
      <c r="F173" s="256"/>
      <c r="I173" s="258"/>
      <c r="J173" s="233"/>
    </row>
    <row r="174" spans="1:10" s="257" customFormat="1" x14ac:dyDescent="0.2">
      <c r="A174" s="252"/>
      <c r="B174" s="253"/>
      <c r="C174" s="253"/>
      <c r="D174" s="254"/>
      <c r="E174" s="255"/>
      <c r="F174" s="256"/>
      <c r="I174" s="258"/>
      <c r="J174" s="233"/>
    </row>
    <row r="175" spans="1:10" s="257" customFormat="1" x14ac:dyDescent="0.2">
      <c r="A175" s="252"/>
      <c r="B175" s="253"/>
      <c r="C175" s="253"/>
      <c r="D175" s="254"/>
      <c r="E175" s="255"/>
      <c r="F175" s="256"/>
      <c r="I175" s="258"/>
      <c r="J175" s="233"/>
    </row>
    <row r="176" spans="1:10" s="257" customFormat="1" x14ac:dyDescent="0.2">
      <c r="A176" s="252"/>
      <c r="B176" s="253"/>
      <c r="C176" s="253"/>
      <c r="D176" s="254"/>
      <c r="E176" s="255"/>
      <c r="F176" s="256"/>
      <c r="I176" s="258"/>
      <c r="J176" s="233"/>
    </row>
    <row r="177" spans="1:10" s="257" customFormat="1" x14ac:dyDescent="0.2">
      <c r="A177" s="252"/>
      <c r="B177" s="253"/>
      <c r="C177" s="253"/>
      <c r="D177" s="254"/>
      <c r="E177" s="255"/>
      <c r="F177" s="256"/>
      <c r="I177" s="258"/>
      <c r="J177" s="233"/>
    </row>
    <row r="178" spans="1:10" s="257" customFormat="1" x14ac:dyDescent="0.2">
      <c r="A178" s="252"/>
      <c r="B178" s="253"/>
      <c r="C178" s="253"/>
      <c r="D178" s="254"/>
      <c r="E178" s="255"/>
      <c r="F178" s="256"/>
      <c r="I178" s="258"/>
      <c r="J178" s="233"/>
    </row>
    <row r="179" spans="1:10" s="257" customFormat="1" x14ac:dyDescent="0.2">
      <c r="A179" s="252"/>
      <c r="B179" s="253"/>
      <c r="C179" s="253"/>
      <c r="D179" s="254"/>
      <c r="E179" s="255"/>
      <c r="F179" s="256"/>
      <c r="I179" s="258"/>
      <c r="J179" s="233"/>
    </row>
    <row r="180" spans="1:10" s="257" customFormat="1" x14ac:dyDescent="0.2">
      <c r="A180" s="252"/>
      <c r="B180" s="253"/>
      <c r="C180" s="253"/>
      <c r="D180" s="254"/>
      <c r="E180" s="255"/>
      <c r="F180" s="256"/>
      <c r="I180" s="258"/>
      <c r="J180" s="233"/>
    </row>
    <row r="181" spans="1:10" s="257" customFormat="1" x14ac:dyDescent="0.2">
      <c r="A181" s="252"/>
      <c r="B181" s="253"/>
      <c r="C181" s="253"/>
      <c r="D181" s="254"/>
      <c r="E181" s="255"/>
      <c r="F181" s="256"/>
      <c r="I181" s="258"/>
      <c r="J181" s="233"/>
    </row>
    <row r="182" spans="1:10" s="257" customFormat="1" x14ac:dyDescent="0.2">
      <c r="A182" s="252"/>
      <c r="B182" s="253"/>
      <c r="C182" s="253"/>
      <c r="D182" s="254"/>
      <c r="E182" s="255"/>
      <c r="F182" s="256"/>
      <c r="I182" s="258"/>
      <c r="J182" s="233"/>
    </row>
    <row r="183" spans="1:10" s="257" customFormat="1" x14ac:dyDescent="0.2">
      <c r="A183" s="252"/>
      <c r="B183" s="253"/>
      <c r="C183" s="253"/>
      <c r="D183" s="254"/>
      <c r="E183" s="255"/>
      <c r="F183" s="256"/>
      <c r="I183" s="258"/>
      <c r="J183" s="233"/>
    </row>
    <row r="184" spans="1:10" s="257" customFormat="1" x14ac:dyDescent="0.2">
      <c r="A184" s="252"/>
      <c r="B184" s="253"/>
      <c r="C184" s="253"/>
      <c r="D184" s="254"/>
      <c r="E184" s="255"/>
      <c r="F184" s="256"/>
      <c r="I184" s="258"/>
      <c r="J184" s="233"/>
    </row>
    <row r="185" spans="1:10" s="257" customFormat="1" x14ac:dyDescent="0.2">
      <c r="A185" s="252"/>
      <c r="B185" s="253"/>
      <c r="C185" s="253"/>
      <c r="D185" s="254"/>
      <c r="E185" s="255"/>
      <c r="F185" s="256"/>
      <c r="I185" s="258"/>
      <c r="J185" s="233"/>
    </row>
    <row r="186" spans="1:10" s="257" customFormat="1" x14ac:dyDescent="0.2">
      <c r="A186" s="252"/>
      <c r="B186" s="253"/>
      <c r="C186" s="253"/>
      <c r="D186" s="254"/>
      <c r="E186" s="255"/>
      <c r="F186" s="256"/>
      <c r="I186" s="258"/>
      <c r="J186" s="233"/>
    </row>
    <row r="187" spans="1:10" s="257" customFormat="1" x14ac:dyDescent="0.2">
      <c r="A187" s="252"/>
      <c r="B187" s="253"/>
      <c r="C187" s="253"/>
      <c r="D187" s="254"/>
      <c r="E187" s="255"/>
      <c r="F187" s="256"/>
      <c r="I187" s="258"/>
      <c r="J187" s="233"/>
    </row>
    <row r="188" spans="1:10" s="257" customFormat="1" x14ac:dyDescent="0.2">
      <c r="A188" s="252"/>
      <c r="B188" s="253"/>
      <c r="C188" s="253"/>
      <c r="D188" s="254"/>
      <c r="E188" s="255"/>
      <c r="F188" s="256"/>
      <c r="I188" s="258"/>
      <c r="J188" s="233"/>
    </row>
    <row r="189" spans="1:10" s="257" customFormat="1" x14ac:dyDescent="0.2">
      <c r="A189" s="252"/>
      <c r="B189" s="253"/>
      <c r="C189" s="253"/>
      <c r="D189" s="254"/>
      <c r="E189" s="255"/>
      <c r="F189" s="256"/>
      <c r="I189" s="258"/>
      <c r="J189" s="233"/>
    </row>
    <row r="190" spans="1:10" s="257" customFormat="1" x14ac:dyDescent="0.2">
      <c r="A190" s="252"/>
      <c r="B190" s="253"/>
      <c r="C190" s="253"/>
      <c r="D190" s="254"/>
      <c r="E190" s="255"/>
      <c r="F190" s="256"/>
      <c r="I190" s="258"/>
      <c r="J190" s="233"/>
    </row>
    <row r="191" spans="1:10" s="257" customFormat="1" x14ac:dyDescent="0.2">
      <c r="A191" s="252"/>
      <c r="B191" s="253"/>
      <c r="C191" s="253"/>
      <c r="D191" s="254"/>
      <c r="E191" s="255"/>
      <c r="F191" s="256"/>
      <c r="I191" s="258"/>
      <c r="J191" s="233"/>
    </row>
    <row r="192" spans="1:10" s="257" customFormat="1" x14ac:dyDescent="0.2">
      <c r="A192" s="252"/>
      <c r="B192" s="253"/>
      <c r="C192" s="253"/>
      <c r="D192" s="254"/>
      <c r="E192" s="255"/>
      <c r="F192" s="256"/>
      <c r="I192" s="258"/>
      <c r="J192" s="233"/>
    </row>
    <row r="193" spans="1:10" s="257" customFormat="1" x14ac:dyDescent="0.2">
      <c r="A193" s="252"/>
      <c r="B193" s="253"/>
      <c r="C193" s="253"/>
      <c r="D193" s="254"/>
      <c r="E193" s="255"/>
      <c r="F193" s="256"/>
      <c r="I193" s="258"/>
      <c r="J193" s="233"/>
    </row>
    <row r="194" spans="1:10" s="257" customFormat="1" x14ac:dyDescent="0.2">
      <c r="A194" s="252"/>
      <c r="B194" s="253"/>
      <c r="C194" s="253"/>
      <c r="D194" s="254"/>
      <c r="E194" s="255"/>
      <c r="F194" s="256"/>
      <c r="I194" s="258"/>
      <c r="J194" s="233"/>
    </row>
    <row r="195" spans="1:10" s="257" customFormat="1" x14ac:dyDescent="0.2">
      <c r="A195" s="252"/>
      <c r="B195" s="253"/>
      <c r="C195" s="253"/>
      <c r="D195" s="254"/>
      <c r="E195" s="255"/>
      <c r="F195" s="256"/>
      <c r="I195" s="258"/>
      <c r="J195" s="233"/>
    </row>
    <row r="196" spans="1:10" s="257" customFormat="1" x14ac:dyDescent="0.2">
      <c r="A196" s="252"/>
      <c r="B196" s="253"/>
      <c r="C196" s="253"/>
      <c r="D196" s="254"/>
      <c r="E196" s="255"/>
      <c r="F196" s="256"/>
      <c r="I196" s="258"/>
      <c r="J196" s="233"/>
    </row>
    <row r="197" spans="1:10" s="257" customFormat="1" x14ac:dyDescent="0.2">
      <c r="A197" s="252"/>
      <c r="B197" s="253"/>
      <c r="C197" s="253"/>
      <c r="D197" s="254"/>
      <c r="E197" s="255"/>
      <c r="F197" s="256"/>
      <c r="I197" s="258"/>
      <c r="J197" s="233"/>
    </row>
    <row r="198" spans="1:10" s="257" customFormat="1" x14ac:dyDescent="0.2">
      <c r="A198" s="252"/>
      <c r="B198" s="253"/>
      <c r="C198" s="253"/>
      <c r="D198" s="254"/>
      <c r="E198" s="255"/>
      <c r="F198" s="256"/>
      <c r="I198" s="258"/>
      <c r="J198" s="233"/>
    </row>
    <row r="199" spans="1:10" s="257" customFormat="1" x14ac:dyDescent="0.2">
      <c r="A199" s="252"/>
      <c r="B199" s="253"/>
      <c r="C199" s="253"/>
      <c r="D199" s="254"/>
      <c r="E199" s="255"/>
      <c r="F199" s="256"/>
      <c r="I199" s="258"/>
      <c r="J199" s="233"/>
    </row>
    <row r="200" spans="1:10" s="257" customFormat="1" x14ac:dyDescent="0.2">
      <c r="A200" s="252"/>
      <c r="B200" s="253"/>
      <c r="C200" s="253"/>
      <c r="D200" s="254"/>
      <c r="E200" s="255"/>
      <c r="F200" s="256"/>
      <c r="I200" s="258"/>
      <c r="J200" s="233"/>
    </row>
    <row r="201" spans="1:10" s="257" customFormat="1" x14ac:dyDescent="0.2">
      <c r="A201" s="252"/>
      <c r="B201" s="253"/>
      <c r="C201" s="253"/>
      <c r="D201" s="254"/>
      <c r="E201" s="255"/>
      <c r="F201" s="256"/>
      <c r="I201" s="258"/>
      <c r="J201" s="233"/>
    </row>
    <row r="202" spans="1:10" s="257" customFormat="1" x14ac:dyDescent="0.2">
      <c r="A202" s="252"/>
      <c r="B202" s="253"/>
      <c r="C202" s="253"/>
      <c r="D202" s="254"/>
      <c r="E202" s="255"/>
      <c r="F202" s="256"/>
      <c r="I202" s="258"/>
      <c r="J202" s="233"/>
    </row>
    <row r="203" spans="1:10" s="257" customFormat="1" x14ac:dyDescent="0.2">
      <c r="A203" s="252"/>
      <c r="B203" s="253"/>
      <c r="C203" s="253"/>
      <c r="D203" s="254"/>
      <c r="E203" s="255"/>
      <c r="F203" s="256"/>
      <c r="I203" s="258"/>
      <c r="J203" s="233"/>
    </row>
    <row r="204" spans="1:10" s="257" customFormat="1" x14ac:dyDescent="0.2">
      <c r="A204" s="252"/>
      <c r="B204" s="253"/>
      <c r="C204" s="253"/>
      <c r="D204" s="254"/>
      <c r="E204" s="255"/>
      <c r="F204" s="256"/>
      <c r="I204" s="258"/>
      <c r="J204" s="233"/>
    </row>
    <row r="205" spans="1:10" s="257" customFormat="1" x14ac:dyDescent="0.2">
      <c r="A205" s="252"/>
      <c r="B205" s="253"/>
      <c r="C205" s="253"/>
      <c r="D205" s="254"/>
      <c r="E205" s="255"/>
      <c r="F205" s="256"/>
      <c r="I205" s="258"/>
      <c r="J205" s="233"/>
    </row>
  </sheetData>
  <sheetProtection formatCells="0" formatColumns="0" formatRows="0" insertColumns="0" insertRows="0" insertHyperlinks="0" deleteColumns="0" deleteRows="0" sort="0"/>
  <autoFilter ref="A4:D105" xr:uid="{00000000-0009-0000-0000-000002000000}"/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4" activePane="bottomRight" state="frozen"/>
      <selection activeCell="D7" sqref="D7"/>
      <selection pane="topRight" activeCell="D7" sqref="D7"/>
      <selection pane="bottomLeft" activeCell="D7" sqref="D7"/>
      <selection pane="bottomRight" activeCell="A4" sqref="A4:AS112"/>
    </sheetView>
  </sheetViews>
  <sheetFormatPr defaultColWidth="9.109375" defaultRowHeight="13.2" x14ac:dyDescent="0.25"/>
  <cols>
    <col min="1" max="1" width="15.6640625" style="127" bestFit="1" customWidth="1"/>
    <col min="2" max="2" width="25.88671875" style="127" customWidth="1"/>
    <col min="3" max="3" width="15.109375" style="163" bestFit="1" customWidth="1"/>
    <col min="4" max="4" width="14" style="164" bestFit="1" customWidth="1"/>
    <col min="5" max="5" width="12" style="165" bestFit="1" customWidth="1"/>
    <col min="6" max="6" width="10.5546875" style="166" customWidth="1"/>
    <col min="7" max="7" width="11" style="165" bestFit="1" customWidth="1"/>
    <col min="8" max="8" width="12.88671875" style="167" bestFit="1" customWidth="1"/>
    <col min="9" max="9" width="10.6640625" style="165" bestFit="1" customWidth="1"/>
    <col min="10" max="10" width="13.5546875" style="166" customWidth="1"/>
    <col min="11" max="11" width="16.88671875" style="168" bestFit="1" customWidth="1"/>
    <col min="12" max="12" width="12.109375" style="169" bestFit="1" customWidth="1"/>
    <col min="13" max="13" width="14" style="170" bestFit="1" customWidth="1"/>
    <col min="14" max="14" width="12" style="165" bestFit="1" customWidth="1"/>
    <col min="15" max="15" width="18" style="171" bestFit="1" customWidth="1"/>
    <col min="16" max="16" width="9.88671875" style="167" bestFit="1" customWidth="1"/>
    <col min="17" max="17" width="9.33203125" style="166" bestFit="1" customWidth="1"/>
    <col min="18" max="18" width="10.5546875" style="165" bestFit="1" customWidth="1"/>
    <col min="19" max="19" width="10.5546875" style="171" customWidth="1"/>
    <col min="20" max="20" width="9.88671875" style="167" bestFit="1" customWidth="1"/>
    <col min="21" max="21" width="9.33203125" style="166" bestFit="1" customWidth="1"/>
    <col min="22" max="22" width="7.6640625" style="165" bestFit="1" customWidth="1"/>
    <col min="23" max="23" width="8.44140625" style="171" bestFit="1" customWidth="1"/>
    <col min="24" max="24" width="9.88671875" style="167" bestFit="1" customWidth="1"/>
    <col min="25" max="25" width="9.33203125" style="166" bestFit="1" customWidth="1"/>
    <col min="26" max="26" width="8.5546875" style="165" bestFit="1" customWidth="1"/>
    <col min="27" max="27" width="8.44140625" style="171" bestFit="1" customWidth="1"/>
    <col min="28" max="28" width="9.88671875" style="167" bestFit="1" customWidth="1"/>
    <col min="29" max="29" width="9.33203125" style="166" bestFit="1" customWidth="1"/>
    <col min="30" max="30" width="9.88671875" style="167" bestFit="1" customWidth="1"/>
    <col min="31" max="31" width="14.44140625" style="167" customWidth="1"/>
    <col min="32" max="32" width="10.44140625" style="165" customWidth="1"/>
    <col min="33" max="33" width="16" style="166" customWidth="1"/>
    <col min="34" max="34" width="9.88671875" style="167" bestFit="1" customWidth="1"/>
    <col min="35" max="35" width="19.5546875" style="166" customWidth="1"/>
    <col min="36" max="36" width="9.88671875" style="165" bestFit="1" customWidth="1"/>
    <col min="37" max="37" width="9.33203125" style="166" bestFit="1" customWidth="1"/>
    <col min="38" max="38" width="9.88671875" style="165" bestFit="1" customWidth="1"/>
    <col min="39" max="39" width="14" style="166" customWidth="1"/>
    <col min="40" max="40" width="9.109375" style="165"/>
    <col min="41" max="41" width="8.44140625" style="171" bestFit="1" customWidth="1"/>
    <col min="42" max="42" width="9.88671875" style="167" bestFit="1" customWidth="1"/>
    <col min="43" max="43" width="9.33203125" style="166" bestFit="1" customWidth="1"/>
    <col min="44" max="44" width="9.88671875" style="165" bestFit="1" customWidth="1"/>
    <col min="45" max="45" width="10.5546875" style="166" customWidth="1"/>
    <col min="46" max="16384" width="9.109375" style="127"/>
  </cols>
  <sheetData>
    <row r="1" spans="1:45" ht="24" customHeight="1" x14ac:dyDescent="0.3">
      <c r="A1" s="450" t="s">
        <v>340</v>
      </c>
      <c r="B1" s="451"/>
      <c r="C1" s="439" t="s">
        <v>189</v>
      </c>
      <c r="D1" s="440"/>
      <c r="E1" s="427" t="s">
        <v>117</v>
      </c>
      <c r="F1" s="430"/>
      <c r="G1" s="427" t="s">
        <v>190</v>
      </c>
      <c r="H1" s="430"/>
      <c r="I1" s="427" t="s">
        <v>191</v>
      </c>
      <c r="J1" s="430"/>
      <c r="K1" s="453" t="s">
        <v>192</v>
      </c>
      <c r="L1" s="454"/>
      <c r="M1" s="455"/>
      <c r="N1" s="427" t="s">
        <v>193</v>
      </c>
      <c r="O1" s="428"/>
      <c r="P1" s="428"/>
      <c r="Q1" s="430"/>
      <c r="R1" s="427" t="s">
        <v>194</v>
      </c>
      <c r="S1" s="428"/>
      <c r="T1" s="428"/>
      <c r="U1" s="432"/>
      <c r="V1" s="427" t="s">
        <v>173</v>
      </c>
      <c r="W1" s="428"/>
      <c r="X1" s="428"/>
      <c r="Y1" s="432"/>
      <c r="Z1" s="427" t="s">
        <v>195</v>
      </c>
      <c r="AA1" s="428"/>
      <c r="AB1" s="428"/>
      <c r="AC1" s="432"/>
      <c r="AD1" s="427" t="s">
        <v>196</v>
      </c>
      <c r="AE1" s="432"/>
      <c r="AF1" s="427" t="s">
        <v>197</v>
      </c>
      <c r="AG1" s="430"/>
      <c r="AH1" s="428" t="s">
        <v>198</v>
      </c>
      <c r="AI1" s="431"/>
      <c r="AJ1" s="427" t="s">
        <v>199</v>
      </c>
      <c r="AK1" s="432"/>
      <c r="AL1" s="427" t="s">
        <v>200</v>
      </c>
      <c r="AM1" s="432"/>
      <c r="AN1" s="427" t="s">
        <v>201</v>
      </c>
      <c r="AO1" s="428"/>
      <c r="AP1" s="429"/>
      <c r="AQ1" s="430"/>
      <c r="AR1" s="427" t="s">
        <v>202</v>
      </c>
      <c r="AS1" s="430"/>
    </row>
    <row r="2" spans="1:45" ht="34.5" customHeight="1" thickBot="1" x14ac:dyDescent="0.3">
      <c r="A2" s="452"/>
      <c r="B2" s="451"/>
      <c r="C2" s="433" t="s">
        <v>203</v>
      </c>
      <c r="D2" s="426"/>
      <c r="E2" s="434" t="s">
        <v>204</v>
      </c>
      <c r="F2" s="435"/>
      <c r="G2" s="434" t="s">
        <v>205</v>
      </c>
      <c r="H2" s="435"/>
      <c r="I2" s="434" t="s">
        <v>206</v>
      </c>
      <c r="J2" s="435"/>
      <c r="K2" s="436" t="s">
        <v>207</v>
      </c>
      <c r="L2" s="437"/>
      <c r="M2" s="438"/>
      <c r="N2" s="447" t="s">
        <v>208</v>
      </c>
      <c r="O2" s="448"/>
      <c r="P2" s="448"/>
      <c r="Q2" s="449"/>
      <c r="R2" s="447" t="s">
        <v>208</v>
      </c>
      <c r="S2" s="448"/>
      <c r="T2" s="448"/>
      <c r="U2" s="449"/>
      <c r="V2" s="447" t="s">
        <v>208</v>
      </c>
      <c r="W2" s="448"/>
      <c r="X2" s="448"/>
      <c r="Y2" s="449"/>
      <c r="Z2" s="425" t="s">
        <v>208</v>
      </c>
      <c r="AA2" s="441"/>
      <c r="AB2" s="441"/>
      <c r="AC2" s="426"/>
      <c r="AD2" s="425" t="s">
        <v>208</v>
      </c>
      <c r="AE2" s="444"/>
      <c r="AF2" s="425" t="s">
        <v>208</v>
      </c>
      <c r="AG2" s="426"/>
      <c r="AH2" s="425" t="s">
        <v>208</v>
      </c>
      <c r="AI2" s="426"/>
      <c r="AJ2" s="425" t="s">
        <v>208</v>
      </c>
      <c r="AK2" s="426"/>
      <c r="AL2" s="425" t="s">
        <v>208</v>
      </c>
      <c r="AM2" s="426"/>
      <c r="AN2" s="425" t="s">
        <v>208</v>
      </c>
      <c r="AO2" s="441"/>
      <c r="AP2" s="441"/>
      <c r="AQ2" s="426"/>
      <c r="AR2" s="442" t="s">
        <v>208</v>
      </c>
      <c r="AS2" s="443"/>
    </row>
    <row r="3" spans="1:45" ht="13.5" customHeight="1" x14ac:dyDescent="0.3">
      <c r="A3" s="128" t="s">
        <v>109</v>
      </c>
      <c r="B3" s="129" t="s">
        <v>110</v>
      </c>
      <c r="C3" s="130" t="s">
        <v>209</v>
      </c>
      <c r="D3" s="130" t="s">
        <v>210</v>
      </c>
      <c r="E3" s="131" t="s">
        <v>117</v>
      </c>
      <c r="F3" s="131" t="s">
        <v>181</v>
      </c>
      <c r="G3" s="131" t="s">
        <v>115</v>
      </c>
      <c r="H3" s="131" t="s">
        <v>211</v>
      </c>
      <c r="I3" s="131" t="s">
        <v>212</v>
      </c>
      <c r="J3" s="131" t="s">
        <v>213</v>
      </c>
      <c r="K3" s="132" t="s">
        <v>214</v>
      </c>
      <c r="L3" s="132" t="s">
        <v>215</v>
      </c>
      <c r="M3" s="132" t="s">
        <v>216</v>
      </c>
      <c r="N3" s="131" t="s">
        <v>217</v>
      </c>
      <c r="O3" s="131" t="s">
        <v>218</v>
      </c>
      <c r="P3" s="131" t="s">
        <v>219</v>
      </c>
      <c r="Q3" s="131" t="s">
        <v>220</v>
      </c>
      <c r="R3" s="131" t="s">
        <v>217</v>
      </c>
      <c r="S3" s="131" t="s">
        <v>218</v>
      </c>
      <c r="T3" s="131" t="s">
        <v>219</v>
      </c>
      <c r="U3" s="131" t="s">
        <v>220</v>
      </c>
      <c r="V3" s="131" t="s">
        <v>217</v>
      </c>
      <c r="W3" s="131" t="s">
        <v>218</v>
      </c>
      <c r="X3" s="131" t="s">
        <v>219</v>
      </c>
      <c r="Y3" s="131" t="s">
        <v>220</v>
      </c>
      <c r="Z3" s="129" t="s">
        <v>217</v>
      </c>
      <c r="AA3" s="129" t="s">
        <v>218</v>
      </c>
      <c r="AB3" s="129" t="s">
        <v>219</v>
      </c>
      <c r="AC3" s="129" t="s">
        <v>220</v>
      </c>
      <c r="AD3" s="129" t="s">
        <v>219</v>
      </c>
      <c r="AE3" s="129" t="s">
        <v>220</v>
      </c>
      <c r="AF3" s="129" t="s">
        <v>219</v>
      </c>
      <c r="AG3" s="129" t="s">
        <v>220</v>
      </c>
      <c r="AH3" s="129" t="s">
        <v>219</v>
      </c>
      <c r="AI3" s="129" t="s">
        <v>220</v>
      </c>
      <c r="AJ3" s="129" t="s">
        <v>219</v>
      </c>
      <c r="AK3" s="129" t="s">
        <v>220</v>
      </c>
      <c r="AL3" s="129" t="s">
        <v>219</v>
      </c>
      <c r="AM3" s="129" t="s">
        <v>220</v>
      </c>
      <c r="AN3" s="129" t="s">
        <v>217</v>
      </c>
      <c r="AO3" s="129" t="s">
        <v>218</v>
      </c>
      <c r="AP3" s="129" t="s">
        <v>219</v>
      </c>
      <c r="AQ3" s="129" t="s">
        <v>220</v>
      </c>
      <c r="AR3" s="129" t="s">
        <v>219</v>
      </c>
      <c r="AS3" s="129" t="s">
        <v>220</v>
      </c>
    </row>
    <row r="4" spans="1:45" ht="13.5" customHeight="1" x14ac:dyDescent="0.3">
      <c r="A4" s="133" t="s">
        <v>312</v>
      </c>
      <c r="B4" s="226" t="s">
        <v>5</v>
      </c>
      <c r="C4" s="134">
        <v>12</v>
      </c>
      <c r="D4" s="134">
        <v>18.5</v>
      </c>
      <c r="E4" s="320">
        <v>7111</v>
      </c>
      <c r="F4" s="321">
        <v>592.58333333333337</v>
      </c>
      <c r="G4" s="322">
        <v>518</v>
      </c>
      <c r="H4" s="321">
        <v>43.166666666666664</v>
      </c>
      <c r="I4" s="322">
        <v>386</v>
      </c>
      <c r="J4" s="321">
        <v>32.166666666666664</v>
      </c>
      <c r="K4" s="135">
        <v>11140584.869999999</v>
      </c>
      <c r="L4" s="135">
        <v>928382.07249999989</v>
      </c>
      <c r="M4" s="135">
        <v>602193.77675675671</v>
      </c>
      <c r="N4" s="136">
        <v>112267</v>
      </c>
      <c r="O4" s="134">
        <v>9355.5833333333339</v>
      </c>
      <c r="P4" s="136">
        <v>838</v>
      </c>
      <c r="Q4" s="134">
        <v>69.833333333333329</v>
      </c>
      <c r="R4" s="136">
        <v>1643</v>
      </c>
      <c r="S4" s="134">
        <v>136.91666666666666</v>
      </c>
      <c r="T4" s="136">
        <v>100</v>
      </c>
      <c r="U4" s="134">
        <v>8.3333333333333339</v>
      </c>
      <c r="V4" s="136">
        <v>233</v>
      </c>
      <c r="W4" s="134">
        <v>19.416666666666668</v>
      </c>
      <c r="X4" s="136">
        <v>516</v>
      </c>
      <c r="Y4" s="134">
        <v>43</v>
      </c>
      <c r="Z4" s="136">
        <v>662</v>
      </c>
      <c r="AA4" s="134">
        <v>55.166666666666664</v>
      </c>
      <c r="AB4" s="136">
        <v>374</v>
      </c>
      <c r="AC4" s="134">
        <v>31.166666666666668</v>
      </c>
      <c r="AD4" s="137">
        <v>384</v>
      </c>
      <c r="AE4" s="134">
        <v>32</v>
      </c>
      <c r="AF4" s="136">
        <v>208</v>
      </c>
      <c r="AG4" s="134">
        <v>17.333333333333332</v>
      </c>
      <c r="AH4" s="136">
        <v>307</v>
      </c>
      <c r="AI4" s="134">
        <v>25.583333333333332</v>
      </c>
      <c r="AJ4" s="136">
        <v>55</v>
      </c>
      <c r="AK4" s="134">
        <v>4.583333333333333</v>
      </c>
      <c r="AL4" s="136">
        <v>3103</v>
      </c>
      <c r="AM4" s="134">
        <v>258.58333333333331</v>
      </c>
      <c r="AN4" s="136">
        <v>2127</v>
      </c>
      <c r="AO4" s="134">
        <v>177.25</v>
      </c>
      <c r="AP4" s="136">
        <v>2919</v>
      </c>
      <c r="AQ4" s="134">
        <v>243.25</v>
      </c>
      <c r="AR4" s="136">
        <v>894</v>
      </c>
      <c r="AS4" s="134">
        <v>74.5</v>
      </c>
    </row>
    <row r="5" spans="1:45" ht="13.5" customHeight="1" x14ac:dyDescent="0.3">
      <c r="A5" s="133" t="s">
        <v>142</v>
      </c>
      <c r="B5" s="226" t="s">
        <v>6</v>
      </c>
      <c r="C5" s="134">
        <v>3</v>
      </c>
      <c r="D5" s="134">
        <v>4</v>
      </c>
      <c r="E5" s="320">
        <v>1339</v>
      </c>
      <c r="F5" s="321">
        <v>446.33333333333331</v>
      </c>
      <c r="G5" s="322">
        <v>93</v>
      </c>
      <c r="H5" s="321">
        <v>31</v>
      </c>
      <c r="I5" s="322">
        <v>69</v>
      </c>
      <c r="J5" s="321">
        <v>23</v>
      </c>
      <c r="K5" s="135">
        <v>1974321.07</v>
      </c>
      <c r="L5" s="135">
        <v>658107.02333333332</v>
      </c>
      <c r="M5" s="135">
        <v>493580.26750000002</v>
      </c>
      <c r="N5" s="136">
        <v>27753</v>
      </c>
      <c r="O5" s="134">
        <v>9251</v>
      </c>
      <c r="P5" s="136">
        <v>101</v>
      </c>
      <c r="Q5" s="134">
        <v>33.666666666666664</v>
      </c>
      <c r="R5" s="136">
        <v>579</v>
      </c>
      <c r="S5" s="134">
        <v>193</v>
      </c>
      <c r="T5" s="136">
        <v>32</v>
      </c>
      <c r="U5" s="134">
        <v>10.666666666666666</v>
      </c>
      <c r="V5" s="136">
        <v>25</v>
      </c>
      <c r="W5" s="134">
        <v>8.3333333333333339</v>
      </c>
      <c r="X5" s="136">
        <v>95</v>
      </c>
      <c r="Y5" s="134">
        <v>31.666666666666668</v>
      </c>
      <c r="Z5" s="136">
        <v>111</v>
      </c>
      <c r="AA5" s="134">
        <v>37</v>
      </c>
      <c r="AB5" s="136">
        <v>67</v>
      </c>
      <c r="AC5" s="134">
        <v>22.333333333333332</v>
      </c>
      <c r="AD5" s="137">
        <v>3</v>
      </c>
      <c r="AE5" s="134">
        <v>1</v>
      </c>
      <c r="AF5" s="136">
        <v>15</v>
      </c>
      <c r="AG5" s="134">
        <v>5</v>
      </c>
      <c r="AH5" s="136">
        <v>53</v>
      </c>
      <c r="AI5" s="134">
        <v>17.666666666666668</v>
      </c>
      <c r="AJ5" s="136">
        <v>15</v>
      </c>
      <c r="AK5" s="134">
        <v>5</v>
      </c>
      <c r="AL5" s="136">
        <v>536</v>
      </c>
      <c r="AM5" s="134">
        <v>178.66666666666666</v>
      </c>
      <c r="AN5" s="136">
        <v>78</v>
      </c>
      <c r="AO5" s="134">
        <v>26</v>
      </c>
      <c r="AP5" s="136">
        <v>1156</v>
      </c>
      <c r="AQ5" s="134">
        <v>385.33333333333331</v>
      </c>
      <c r="AR5" s="136">
        <v>17</v>
      </c>
      <c r="AS5" s="134">
        <v>5.666666666666667</v>
      </c>
    </row>
    <row r="6" spans="1:45" ht="13.5" customHeight="1" x14ac:dyDescent="0.3">
      <c r="A6" s="133" t="s">
        <v>142</v>
      </c>
      <c r="B6" s="226" t="s">
        <v>7</v>
      </c>
      <c r="C6" s="134">
        <v>0.75</v>
      </c>
      <c r="D6" s="134">
        <v>2</v>
      </c>
      <c r="E6" s="320">
        <v>361</v>
      </c>
      <c r="F6" s="321">
        <v>481.33333333333331</v>
      </c>
      <c r="G6" s="322">
        <v>3</v>
      </c>
      <c r="H6" s="321">
        <v>4</v>
      </c>
      <c r="I6" s="322">
        <v>40</v>
      </c>
      <c r="J6" s="321">
        <v>53.333333333333336</v>
      </c>
      <c r="K6" s="135">
        <v>612835.87</v>
      </c>
      <c r="L6" s="135">
        <v>817114.49333333329</v>
      </c>
      <c r="M6" s="135">
        <v>306417.935</v>
      </c>
      <c r="N6" s="136">
        <v>6900</v>
      </c>
      <c r="O6" s="134">
        <v>9200</v>
      </c>
      <c r="P6" s="136">
        <v>50</v>
      </c>
      <c r="Q6" s="134">
        <v>66.666666666666671</v>
      </c>
      <c r="R6" s="136">
        <v>687</v>
      </c>
      <c r="S6" s="134">
        <v>916</v>
      </c>
      <c r="T6" s="136">
        <v>3</v>
      </c>
      <c r="U6" s="134">
        <v>4</v>
      </c>
      <c r="V6" s="136">
        <v>1</v>
      </c>
      <c r="W6" s="134">
        <v>1.3333333333333333</v>
      </c>
      <c r="X6" s="136">
        <v>4</v>
      </c>
      <c r="Y6" s="134">
        <v>5.333333333333333</v>
      </c>
      <c r="Z6" s="136">
        <v>15</v>
      </c>
      <c r="AA6" s="134">
        <v>20</v>
      </c>
      <c r="AB6" s="136">
        <v>35</v>
      </c>
      <c r="AC6" s="134">
        <v>46.666666666666664</v>
      </c>
      <c r="AD6" s="137">
        <v>15</v>
      </c>
      <c r="AE6" s="134">
        <v>20</v>
      </c>
      <c r="AF6" s="136">
        <v>2</v>
      </c>
      <c r="AG6" s="134">
        <v>2.6666666666666665</v>
      </c>
      <c r="AH6" s="136">
        <v>46</v>
      </c>
      <c r="AI6" s="134">
        <v>61.333333333333336</v>
      </c>
      <c r="AJ6" s="136">
        <v>11</v>
      </c>
      <c r="AK6" s="134">
        <v>14.666666666666666</v>
      </c>
      <c r="AL6" s="136">
        <v>117</v>
      </c>
      <c r="AM6" s="134">
        <v>156</v>
      </c>
      <c r="AN6" s="136">
        <v>111</v>
      </c>
      <c r="AO6" s="134">
        <v>148</v>
      </c>
      <c r="AP6" s="136">
        <v>367</v>
      </c>
      <c r="AQ6" s="134">
        <v>489.33333333333331</v>
      </c>
      <c r="AR6" s="136">
        <v>82</v>
      </c>
      <c r="AS6" s="134">
        <v>109.33333333333333</v>
      </c>
    </row>
    <row r="7" spans="1:45" ht="13.5" customHeight="1" x14ac:dyDescent="0.3">
      <c r="A7" s="133" t="s">
        <v>154</v>
      </c>
      <c r="B7" s="226" t="s">
        <v>8</v>
      </c>
      <c r="C7" s="134">
        <v>4.75</v>
      </c>
      <c r="D7" s="134">
        <v>7</v>
      </c>
      <c r="E7" s="320">
        <v>2007</v>
      </c>
      <c r="F7" s="321">
        <v>422.5263157894737</v>
      </c>
      <c r="G7" s="322">
        <v>164</v>
      </c>
      <c r="H7" s="321">
        <v>34.526315789473685</v>
      </c>
      <c r="I7" s="322">
        <v>159</v>
      </c>
      <c r="J7" s="321">
        <v>33.473684210526315</v>
      </c>
      <c r="K7" s="135">
        <v>3400255.24</v>
      </c>
      <c r="L7" s="135">
        <v>715843.20842105267</v>
      </c>
      <c r="M7" s="135">
        <v>485750.74857142859</v>
      </c>
      <c r="N7" s="136">
        <v>45400</v>
      </c>
      <c r="O7" s="134">
        <v>9557.894736842105</v>
      </c>
      <c r="P7" s="136">
        <v>221</v>
      </c>
      <c r="Q7" s="134">
        <v>46.526315789473685</v>
      </c>
      <c r="R7" s="136">
        <v>1300</v>
      </c>
      <c r="S7" s="134">
        <v>273.68421052631578</v>
      </c>
      <c r="T7" s="136">
        <v>40</v>
      </c>
      <c r="U7" s="134">
        <v>8.4210526315789469</v>
      </c>
      <c r="V7" s="136">
        <v>71</v>
      </c>
      <c r="W7" s="134">
        <v>14.947368421052632</v>
      </c>
      <c r="X7" s="136">
        <v>172</v>
      </c>
      <c r="Y7" s="134">
        <v>36.210526315789473</v>
      </c>
      <c r="Z7" s="136">
        <v>169</v>
      </c>
      <c r="AA7" s="134">
        <v>35.578947368421055</v>
      </c>
      <c r="AB7" s="136">
        <v>129</v>
      </c>
      <c r="AC7" s="134">
        <v>27.157894736842106</v>
      </c>
      <c r="AD7" s="137">
        <v>9</v>
      </c>
      <c r="AE7" s="134">
        <v>1.8947368421052631</v>
      </c>
      <c r="AF7" s="136">
        <v>20</v>
      </c>
      <c r="AG7" s="134">
        <v>4.2105263157894735</v>
      </c>
      <c r="AH7" s="136">
        <v>127</v>
      </c>
      <c r="AI7" s="134">
        <v>26.736842105263158</v>
      </c>
      <c r="AJ7" s="136">
        <v>36</v>
      </c>
      <c r="AK7" s="134">
        <v>7.5789473684210522</v>
      </c>
      <c r="AL7" s="136">
        <v>1416</v>
      </c>
      <c r="AM7" s="134">
        <v>298.10526315789474</v>
      </c>
      <c r="AN7" s="136">
        <v>2113</v>
      </c>
      <c r="AO7" s="134">
        <v>444.84210526315792</v>
      </c>
      <c r="AP7" s="136">
        <v>1402</v>
      </c>
      <c r="AQ7" s="134">
        <v>295.15789473684208</v>
      </c>
      <c r="AR7" s="136">
        <v>273</v>
      </c>
      <c r="AS7" s="134">
        <v>57.473684210526315</v>
      </c>
    </row>
    <row r="8" spans="1:45" ht="13.5" customHeight="1" x14ac:dyDescent="0.3">
      <c r="A8" s="133" t="s">
        <v>142</v>
      </c>
      <c r="B8" s="226" t="s">
        <v>9</v>
      </c>
      <c r="C8" s="134">
        <v>4</v>
      </c>
      <c r="D8" s="134">
        <v>5</v>
      </c>
      <c r="E8" s="320">
        <v>983</v>
      </c>
      <c r="F8" s="321">
        <v>245.75</v>
      </c>
      <c r="G8" s="322">
        <v>8</v>
      </c>
      <c r="H8" s="321">
        <v>2</v>
      </c>
      <c r="I8" s="322">
        <v>69</v>
      </c>
      <c r="J8" s="321">
        <v>17.25</v>
      </c>
      <c r="K8" s="135">
        <v>1382489.37</v>
      </c>
      <c r="L8" s="135">
        <v>345622.34250000003</v>
      </c>
      <c r="M8" s="135">
        <v>276497.87400000001</v>
      </c>
      <c r="N8" s="136">
        <v>19437</v>
      </c>
      <c r="O8" s="134">
        <v>4859.25</v>
      </c>
      <c r="P8" s="136">
        <v>172</v>
      </c>
      <c r="Q8" s="134">
        <v>43</v>
      </c>
      <c r="R8" s="136">
        <v>982</v>
      </c>
      <c r="S8" s="134">
        <v>245.5</v>
      </c>
      <c r="T8" s="136">
        <v>18</v>
      </c>
      <c r="U8" s="134">
        <v>4.5</v>
      </c>
      <c r="V8" s="136">
        <v>31</v>
      </c>
      <c r="W8" s="134">
        <v>7.75</v>
      </c>
      <c r="X8" s="136">
        <v>8</v>
      </c>
      <c r="Y8" s="134">
        <v>2</v>
      </c>
      <c r="Z8" s="136">
        <v>90</v>
      </c>
      <c r="AA8" s="134">
        <v>22.5</v>
      </c>
      <c r="AB8" s="136">
        <v>68</v>
      </c>
      <c r="AC8" s="134">
        <v>17</v>
      </c>
      <c r="AD8" s="137">
        <v>3</v>
      </c>
      <c r="AE8" s="134">
        <v>0.75</v>
      </c>
      <c r="AF8" s="136">
        <v>0</v>
      </c>
      <c r="AG8" s="134">
        <v>0</v>
      </c>
      <c r="AH8" s="136">
        <v>25</v>
      </c>
      <c r="AI8" s="134">
        <v>6.25</v>
      </c>
      <c r="AJ8" s="136">
        <v>8</v>
      </c>
      <c r="AK8" s="134">
        <v>2</v>
      </c>
      <c r="AL8" s="136">
        <v>317</v>
      </c>
      <c r="AM8" s="134">
        <v>79.25</v>
      </c>
      <c r="AN8" s="136">
        <v>1209</v>
      </c>
      <c r="AO8" s="134">
        <v>302.25</v>
      </c>
      <c r="AP8" s="136">
        <v>516</v>
      </c>
      <c r="AQ8" s="134">
        <v>129</v>
      </c>
      <c r="AR8" s="136">
        <v>475</v>
      </c>
      <c r="AS8" s="134">
        <v>118.75</v>
      </c>
    </row>
    <row r="9" spans="1:45" ht="13.5" customHeight="1" x14ac:dyDescent="0.3">
      <c r="A9" s="133" t="s">
        <v>153</v>
      </c>
      <c r="B9" s="226" t="s">
        <v>10</v>
      </c>
      <c r="C9" s="134">
        <v>1</v>
      </c>
      <c r="D9" s="134">
        <v>1</v>
      </c>
      <c r="E9" s="320">
        <v>308</v>
      </c>
      <c r="F9" s="321">
        <v>308</v>
      </c>
      <c r="G9" s="322">
        <v>1</v>
      </c>
      <c r="H9" s="321">
        <v>1</v>
      </c>
      <c r="I9" s="322">
        <v>25</v>
      </c>
      <c r="J9" s="321">
        <v>25</v>
      </c>
      <c r="K9" s="135">
        <v>521860.97</v>
      </c>
      <c r="L9" s="135">
        <v>521860.97</v>
      </c>
      <c r="M9" s="135">
        <v>521860.97</v>
      </c>
      <c r="N9" s="136">
        <v>5263</v>
      </c>
      <c r="O9" s="134">
        <v>5263</v>
      </c>
      <c r="P9" s="136">
        <v>18</v>
      </c>
      <c r="Q9" s="134">
        <v>18</v>
      </c>
      <c r="R9" s="136">
        <v>100</v>
      </c>
      <c r="S9" s="134">
        <v>100</v>
      </c>
      <c r="T9" s="136">
        <v>0</v>
      </c>
      <c r="U9" s="134">
        <v>0</v>
      </c>
      <c r="V9" s="136">
        <v>7</v>
      </c>
      <c r="W9" s="134">
        <v>7</v>
      </c>
      <c r="X9" s="136">
        <v>1</v>
      </c>
      <c r="Y9" s="134">
        <v>1</v>
      </c>
      <c r="Z9" s="136">
        <v>27</v>
      </c>
      <c r="AA9" s="134">
        <v>27</v>
      </c>
      <c r="AB9" s="136">
        <v>25</v>
      </c>
      <c r="AC9" s="134">
        <v>25</v>
      </c>
      <c r="AD9" s="137">
        <v>2</v>
      </c>
      <c r="AE9" s="134">
        <v>2</v>
      </c>
      <c r="AF9" s="136">
        <v>5</v>
      </c>
      <c r="AG9" s="134">
        <v>5</v>
      </c>
      <c r="AH9" s="136">
        <v>12</v>
      </c>
      <c r="AI9" s="134">
        <v>12</v>
      </c>
      <c r="AJ9" s="136">
        <v>0</v>
      </c>
      <c r="AK9" s="134">
        <v>0</v>
      </c>
      <c r="AL9" s="136">
        <v>53</v>
      </c>
      <c r="AM9" s="134">
        <v>53</v>
      </c>
      <c r="AN9" s="136">
        <v>302</v>
      </c>
      <c r="AO9" s="134">
        <v>302</v>
      </c>
      <c r="AP9" s="136">
        <v>96</v>
      </c>
      <c r="AQ9" s="134">
        <v>96</v>
      </c>
      <c r="AR9" s="136">
        <v>32</v>
      </c>
      <c r="AS9" s="134">
        <v>32</v>
      </c>
    </row>
    <row r="10" spans="1:45" ht="13.5" customHeight="1" x14ac:dyDescent="0.3">
      <c r="A10" s="133" t="s">
        <v>142</v>
      </c>
      <c r="B10" s="226" t="s">
        <v>11</v>
      </c>
      <c r="C10" s="134">
        <v>7.5</v>
      </c>
      <c r="D10" s="134">
        <v>10</v>
      </c>
      <c r="E10" s="320">
        <v>2825</v>
      </c>
      <c r="F10" s="321">
        <v>376.66666666666669</v>
      </c>
      <c r="G10" s="322">
        <v>221</v>
      </c>
      <c r="H10" s="321">
        <v>29.466666666666665</v>
      </c>
      <c r="I10" s="322">
        <v>302</v>
      </c>
      <c r="J10" s="321">
        <v>40.266666666666666</v>
      </c>
      <c r="K10" s="135">
        <v>4597018.53</v>
      </c>
      <c r="L10" s="135">
        <v>612935.804</v>
      </c>
      <c r="M10" s="135">
        <v>459701.853</v>
      </c>
      <c r="N10" s="136">
        <v>46857</v>
      </c>
      <c r="O10" s="134">
        <v>6247.6</v>
      </c>
      <c r="P10" s="136">
        <v>212</v>
      </c>
      <c r="Q10" s="134">
        <v>28.266666666666666</v>
      </c>
      <c r="R10" s="136">
        <v>2192</v>
      </c>
      <c r="S10" s="134">
        <v>292.26666666666665</v>
      </c>
      <c r="T10" s="136">
        <v>185</v>
      </c>
      <c r="U10" s="134">
        <v>24.666666666666668</v>
      </c>
      <c r="V10" s="136">
        <v>102</v>
      </c>
      <c r="W10" s="134">
        <v>13.6</v>
      </c>
      <c r="X10" s="136">
        <v>236</v>
      </c>
      <c r="Y10" s="134">
        <v>31.466666666666665</v>
      </c>
      <c r="Z10" s="136">
        <v>597</v>
      </c>
      <c r="AA10" s="134">
        <v>79.599999999999994</v>
      </c>
      <c r="AB10" s="136">
        <v>305</v>
      </c>
      <c r="AC10" s="134">
        <v>40.666666666666664</v>
      </c>
      <c r="AD10" s="137">
        <v>18</v>
      </c>
      <c r="AE10" s="134">
        <v>2.4</v>
      </c>
      <c r="AF10" s="136">
        <v>193</v>
      </c>
      <c r="AG10" s="134">
        <v>25.733333333333334</v>
      </c>
      <c r="AH10" s="136">
        <v>309</v>
      </c>
      <c r="AI10" s="134">
        <v>41.2</v>
      </c>
      <c r="AJ10" s="136">
        <v>47</v>
      </c>
      <c r="AK10" s="134">
        <v>6.2666666666666666</v>
      </c>
      <c r="AL10" s="136">
        <v>1264</v>
      </c>
      <c r="AM10" s="134">
        <v>168.53333333333333</v>
      </c>
      <c r="AN10" s="136">
        <v>716</v>
      </c>
      <c r="AO10" s="134">
        <v>95.466666666666669</v>
      </c>
      <c r="AP10" s="136">
        <v>3450</v>
      </c>
      <c r="AQ10" s="134">
        <v>460</v>
      </c>
      <c r="AR10" s="136">
        <v>288</v>
      </c>
      <c r="AS10" s="134">
        <v>38.4</v>
      </c>
    </row>
    <row r="11" spans="1:45" ht="13.5" customHeight="1" x14ac:dyDescent="0.3">
      <c r="A11" s="133" t="s">
        <v>312</v>
      </c>
      <c r="B11" s="226" t="s">
        <v>12</v>
      </c>
      <c r="C11" s="134">
        <v>3.5</v>
      </c>
      <c r="D11" s="134">
        <v>4</v>
      </c>
      <c r="E11" s="320">
        <v>1441</v>
      </c>
      <c r="F11" s="321">
        <v>411.71428571428572</v>
      </c>
      <c r="G11" s="322">
        <v>64</v>
      </c>
      <c r="H11" s="321">
        <v>18.285714285714285</v>
      </c>
      <c r="I11" s="322">
        <v>47</v>
      </c>
      <c r="J11" s="321">
        <v>13.428571428571429</v>
      </c>
      <c r="K11" s="135">
        <v>2422489.2799999998</v>
      </c>
      <c r="L11" s="135">
        <v>692139.79428571428</v>
      </c>
      <c r="M11" s="135">
        <v>605622.31999999995</v>
      </c>
      <c r="N11" s="136">
        <v>14333</v>
      </c>
      <c r="O11" s="134">
        <v>4095.1428571428573</v>
      </c>
      <c r="P11" s="136">
        <v>76</v>
      </c>
      <c r="Q11" s="134">
        <v>21.714285714285715</v>
      </c>
      <c r="R11" s="136">
        <v>281</v>
      </c>
      <c r="S11" s="134">
        <v>80.285714285714292</v>
      </c>
      <c r="T11" s="136">
        <v>6</v>
      </c>
      <c r="U11" s="134">
        <v>1.7142857142857142</v>
      </c>
      <c r="V11" s="136">
        <v>14</v>
      </c>
      <c r="W11" s="134">
        <v>4</v>
      </c>
      <c r="X11" s="136">
        <v>26</v>
      </c>
      <c r="Y11" s="134">
        <v>7.4285714285714288</v>
      </c>
      <c r="Z11" s="136">
        <v>14</v>
      </c>
      <c r="AA11" s="134">
        <v>4</v>
      </c>
      <c r="AB11" s="136">
        <v>27</v>
      </c>
      <c r="AC11" s="134">
        <v>7.7142857142857144</v>
      </c>
      <c r="AD11" s="137">
        <v>1</v>
      </c>
      <c r="AE11" s="134">
        <v>0.2857142857142857</v>
      </c>
      <c r="AF11" s="136">
        <v>26</v>
      </c>
      <c r="AG11" s="134">
        <v>7.4285714285714288</v>
      </c>
      <c r="AH11" s="136">
        <v>69</v>
      </c>
      <c r="AI11" s="134">
        <v>19.714285714285715</v>
      </c>
      <c r="AJ11" s="136">
        <v>9</v>
      </c>
      <c r="AK11" s="134">
        <v>2.5714285714285716</v>
      </c>
      <c r="AL11" s="136">
        <v>917</v>
      </c>
      <c r="AM11" s="134">
        <v>262</v>
      </c>
      <c r="AN11" s="136">
        <v>301</v>
      </c>
      <c r="AO11" s="134">
        <v>86</v>
      </c>
      <c r="AP11" s="136">
        <v>679</v>
      </c>
      <c r="AQ11" s="134">
        <v>194</v>
      </c>
      <c r="AR11" s="136">
        <v>224</v>
      </c>
      <c r="AS11" s="134">
        <v>64</v>
      </c>
    </row>
    <row r="12" spans="1:45" ht="13.5" customHeight="1" x14ac:dyDescent="0.3">
      <c r="A12" s="133" t="s">
        <v>152</v>
      </c>
      <c r="B12" s="226" t="s">
        <v>13</v>
      </c>
      <c r="C12" s="134">
        <v>6</v>
      </c>
      <c r="D12" s="134">
        <v>8</v>
      </c>
      <c r="E12" s="320">
        <v>2052</v>
      </c>
      <c r="F12" s="321">
        <v>342</v>
      </c>
      <c r="G12" s="322">
        <v>157</v>
      </c>
      <c r="H12" s="321">
        <v>26.166666666666668</v>
      </c>
      <c r="I12" s="322">
        <v>174</v>
      </c>
      <c r="J12" s="321">
        <v>29</v>
      </c>
      <c r="K12" s="135">
        <v>4132398.58</v>
      </c>
      <c r="L12" s="135">
        <v>688733.09666666668</v>
      </c>
      <c r="M12" s="135">
        <v>516549.82250000001</v>
      </c>
      <c r="N12" s="136">
        <v>41204</v>
      </c>
      <c r="O12" s="134">
        <v>6867.333333333333</v>
      </c>
      <c r="P12" s="136">
        <v>288</v>
      </c>
      <c r="Q12" s="134">
        <v>48</v>
      </c>
      <c r="R12" s="136">
        <v>6084</v>
      </c>
      <c r="S12" s="134">
        <v>1014</v>
      </c>
      <c r="T12" s="136">
        <v>249</v>
      </c>
      <c r="U12" s="134">
        <v>41.5</v>
      </c>
      <c r="V12" s="136">
        <v>130</v>
      </c>
      <c r="W12" s="134">
        <v>21.666666666666668</v>
      </c>
      <c r="X12" s="136">
        <v>153</v>
      </c>
      <c r="Y12" s="134">
        <v>25.5</v>
      </c>
      <c r="Z12" s="136">
        <v>269</v>
      </c>
      <c r="AA12" s="134">
        <v>44.833333333333336</v>
      </c>
      <c r="AB12" s="136">
        <v>170</v>
      </c>
      <c r="AC12" s="134">
        <v>28.333333333333332</v>
      </c>
      <c r="AD12" s="137">
        <v>321</v>
      </c>
      <c r="AE12" s="134">
        <v>53.5</v>
      </c>
      <c r="AF12" s="136">
        <v>105</v>
      </c>
      <c r="AG12" s="134">
        <v>17.5</v>
      </c>
      <c r="AH12" s="136">
        <v>144</v>
      </c>
      <c r="AI12" s="134">
        <v>24</v>
      </c>
      <c r="AJ12" s="136">
        <v>40</v>
      </c>
      <c r="AK12" s="134">
        <v>6.666666666666667</v>
      </c>
      <c r="AL12" s="136">
        <v>1641</v>
      </c>
      <c r="AM12" s="134">
        <v>273.5</v>
      </c>
      <c r="AN12" s="136">
        <v>1521</v>
      </c>
      <c r="AO12" s="134">
        <v>253.5</v>
      </c>
      <c r="AP12" s="136">
        <v>5893</v>
      </c>
      <c r="AQ12" s="134">
        <v>982.16666666666663</v>
      </c>
      <c r="AR12" s="136">
        <v>317</v>
      </c>
      <c r="AS12" s="134">
        <v>52.833333333333336</v>
      </c>
    </row>
    <row r="13" spans="1:45" ht="13.5" customHeight="1" x14ac:dyDescent="0.3">
      <c r="A13" s="133" t="s">
        <v>169</v>
      </c>
      <c r="B13" s="226" t="s">
        <v>14</v>
      </c>
      <c r="C13" s="134">
        <v>10.75</v>
      </c>
      <c r="D13" s="134">
        <v>13</v>
      </c>
      <c r="E13" s="320">
        <v>3547</v>
      </c>
      <c r="F13" s="321">
        <v>329.95348837209303</v>
      </c>
      <c r="G13" s="322">
        <v>366</v>
      </c>
      <c r="H13" s="321">
        <v>34.046511627906973</v>
      </c>
      <c r="I13" s="322">
        <v>401</v>
      </c>
      <c r="J13" s="321">
        <v>37.302325581395351</v>
      </c>
      <c r="K13" s="135">
        <v>6696216.0499999998</v>
      </c>
      <c r="L13" s="135">
        <v>622903.81860465114</v>
      </c>
      <c r="M13" s="135">
        <v>515093.54230769229</v>
      </c>
      <c r="N13" s="136">
        <v>69710</v>
      </c>
      <c r="O13" s="134">
        <v>6484.6511627906975</v>
      </c>
      <c r="P13" s="136">
        <v>619</v>
      </c>
      <c r="Q13" s="134">
        <v>57.581395348837212</v>
      </c>
      <c r="R13" s="136">
        <v>3970</v>
      </c>
      <c r="S13" s="134">
        <v>369.30232558139534</v>
      </c>
      <c r="T13" s="136">
        <v>436</v>
      </c>
      <c r="U13" s="134">
        <v>40.558139534883722</v>
      </c>
      <c r="V13" s="136">
        <v>93</v>
      </c>
      <c r="W13" s="134">
        <v>8.6511627906976738</v>
      </c>
      <c r="X13" s="136">
        <v>381</v>
      </c>
      <c r="Y13" s="134">
        <v>35.441860465116278</v>
      </c>
      <c r="Z13" s="136">
        <v>383</v>
      </c>
      <c r="AA13" s="134">
        <v>35.627906976744185</v>
      </c>
      <c r="AB13" s="136">
        <v>380</v>
      </c>
      <c r="AC13" s="134">
        <v>35.348837209302324</v>
      </c>
      <c r="AD13" s="137">
        <v>1460</v>
      </c>
      <c r="AE13" s="134">
        <v>135.81395348837211</v>
      </c>
      <c r="AF13" s="136">
        <v>148</v>
      </c>
      <c r="AG13" s="134">
        <v>13.767441860465116</v>
      </c>
      <c r="AH13" s="136">
        <v>284</v>
      </c>
      <c r="AI13" s="134">
        <v>26.418604651162791</v>
      </c>
      <c r="AJ13" s="136">
        <v>31</v>
      </c>
      <c r="AK13" s="134">
        <v>2.8837209302325579</v>
      </c>
      <c r="AL13" s="136">
        <v>1453</v>
      </c>
      <c r="AM13" s="134">
        <v>135.16279069767441</v>
      </c>
      <c r="AN13" s="136">
        <v>2029</v>
      </c>
      <c r="AO13" s="134">
        <v>188.74418604651163</v>
      </c>
      <c r="AP13" s="136">
        <v>5845</v>
      </c>
      <c r="AQ13" s="134">
        <v>543.72093023255809</v>
      </c>
      <c r="AR13" s="136">
        <v>635</v>
      </c>
      <c r="AS13" s="134">
        <v>59.069767441860463</v>
      </c>
    </row>
    <row r="14" spans="1:45" ht="13.5" customHeight="1" x14ac:dyDescent="0.3">
      <c r="A14" s="133" t="s">
        <v>155</v>
      </c>
      <c r="B14" s="226" t="s">
        <v>15</v>
      </c>
      <c r="C14" s="134">
        <v>10.75</v>
      </c>
      <c r="D14" s="134">
        <v>18.350000000000001</v>
      </c>
      <c r="E14" s="320">
        <v>6444</v>
      </c>
      <c r="F14" s="321">
        <v>599.44186046511629</v>
      </c>
      <c r="G14" s="322">
        <v>370</v>
      </c>
      <c r="H14" s="321">
        <v>34.418604651162788</v>
      </c>
      <c r="I14" s="322">
        <v>601</v>
      </c>
      <c r="J14" s="321">
        <v>55.906976744186046</v>
      </c>
      <c r="K14" s="135">
        <v>12937531.57</v>
      </c>
      <c r="L14" s="135">
        <v>1203491.3088372094</v>
      </c>
      <c r="M14" s="135">
        <v>705042.59237057215</v>
      </c>
      <c r="N14" s="136">
        <v>123641</v>
      </c>
      <c r="O14" s="134">
        <v>11501.488372093023</v>
      </c>
      <c r="P14" s="136">
        <v>1098</v>
      </c>
      <c r="Q14" s="134">
        <v>102.13953488372093</v>
      </c>
      <c r="R14" s="136">
        <v>13170</v>
      </c>
      <c r="S14" s="134">
        <v>1225.1162790697674</v>
      </c>
      <c r="T14" s="136">
        <v>1460</v>
      </c>
      <c r="U14" s="134">
        <v>135.81395348837211</v>
      </c>
      <c r="V14" s="136">
        <v>237</v>
      </c>
      <c r="W14" s="134">
        <v>22.046511627906977</v>
      </c>
      <c r="X14" s="136">
        <v>370</v>
      </c>
      <c r="Y14" s="134">
        <v>34.418604651162788</v>
      </c>
      <c r="Z14" s="136">
        <v>872</v>
      </c>
      <c r="AA14" s="134">
        <v>81.116279069767444</v>
      </c>
      <c r="AB14" s="136">
        <v>555</v>
      </c>
      <c r="AC14" s="134">
        <v>51.627906976744185</v>
      </c>
      <c r="AD14" s="137">
        <v>14</v>
      </c>
      <c r="AE14" s="134">
        <v>1.3023255813953489</v>
      </c>
      <c r="AF14" s="136">
        <v>62</v>
      </c>
      <c r="AG14" s="134">
        <v>5.7674418604651159</v>
      </c>
      <c r="AH14" s="136">
        <v>1417</v>
      </c>
      <c r="AI14" s="134">
        <v>131.81395348837211</v>
      </c>
      <c r="AJ14" s="136">
        <v>159</v>
      </c>
      <c r="AK14" s="134">
        <v>14.790697674418604</v>
      </c>
      <c r="AL14" s="136">
        <v>3387</v>
      </c>
      <c r="AM14" s="134">
        <v>315.06976744186045</v>
      </c>
      <c r="AN14" s="136">
        <v>7494</v>
      </c>
      <c r="AO14" s="134">
        <v>697.11627906976742</v>
      </c>
      <c r="AP14" s="136">
        <v>4544</v>
      </c>
      <c r="AQ14" s="134">
        <v>422.69767441860466</v>
      </c>
      <c r="AR14" s="136">
        <v>6090</v>
      </c>
      <c r="AS14" s="134">
        <v>566.51162790697674</v>
      </c>
    </row>
    <row r="15" spans="1:45" ht="13.5" customHeight="1" x14ac:dyDescent="0.3">
      <c r="A15" s="133" t="s">
        <v>153</v>
      </c>
      <c r="B15" s="226" t="s">
        <v>16</v>
      </c>
      <c r="C15" s="134">
        <v>6</v>
      </c>
      <c r="D15" s="134">
        <v>10</v>
      </c>
      <c r="E15" s="320">
        <v>2789</v>
      </c>
      <c r="F15" s="321">
        <v>464.83333333333331</v>
      </c>
      <c r="G15" s="322">
        <v>183</v>
      </c>
      <c r="H15" s="321">
        <v>30.5</v>
      </c>
      <c r="I15" s="322">
        <v>264</v>
      </c>
      <c r="J15" s="321">
        <v>44</v>
      </c>
      <c r="K15" s="135">
        <v>4272089.5999999996</v>
      </c>
      <c r="L15" s="135">
        <v>712014.93333333323</v>
      </c>
      <c r="M15" s="135">
        <v>427208.95999999996</v>
      </c>
      <c r="N15" s="136">
        <v>80770</v>
      </c>
      <c r="O15" s="134">
        <v>13461.666666666666</v>
      </c>
      <c r="P15" s="136">
        <v>535</v>
      </c>
      <c r="Q15" s="134">
        <v>89.166666666666671</v>
      </c>
      <c r="R15" s="136">
        <v>3097</v>
      </c>
      <c r="S15" s="134">
        <v>516.16666666666663</v>
      </c>
      <c r="T15" s="136">
        <v>298</v>
      </c>
      <c r="U15" s="134">
        <v>49.666666666666664</v>
      </c>
      <c r="V15" s="136">
        <v>33</v>
      </c>
      <c r="W15" s="134">
        <v>5.5</v>
      </c>
      <c r="X15" s="136">
        <v>181</v>
      </c>
      <c r="Y15" s="134">
        <v>30.166666666666668</v>
      </c>
      <c r="Z15" s="136">
        <v>290</v>
      </c>
      <c r="AA15" s="134">
        <v>48.333333333333336</v>
      </c>
      <c r="AB15" s="136">
        <v>263</v>
      </c>
      <c r="AC15" s="134">
        <v>43.833333333333336</v>
      </c>
      <c r="AD15" s="137">
        <v>15</v>
      </c>
      <c r="AE15" s="134">
        <v>2.5</v>
      </c>
      <c r="AF15" s="136">
        <v>140</v>
      </c>
      <c r="AG15" s="134">
        <v>23.333333333333332</v>
      </c>
      <c r="AH15" s="136">
        <v>292</v>
      </c>
      <c r="AI15" s="134">
        <v>48.666666666666664</v>
      </c>
      <c r="AJ15" s="136">
        <v>23</v>
      </c>
      <c r="AK15" s="134">
        <v>3.8333333333333335</v>
      </c>
      <c r="AL15" s="136">
        <v>1670</v>
      </c>
      <c r="AM15" s="134">
        <v>278.33333333333331</v>
      </c>
      <c r="AN15" s="136">
        <v>1277</v>
      </c>
      <c r="AO15" s="134">
        <v>212.83333333333334</v>
      </c>
      <c r="AP15" s="136">
        <v>1131</v>
      </c>
      <c r="AQ15" s="134">
        <v>188.5</v>
      </c>
      <c r="AR15" s="136">
        <v>567</v>
      </c>
      <c r="AS15" s="134">
        <v>94.5</v>
      </c>
    </row>
    <row r="16" spans="1:45" ht="13.5" customHeight="1" x14ac:dyDescent="0.3">
      <c r="A16" s="133" t="s">
        <v>154</v>
      </c>
      <c r="B16" s="226" t="s">
        <v>17</v>
      </c>
      <c r="C16" s="134">
        <v>16.75</v>
      </c>
      <c r="D16" s="134">
        <v>23</v>
      </c>
      <c r="E16" s="320">
        <v>5052</v>
      </c>
      <c r="F16" s="321">
        <v>301.61194029850748</v>
      </c>
      <c r="G16" s="322">
        <v>284</v>
      </c>
      <c r="H16" s="321">
        <v>16.955223880597014</v>
      </c>
      <c r="I16" s="322">
        <v>424</v>
      </c>
      <c r="J16" s="321">
        <v>25.313432835820894</v>
      </c>
      <c r="K16" s="135">
        <v>12799254.23</v>
      </c>
      <c r="L16" s="135">
        <v>764134.58089552238</v>
      </c>
      <c r="M16" s="135">
        <v>556489.31434782606</v>
      </c>
      <c r="N16" s="136">
        <v>88337</v>
      </c>
      <c r="O16" s="134">
        <v>5273.8507462686566</v>
      </c>
      <c r="P16" s="136">
        <v>737</v>
      </c>
      <c r="Q16" s="134">
        <v>44</v>
      </c>
      <c r="R16" s="136">
        <v>8226</v>
      </c>
      <c r="S16" s="134">
        <v>491.1044776119403</v>
      </c>
      <c r="T16" s="136">
        <v>353</v>
      </c>
      <c r="U16" s="134">
        <v>21.074626865671643</v>
      </c>
      <c r="V16" s="136">
        <v>145</v>
      </c>
      <c r="W16" s="134">
        <v>8.656716417910447</v>
      </c>
      <c r="X16" s="136">
        <v>296</v>
      </c>
      <c r="Y16" s="134">
        <v>17.671641791044777</v>
      </c>
      <c r="Z16" s="136">
        <v>475</v>
      </c>
      <c r="AA16" s="134">
        <v>28.35820895522388</v>
      </c>
      <c r="AB16" s="136">
        <v>378</v>
      </c>
      <c r="AC16" s="134">
        <v>22.567164179104477</v>
      </c>
      <c r="AD16" s="137">
        <v>62</v>
      </c>
      <c r="AE16" s="134">
        <v>3.7014925373134329</v>
      </c>
      <c r="AF16" s="136">
        <v>317</v>
      </c>
      <c r="AG16" s="134">
        <v>18.925373134328357</v>
      </c>
      <c r="AH16" s="136">
        <v>493</v>
      </c>
      <c r="AI16" s="134">
        <v>29.432835820895523</v>
      </c>
      <c r="AJ16" s="136">
        <v>105</v>
      </c>
      <c r="AK16" s="134">
        <v>6.2686567164179108</v>
      </c>
      <c r="AL16" s="136">
        <v>3610</v>
      </c>
      <c r="AM16" s="134">
        <v>215.52238805970148</v>
      </c>
      <c r="AN16" s="136">
        <v>6145</v>
      </c>
      <c r="AO16" s="134">
        <v>366.86567164179104</v>
      </c>
      <c r="AP16" s="136">
        <v>16447</v>
      </c>
      <c r="AQ16" s="134">
        <v>981.91044776119406</v>
      </c>
      <c r="AR16" s="136">
        <v>2401</v>
      </c>
      <c r="AS16" s="134">
        <v>143.34328358208955</v>
      </c>
    </row>
    <row r="17" spans="1:45" ht="13.5" customHeight="1" x14ac:dyDescent="0.3">
      <c r="A17" s="133" t="s">
        <v>153</v>
      </c>
      <c r="B17" s="226" t="s">
        <v>18</v>
      </c>
      <c r="C17" s="134">
        <v>7.75</v>
      </c>
      <c r="D17" s="134">
        <v>10</v>
      </c>
      <c r="E17" s="320">
        <v>3035</v>
      </c>
      <c r="F17" s="321">
        <v>391.61290322580646</v>
      </c>
      <c r="G17" s="322">
        <v>147</v>
      </c>
      <c r="H17" s="321">
        <v>18.967741935483872</v>
      </c>
      <c r="I17" s="322">
        <v>224</v>
      </c>
      <c r="J17" s="321">
        <v>28.903225806451612</v>
      </c>
      <c r="K17" s="135">
        <v>5591953.3899999997</v>
      </c>
      <c r="L17" s="135">
        <v>721542.37290322571</v>
      </c>
      <c r="M17" s="135">
        <v>559195.33899999992</v>
      </c>
      <c r="N17" s="136">
        <v>75742</v>
      </c>
      <c r="O17" s="134">
        <v>9773.1612903225814</v>
      </c>
      <c r="P17" s="136">
        <v>759</v>
      </c>
      <c r="Q17" s="134">
        <v>97.935483870967744</v>
      </c>
      <c r="R17" s="136">
        <v>1670</v>
      </c>
      <c r="S17" s="134">
        <v>215.48387096774192</v>
      </c>
      <c r="T17" s="136">
        <v>240</v>
      </c>
      <c r="U17" s="134">
        <v>30.967741935483872</v>
      </c>
      <c r="V17" s="136">
        <v>20</v>
      </c>
      <c r="W17" s="134">
        <v>2.5806451612903225</v>
      </c>
      <c r="X17" s="136">
        <v>149</v>
      </c>
      <c r="Y17" s="134">
        <v>19.225806451612904</v>
      </c>
      <c r="Z17" s="136">
        <v>191</v>
      </c>
      <c r="AA17" s="134">
        <v>24.64516129032258</v>
      </c>
      <c r="AB17" s="136">
        <v>205</v>
      </c>
      <c r="AC17" s="134">
        <v>26.451612903225808</v>
      </c>
      <c r="AD17" s="137">
        <v>20</v>
      </c>
      <c r="AE17" s="134">
        <v>2.5806451612903225</v>
      </c>
      <c r="AF17" s="136">
        <v>46</v>
      </c>
      <c r="AG17" s="134">
        <v>5.935483870967742</v>
      </c>
      <c r="AH17" s="136">
        <v>261</v>
      </c>
      <c r="AI17" s="134">
        <v>33.677419354838712</v>
      </c>
      <c r="AJ17" s="136">
        <v>21</v>
      </c>
      <c r="AK17" s="134">
        <v>2.7096774193548385</v>
      </c>
      <c r="AL17" s="136">
        <v>1856</v>
      </c>
      <c r="AM17" s="134">
        <v>239.48387096774192</v>
      </c>
      <c r="AN17" s="136">
        <v>2129</v>
      </c>
      <c r="AO17" s="134">
        <v>274.70967741935482</v>
      </c>
      <c r="AP17" s="136">
        <v>1543</v>
      </c>
      <c r="AQ17" s="134">
        <v>199.09677419354838</v>
      </c>
      <c r="AR17" s="136">
        <v>1616</v>
      </c>
      <c r="AS17" s="134">
        <v>208.51612903225808</v>
      </c>
    </row>
    <row r="18" spans="1:45" ht="13.5" customHeight="1" x14ac:dyDescent="0.3">
      <c r="A18" s="133" t="s">
        <v>155</v>
      </c>
      <c r="B18" s="226" t="s">
        <v>19</v>
      </c>
      <c r="C18" s="134">
        <v>1</v>
      </c>
      <c r="D18" s="134">
        <v>1.75</v>
      </c>
      <c r="E18" s="320">
        <v>290</v>
      </c>
      <c r="F18" s="321">
        <v>290</v>
      </c>
      <c r="G18" s="322">
        <v>4</v>
      </c>
      <c r="H18" s="321">
        <v>4</v>
      </c>
      <c r="I18" s="322">
        <v>11</v>
      </c>
      <c r="J18" s="321">
        <v>11</v>
      </c>
      <c r="K18" s="135">
        <v>937712.31</v>
      </c>
      <c r="L18" s="135">
        <v>937712.31</v>
      </c>
      <c r="M18" s="135">
        <v>535835.60571428575</v>
      </c>
      <c r="N18" s="136">
        <v>25</v>
      </c>
      <c r="O18" s="134">
        <v>25</v>
      </c>
      <c r="P18" s="136">
        <v>0</v>
      </c>
      <c r="Q18" s="134">
        <v>0</v>
      </c>
      <c r="R18" s="136">
        <v>2</v>
      </c>
      <c r="S18" s="134">
        <v>2</v>
      </c>
      <c r="T18" s="136">
        <v>0</v>
      </c>
      <c r="U18" s="134">
        <v>0</v>
      </c>
      <c r="V18" s="136">
        <v>0</v>
      </c>
      <c r="W18" s="134">
        <v>0</v>
      </c>
      <c r="X18" s="136">
        <v>0</v>
      </c>
      <c r="Y18" s="134">
        <v>0</v>
      </c>
      <c r="Z18" s="136">
        <v>0</v>
      </c>
      <c r="AA18" s="134">
        <v>0</v>
      </c>
      <c r="AB18" s="136">
        <v>0</v>
      </c>
      <c r="AC18" s="134">
        <v>0</v>
      </c>
      <c r="AD18" s="137">
        <v>0</v>
      </c>
      <c r="AE18" s="134">
        <v>0</v>
      </c>
      <c r="AF18" s="136">
        <v>0</v>
      </c>
      <c r="AG18" s="134">
        <v>0</v>
      </c>
      <c r="AH18" s="136">
        <v>0</v>
      </c>
      <c r="AI18" s="134">
        <v>0</v>
      </c>
      <c r="AJ18" s="136">
        <v>5</v>
      </c>
      <c r="AK18" s="134">
        <v>5</v>
      </c>
      <c r="AL18" s="136">
        <v>108</v>
      </c>
      <c r="AM18" s="134">
        <v>108</v>
      </c>
      <c r="AN18" s="136">
        <v>0</v>
      </c>
      <c r="AO18" s="134">
        <v>0</v>
      </c>
      <c r="AP18" s="136">
        <v>0</v>
      </c>
      <c r="AQ18" s="134">
        <v>0</v>
      </c>
      <c r="AR18" s="136">
        <v>62</v>
      </c>
      <c r="AS18" s="134">
        <v>62</v>
      </c>
    </row>
    <row r="19" spans="1:45" ht="13.5" customHeight="1" x14ac:dyDescent="0.3">
      <c r="A19" s="133" t="s">
        <v>169</v>
      </c>
      <c r="B19" s="226" t="s">
        <v>20</v>
      </c>
      <c r="C19" s="134">
        <v>4</v>
      </c>
      <c r="D19" s="134">
        <v>6</v>
      </c>
      <c r="E19" s="320">
        <v>2147</v>
      </c>
      <c r="F19" s="321">
        <v>536.75</v>
      </c>
      <c r="G19" s="322">
        <v>79</v>
      </c>
      <c r="H19" s="321">
        <v>19.75</v>
      </c>
      <c r="I19" s="322">
        <v>135</v>
      </c>
      <c r="J19" s="321">
        <v>33.75</v>
      </c>
      <c r="K19" s="135">
        <v>5000858.34</v>
      </c>
      <c r="L19" s="135">
        <v>1250214.585</v>
      </c>
      <c r="M19" s="135">
        <v>833476.39</v>
      </c>
      <c r="N19" s="136">
        <v>35653</v>
      </c>
      <c r="O19" s="134">
        <v>8913.25</v>
      </c>
      <c r="P19" s="136">
        <v>336</v>
      </c>
      <c r="Q19" s="134">
        <v>84</v>
      </c>
      <c r="R19" s="136">
        <v>6611</v>
      </c>
      <c r="S19" s="134">
        <v>1652.75</v>
      </c>
      <c r="T19" s="136">
        <v>407</v>
      </c>
      <c r="U19" s="134">
        <v>101.75</v>
      </c>
      <c r="V19" s="136">
        <v>9</v>
      </c>
      <c r="W19" s="134">
        <v>2.25</v>
      </c>
      <c r="X19" s="136">
        <v>84</v>
      </c>
      <c r="Y19" s="134">
        <v>21</v>
      </c>
      <c r="Z19" s="136">
        <v>32</v>
      </c>
      <c r="AA19" s="134">
        <v>8</v>
      </c>
      <c r="AB19" s="136">
        <v>127</v>
      </c>
      <c r="AC19" s="134">
        <v>31.75</v>
      </c>
      <c r="AD19" s="137">
        <v>79</v>
      </c>
      <c r="AE19" s="134">
        <v>19.75</v>
      </c>
      <c r="AF19" s="136">
        <v>30</v>
      </c>
      <c r="AG19" s="134">
        <v>7.5</v>
      </c>
      <c r="AH19" s="136">
        <v>120</v>
      </c>
      <c r="AI19" s="134">
        <v>30</v>
      </c>
      <c r="AJ19" s="136">
        <v>21</v>
      </c>
      <c r="AK19" s="134">
        <v>5.25</v>
      </c>
      <c r="AL19" s="136">
        <v>728</v>
      </c>
      <c r="AM19" s="134">
        <v>182</v>
      </c>
      <c r="AN19" s="136">
        <v>356</v>
      </c>
      <c r="AO19" s="134">
        <v>89</v>
      </c>
      <c r="AP19" s="136">
        <v>2685</v>
      </c>
      <c r="AQ19" s="134">
        <v>671.25</v>
      </c>
      <c r="AR19" s="136">
        <v>161</v>
      </c>
      <c r="AS19" s="134">
        <v>40.25</v>
      </c>
    </row>
    <row r="20" spans="1:45" ht="13.5" customHeight="1" x14ac:dyDescent="0.3">
      <c r="A20" s="133" t="s">
        <v>312</v>
      </c>
      <c r="B20" s="226" t="s">
        <v>21</v>
      </c>
      <c r="C20" s="134">
        <v>3</v>
      </c>
      <c r="D20" s="134">
        <v>4.33</v>
      </c>
      <c r="E20" s="320">
        <v>1039</v>
      </c>
      <c r="F20" s="321">
        <v>346.33333333333331</v>
      </c>
      <c r="G20" s="322">
        <v>44</v>
      </c>
      <c r="H20" s="321">
        <v>14.666666666666666</v>
      </c>
      <c r="I20" s="322">
        <v>44</v>
      </c>
      <c r="J20" s="321">
        <v>14.666666666666666</v>
      </c>
      <c r="K20" s="135">
        <v>1611993.74</v>
      </c>
      <c r="L20" s="135">
        <v>537331.2466666667</v>
      </c>
      <c r="M20" s="135">
        <v>372284.9284064665</v>
      </c>
      <c r="N20" s="136">
        <v>20505</v>
      </c>
      <c r="O20" s="134">
        <v>6835</v>
      </c>
      <c r="P20" s="136">
        <v>143</v>
      </c>
      <c r="Q20" s="134">
        <v>47.666666666666664</v>
      </c>
      <c r="R20" s="136">
        <v>1743</v>
      </c>
      <c r="S20" s="134">
        <v>581</v>
      </c>
      <c r="T20" s="136">
        <v>137</v>
      </c>
      <c r="U20" s="134">
        <v>45.666666666666664</v>
      </c>
      <c r="V20" s="136">
        <v>8</v>
      </c>
      <c r="W20" s="134">
        <v>2.6666666666666665</v>
      </c>
      <c r="X20" s="136">
        <v>41</v>
      </c>
      <c r="Y20" s="134">
        <v>13.666666666666666</v>
      </c>
      <c r="Z20" s="136">
        <v>62</v>
      </c>
      <c r="AA20" s="134">
        <v>20.666666666666668</v>
      </c>
      <c r="AB20" s="136">
        <v>47</v>
      </c>
      <c r="AC20" s="134">
        <v>15.666666666666666</v>
      </c>
      <c r="AD20" s="137">
        <v>1</v>
      </c>
      <c r="AE20" s="134">
        <v>0.33333333333333331</v>
      </c>
      <c r="AF20" s="136">
        <v>38</v>
      </c>
      <c r="AG20" s="134">
        <v>12.666666666666666</v>
      </c>
      <c r="AH20" s="136">
        <v>37</v>
      </c>
      <c r="AI20" s="134">
        <v>12.333333333333334</v>
      </c>
      <c r="AJ20" s="136">
        <v>9</v>
      </c>
      <c r="AK20" s="134">
        <v>3</v>
      </c>
      <c r="AL20" s="136">
        <v>395</v>
      </c>
      <c r="AM20" s="134">
        <v>131.66666666666666</v>
      </c>
      <c r="AN20" s="136">
        <v>376</v>
      </c>
      <c r="AO20" s="134">
        <v>125.33333333333333</v>
      </c>
      <c r="AP20" s="136">
        <v>443</v>
      </c>
      <c r="AQ20" s="134">
        <v>147.66666666666666</v>
      </c>
      <c r="AR20" s="136">
        <v>147</v>
      </c>
      <c r="AS20" s="134">
        <v>49</v>
      </c>
    </row>
    <row r="21" spans="1:45" ht="13.5" customHeight="1" x14ac:dyDescent="0.3">
      <c r="A21" s="133" t="s">
        <v>153</v>
      </c>
      <c r="B21" s="226" t="s">
        <v>22</v>
      </c>
      <c r="C21" s="134">
        <v>17</v>
      </c>
      <c r="D21" s="134">
        <v>23</v>
      </c>
      <c r="E21" s="320">
        <v>5728</v>
      </c>
      <c r="F21" s="321">
        <v>336.94117647058823</v>
      </c>
      <c r="G21" s="322">
        <v>311</v>
      </c>
      <c r="H21" s="321">
        <v>18.294117647058822</v>
      </c>
      <c r="I21" s="322">
        <v>479</v>
      </c>
      <c r="J21" s="321">
        <v>28.176470588235293</v>
      </c>
      <c r="K21" s="135">
        <v>11665390.220000001</v>
      </c>
      <c r="L21" s="135">
        <v>686199.42470588244</v>
      </c>
      <c r="M21" s="135">
        <v>507190.87913043483</v>
      </c>
      <c r="N21" s="136">
        <v>107333</v>
      </c>
      <c r="O21" s="134">
        <v>6313.7058823529414</v>
      </c>
      <c r="P21" s="136">
        <v>739</v>
      </c>
      <c r="Q21" s="134">
        <v>43.470588235294116</v>
      </c>
      <c r="R21" s="136">
        <v>6285</v>
      </c>
      <c r="S21" s="134">
        <v>369.70588235294116</v>
      </c>
      <c r="T21" s="136">
        <v>391</v>
      </c>
      <c r="U21" s="134">
        <v>23</v>
      </c>
      <c r="V21" s="136">
        <v>106</v>
      </c>
      <c r="W21" s="134">
        <v>6.2352941176470589</v>
      </c>
      <c r="X21" s="136">
        <v>307</v>
      </c>
      <c r="Y21" s="134">
        <v>18.058823529411764</v>
      </c>
      <c r="Z21" s="136">
        <v>446</v>
      </c>
      <c r="AA21" s="134">
        <v>26.235294117647058</v>
      </c>
      <c r="AB21" s="136">
        <v>453</v>
      </c>
      <c r="AC21" s="134">
        <v>26.647058823529413</v>
      </c>
      <c r="AD21" s="137">
        <v>20</v>
      </c>
      <c r="AE21" s="134">
        <v>1.1764705882352942</v>
      </c>
      <c r="AF21" s="136">
        <v>132</v>
      </c>
      <c r="AG21" s="134">
        <v>7.7647058823529411</v>
      </c>
      <c r="AH21" s="136">
        <v>401</v>
      </c>
      <c r="AI21" s="134">
        <v>23.588235294117649</v>
      </c>
      <c r="AJ21" s="136">
        <v>103</v>
      </c>
      <c r="AK21" s="134">
        <v>6.0588235294117645</v>
      </c>
      <c r="AL21" s="136">
        <v>3568</v>
      </c>
      <c r="AM21" s="134">
        <v>209.88235294117646</v>
      </c>
      <c r="AN21" s="136">
        <v>5515</v>
      </c>
      <c r="AO21" s="134">
        <v>324.41176470588238</v>
      </c>
      <c r="AP21" s="136">
        <v>7792</v>
      </c>
      <c r="AQ21" s="134">
        <v>458.35294117647061</v>
      </c>
      <c r="AR21" s="136">
        <v>2718</v>
      </c>
      <c r="AS21" s="134">
        <v>159.88235294117646</v>
      </c>
    </row>
    <row r="22" spans="1:45" ht="13.5" customHeight="1" x14ac:dyDescent="0.3">
      <c r="A22" s="133" t="s">
        <v>154</v>
      </c>
      <c r="B22" s="226" t="s">
        <v>23</v>
      </c>
      <c r="C22" s="134">
        <v>4</v>
      </c>
      <c r="D22" s="134">
        <v>5</v>
      </c>
      <c r="E22" s="320">
        <v>1496</v>
      </c>
      <c r="F22" s="321">
        <v>374</v>
      </c>
      <c r="G22" s="322">
        <v>56</v>
      </c>
      <c r="H22" s="321">
        <v>14</v>
      </c>
      <c r="I22" s="322">
        <v>64</v>
      </c>
      <c r="J22" s="321">
        <v>16</v>
      </c>
      <c r="K22" s="135">
        <v>2711701.86</v>
      </c>
      <c r="L22" s="135">
        <v>677925.46499999997</v>
      </c>
      <c r="M22" s="135">
        <v>542340.37199999997</v>
      </c>
      <c r="N22" s="136">
        <v>29775</v>
      </c>
      <c r="O22" s="134">
        <v>7443.75</v>
      </c>
      <c r="P22" s="136">
        <v>250</v>
      </c>
      <c r="Q22" s="134">
        <v>62.5</v>
      </c>
      <c r="R22" s="136">
        <v>1954</v>
      </c>
      <c r="S22" s="134">
        <v>488.5</v>
      </c>
      <c r="T22" s="136">
        <v>56</v>
      </c>
      <c r="U22" s="134">
        <v>14</v>
      </c>
      <c r="V22" s="136">
        <v>16</v>
      </c>
      <c r="W22" s="134">
        <v>4</v>
      </c>
      <c r="X22" s="136">
        <v>62</v>
      </c>
      <c r="Y22" s="134">
        <v>15.5</v>
      </c>
      <c r="Z22" s="136">
        <v>49</v>
      </c>
      <c r="AA22" s="134">
        <v>12.25</v>
      </c>
      <c r="AB22" s="136">
        <v>61</v>
      </c>
      <c r="AC22" s="134">
        <v>15.25</v>
      </c>
      <c r="AD22" s="137">
        <v>2</v>
      </c>
      <c r="AE22" s="134">
        <v>0.5</v>
      </c>
      <c r="AF22" s="136">
        <v>32</v>
      </c>
      <c r="AG22" s="134">
        <v>8</v>
      </c>
      <c r="AH22" s="136">
        <v>50</v>
      </c>
      <c r="AI22" s="134">
        <v>12.5</v>
      </c>
      <c r="AJ22" s="136">
        <v>41</v>
      </c>
      <c r="AK22" s="134">
        <v>10.25</v>
      </c>
      <c r="AL22" s="136">
        <v>549</v>
      </c>
      <c r="AM22" s="134">
        <v>137.25</v>
      </c>
      <c r="AN22" s="136">
        <v>664</v>
      </c>
      <c r="AO22" s="134">
        <v>166</v>
      </c>
      <c r="AP22" s="136">
        <v>1752</v>
      </c>
      <c r="AQ22" s="134">
        <v>438</v>
      </c>
      <c r="AR22" s="136">
        <v>539</v>
      </c>
      <c r="AS22" s="134">
        <v>134.75</v>
      </c>
    </row>
    <row r="23" spans="1:45" ht="13.5" customHeight="1" x14ac:dyDescent="0.3">
      <c r="A23" s="133" t="s">
        <v>155</v>
      </c>
      <c r="B23" s="226" t="s">
        <v>24</v>
      </c>
      <c r="C23" s="134">
        <v>2</v>
      </c>
      <c r="D23" s="134">
        <v>3</v>
      </c>
      <c r="E23" s="320">
        <v>672</v>
      </c>
      <c r="F23" s="321">
        <v>336</v>
      </c>
      <c r="G23" s="322">
        <v>19</v>
      </c>
      <c r="H23" s="321">
        <v>9.5</v>
      </c>
      <c r="I23" s="322">
        <v>64</v>
      </c>
      <c r="J23" s="321">
        <v>32</v>
      </c>
      <c r="K23" s="135">
        <v>1280075.95</v>
      </c>
      <c r="L23" s="135">
        <v>640037.97499999998</v>
      </c>
      <c r="M23" s="135">
        <v>426691.98333333334</v>
      </c>
      <c r="N23" s="136">
        <v>13125</v>
      </c>
      <c r="O23" s="134">
        <v>6562.5</v>
      </c>
      <c r="P23" s="136">
        <v>93</v>
      </c>
      <c r="Q23" s="134">
        <v>46.5</v>
      </c>
      <c r="R23" s="136">
        <v>556</v>
      </c>
      <c r="S23" s="134">
        <v>278</v>
      </c>
      <c r="T23" s="136">
        <v>26</v>
      </c>
      <c r="U23" s="134">
        <v>13</v>
      </c>
      <c r="V23" s="136">
        <v>9</v>
      </c>
      <c r="W23" s="134">
        <v>4.5</v>
      </c>
      <c r="X23" s="136">
        <v>16</v>
      </c>
      <c r="Y23" s="134">
        <v>8</v>
      </c>
      <c r="Z23" s="136">
        <v>46</v>
      </c>
      <c r="AA23" s="134">
        <v>23</v>
      </c>
      <c r="AB23" s="136">
        <v>67</v>
      </c>
      <c r="AC23" s="134">
        <v>33.5</v>
      </c>
      <c r="AD23" s="137">
        <v>15</v>
      </c>
      <c r="AE23" s="134">
        <v>7.5</v>
      </c>
      <c r="AF23" s="136">
        <v>9</v>
      </c>
      <c r="AG23" s="134">
        <v>4.5</v>
      </c>
      <c r="AH23" s="136">
        <v>43</v>
      </c>
      <c r="AI23" s="134">
        <v>21.5</v>
      </c>
      <c r="AJ23" s="136">
        <v>9</v>
      </c>
      <c r="AK23" s="134">
        <v>4.5</v>
      </c>
      <c r="AL23" s="136">
        <v>262</v>
      </c>
      <c r="AM23" s="134">
        <v>131</v>
      </c>
      <c r="AN23" s="136">
        <v>585</v>
      </c>
      <c r="AO23" s="134">
        <v>292.5</v>
      </c>
      <c r="AP23" s="136">
        <v>747</v>
      </c>
      <c r="AQ23" s="134">
        <v>373.5</v>
      </c>
      <c r="AR23" s="136">
        <v>531</v>
      </c>
      <c r="AS23" s="134">
        <v>265.5</v>
      </c>
    </row>
    <row r="24" spans="1:45" ht="13.5" customHeight="1" x14ac:dyDescent="0.3">
      <c r="A24" s="133" t="s">
        <v>154</v>
      </c>
      <c r="B24" s="226" t="s">
        <v>25</v>
      </c>
      <c r="C24" s="134">
        <v>2</v>
      </c>
      <c r="D24" s="134">
        <v>3</v>
      </c>
      <c r="E24" s="320">
        <v>1031</v>
      </c>
      <c r="F24" s="321">
        <v>515.5</v>
      </c>
      <c r="G24" s="322">
        <v>26</v>
      </c>
      <c r="H24" s="321">
        <v>13</v>
      </c>
      <c r="I24" s="322">
        <v>33</v>
      </c>
      <c r="J24" s="321">
        <v>16.5</v>
      </c>
      <c r="K24" s="135">
        <v>1675514.84</v>
      </c>
      <c r="L24" s="135">
        <v>837757.42</v>
      </c>
      <c r="M24" s="135">
        <v>558504.94666666666</v>
      </c>
      <c r="N24" s="136">
        <v>19689</v>
      </c>
      <c r="O24" s="134">
        <v>9844.5</v>
      </c>
      <c r="P24" s="136">
        <v>66</v>
      </c>
      <c r="Q24" s="134">
        <v>33</v>
      </c>
      <c r="R24" s="136">
        <v>288</v>
      </c>
      <c r="S24" s="134">
        <v>144</v>
      </c>
      <c r="T24" s="136">
        <v>4</v>
      </c>
      <c r="U24" s="134">
        <v>2</v>
      </c>
      <c r="V24" s="136">
        <v>6</v>
      </c>
      <c r="W24" s="134">
        <v>3</v>
      </c>
      <c r="X24" s="136">
        <v>26</v>
      </c>
      <c r="Y24" s="134">
        <v>13</v>
      </c>
      <c r="Z24" s="136">
        <v>50</v>
      </c>
      <c r="AA24" s="134">
        <v>25</v>
      </c>
      <c r="AB24" s="136">
        <v>31</v>
      </c>
      <c r="AC24" s="134">
        <v>15.5</v>
      </c>
      <c r="AD24" s="137">
        <v>3</v>
      </c>
      <c r="AE24" s="134">
        <v>1.5</v>
      </c>
      <c r="AF24" s="136">
        <v>18</v>
      </c>
      <c r="AG24" s="134">
        <v>9</v>
      </c>
      <c r="AH24" s="136">
        <v>32</v>
      </c>
      <c r="AI24" s="134">
        <v>16</v>
      </c>
      <c r="AJ24" s="136">
        <v>21</v>
      </c>
      <c r="AK24" s="134">
        <v>10.5</v>
      </c>
      <c r="AL24" s="136">
        <v>103</v>
      </c>
      <c r="AM24" s="134">
        <v>51.5</v>
      </c>
      <c r="AN24" s="136">
        <v>439</v>
      </c>
      <c r="AO24" s="134">
        <v>219.5</v>
      </c>
      <c r="AP24" s="136">
        <v>327</v>
      </c>
      <c r="AQ24" s="134">
        <v>163.5</v>
      </c>
      <c r="AR24" s="136">
        <v>154</v>
      </c>
      <c r="AS24" s="134">
        <v>77</v>
      </c>
    </row>
    <row r="25" spans="1:45" ht="13.5" customHeight="1" x14ac:dyDescent="0.3">
      <c r="A25" s="133" t="s">
        <v>155</v>
      </c>
      <c r="B25" s="226" t="s">
        <v>26</v>
      </c>
      <c r="C25" s="134">
        <v>2</v>
      </c>
      <c r="D25" s="134">
        <v>2.1</v>
      </c>
      <c r="E25" s="320">
        <v>268</v>
      </c>
      <c r="F25" s="321">
        <v>134</v>
      </c>
      <c r="G25" s="323">
        <v>8</v>
      </c>
      <c r="H25" s="321">
        <v>4</v>
      </c>
      <c r="I25" s="322">
        <v>24</v>
      </c>
      <c r="J25" s="321">
        <v>12</v>
      </c>
      <c r="K25" s="135">
        <v>598549.31000000006</v>
      </c>
      <c r="L25" s="135">
        <v>299274.65500000003</v>
      </c>
      <c r="M25" s="135">
        <v>285023.48095238098</v>
      </c>
      <c r="N25" s="136">
        <v>4654</v>
      </c>
      <c r="O25" s="134">
        <v>2327</v>
      </c>
      <c r="P25" s="136">
        <v>33</v>
      </c>
      <c r="Q25" s="134">
        <v>16.5</v>
      </c>
      <c r="R25" s="136">
        <v>600</v>
      </c>
      <c r="S25" s="134">
        <v>300</v>
      </c>
      <c r="T25" s="136">
        <v>43</v>
      </c>
      <c r="U25" s="134">
        <v>21.5</v>
      </c>
      <c r="V25" s="136">
        <v>2</v>
      </c>
      <c r="W25" s="134">
        <v>1</v>
      </c>
      <c r="X25" s="136">
        <v>5</v>
      </c>
      <c r="Y25" s="134">
        <v>2.5</v>
      </c>
      <c r="Z25" s="136">
        <v>11</v>
      </c>
      <c r="AA25" s="134">
        <v>5.5</v>
      </c>
      <c r="AB25" s="136">
        <v>23</v>
      </c>
      <c r="AC25" s="134">
        <v>11.5</v>
      </c>
      <c r="AD25" s="137">
        <v>2</v>
      </c>
      <c r="AE25" s="134">
        <v>1</v>
      </c>
      <c r="AF25" s="136">
        <v>11</v>
      </c>
      <c r="AG25" s="134">
        <v>5.5</v>
      </c>
      <c r="AH25" s="136">
        <v>18</v>
      </c>
      <c r="AI25" s="134">
        <v>9</v>
      </c>
      <c r="AJ25" s="136">
        <v>3</v>
      </c>
      <c r="AK25" s="134">
        <v>1.5</v>
      </c>
      <c r="AL25" s="136">
        <v>97</v>
      </c>
      <c r="AM25" s="134">
        <v>48.5</v>
      </c>
      <c r="AN25" s="136">
        <v>182</v>
      </c>
      <c r="AO25" s="134">
        <v>91</v>
      </c>
      <c r="AP25" s="136">
        <v>169</v>
      </c>
      <c r="AQ25" s="134">
        <v>84.5</v>
      </c>
      <c r="AR25" s="136">
        <v>226</v>
      </c>
      <c r="AS25" s="134">
        <v>113</v>
      </c>
    </row>
    <row r="26" spans="1:45" ht="13.5" customHeight="1" x14ac:dyDescent="0.3">
      <c r="A26" s="133" t="s">
        <v>153</v>
      </c>
      <c r="B26" s="226" t="s">
        <v>27</v>
      </c>
      <c r="C26" s="134">
        <v>16</v>
      </c>
      <c r="D26" s="134">
        <v>22</v>
      </c>
      <c r="E26" s="320">
        <v>7763</v>
      </c>
      <c r="F26" s="321">
        <v>485.1875</v>
      </c>
      <c r="G26" s="322">
        <v>514</v>
      </c>
      <c r="H26" s="321">
        <v>32.125</v>
      </c>
      <c r="I26" s="322">
        <v>499</v>
      </c>
      <c r="J26" s="321">
        <v>31.1875</v>
      </c>
      <c r="K26" s="135">
        <v>9920971.6199999992</v>
      </c>
      <c r="L26" s="135">
        <v>620060.72624999995</v>
      </c>
      <c r="M26" s="135">
        <v>450953.25545454543</v>
      </c>
      <c r="N26" s="136">
        <v>175937</v>
      </c>
      <c r="O26" s="134">
        <v>10996.0625</v>
      </c>
      <c r="P26" s="136">
        <v>985</v>
      </c>
      <c r="Q26" s="134">
        <v>61.5625</v>
      </c>
      <c r="R26" s="136">
        <v>9644</v>
      </c>
      <c r="S26" s="134">
        <v>602.75</v>
      </c>
      <c r="T26" s="136">
        <v>436</v>
      </c>
      <c r="U26" s="134">
        <v>27.25</v>
      </c>
      <c r="V26" s="136">
        <v>210</v>
      </c>
      <c r="W26" s="134">
        <v>13.125</v>
      </c>
      <c r="X26" s="136">
        <v>523</v>
      </c>
      <c r="Y26" s="134">
        <v>32.6875</v>
      </c>
      <c r="Z26" s="136">
        <v>637</v>
      </c>
      <c r="AA26" s="134">
        <v>39.8125</v>
      </c>
      <c r="AB26" s="136">
        <v>404</v>
      </c>
      <c r="AC26" s="134">
        <v>25.25</v>
      </c>
      <c r="AD26" s="137">
        <v>337</v>
      </c>
      <c r="AE26" s="134">
        <v>21.0625</v>
      </c>
      <c r="AF26" s="136">
        <v>155</v>
      </c>
      <c r="AG26" s="134">
        <v>9.6875</v>
      </c>
      <c r="AH26" s="136">
        <v>1463</v>
      </c>
      <c r="AI26" s="134">
        <v>91.4375</v>
      </c>
      <c r="AJ26" s="136">
        <v>49</v>
      </c>
      <c r="AK26" s="134">
        <v>3.0625</v>
      </c>
      <c r="AL26" s="136">
        <v>4254</v>
      </c>
      <c r="AM26" s="134">
        <v>265.875</v>
      </c>
      <c r="AN26" s="136">
        <v>3808</v>
      </c>
      <c r="AO26" s="134">
        <v>238</v>
      </c>
      <c r="AP26" s="136">
        <v>6720</v>
      </c>
      <c r="AQ26" s="134">
        <v>420</v>
      </c>
      <c r="AR26" s="136">
        <v>2104</v>
      </c>
      <c r="AS26" s="134">
        <v>131.5</v>
      </c>
    </row>
    <row r="27" spans="1:45" ht="13.5" customHeight="1" x14ac:dyDescent="0.3">
      <c r="A27" s="133" t="s">
        <v>169</v>
      </c>
      <c r="B27" s="226" t="s">
        <v>28</v>
      </c>
      <c r="C27" s="134">
        <v>11</v>
      </c>
      <c r="D27" s="134">
        <v>16</v>
      </c>
      <c r="E27" s="320">
        <v>3818</v>
      </c>
      <c r="F27" s="321">
        <v>347.09090909090907</v>
      </c>
      <c r="G27" s="322">
        <v>152</v>
      </c>
      <c r="H27" s="321">
        <v>13.818181818181818</v>
      </c>
      <c r="I27" s="322">
        <v>215</v>
      </c>
      <c r="J27" s="321">
        <v>19.545454545454547</v>
      </c>
      <c r="K27" s="135">
        <v>5502431.75</v>
      </c>
      <c r="L27" s="135">
        <v>500221.06818181818</v>
      </c>
      <c r="M27" s="135">
        <v>343901.984375</v>
      </c>
      <c r="N27" s="136">
        <v>71948</v>
      </c>
      <c r="O27" s="134">
        <v>6540.727272727273</v>
      </c>
      <c r="P27" s="136">
        <v>282</v>
      </c>
      <c r="Q27" s="134">
        <v>25.636363636363637</v>
      </c>
      <c r="R27" s="136">
        <v>3390</v>
      </c>
      <c r="S27" s="134">
        <v>308.18181818181819</v>
      </c>
      <c r="T27" s="136">
        <v>287</v>
      </c>
      <c r="U27" s="134">
        <v>26.09090909090909</v>
      </c>
      <c r="V27" s="136">
        <v>72</v>
      </c>
      <c r="W27" s="134">
        <v>6.5454545454545459</v>
      </c>
      <c r="X27" s="136">
        <v>159</v>
      </c>
      <c r="Y27" s="134">
        <v>14.454545454545455</v>
      </c>
      <c r="Z27" s="136">
        <v>181</v>
      </c>
      <c r="AA27" s="134">
        <v>16.454545454545453</v>
      </c>
      <c r="AB27" s="136">
        <v>178</v>
      </c>
      <c r="AC27" s="134">
        <v>16.181818181818183</v>
      </c>
      <c r="AD27" s="137">
        <v>55</v>
      </c>
      <c r="AE27" s="134">
        <v>5</v>
      </c>
      <c r="AF27" s="136">
        <v>75</v>
      </c>
      <c r="AG27" s="134">
        <v>6.8181818181818183</v>
      </c>
      <c r="AH27" s="136">
        <v>351</v>
      </c>
      <c r="AI27" s="134">
        <v>31.90909090909091</v>
      </c>
      <c r="AJ27" s="136">
        <v>54</v>
      </c>
      <c r="AK27" s="134">
        <v>4.9090909090909092</v>
      </c>
      <c r="AL27" s="136">
        <v>1881</v>
      </c>
      <c r="AM27" s="134">
        <v>171</v>
      </c>
      <c r="AN27" s="136">
        <v>2664</v>
      </c>
      <c r="AO27" s="134">
        <v>242.18181818181819</v>
      </c>
      <c r="AP27" s="136">
        <v>8626</v>
      </c>
      <c r="AQ27" s="134">
        <v>784.18181818181813</v>
      </c>
      <c r="AR27" s="136">
        <v>1138</v>
      </c>
      <c r="AS27" s="134">
        <v>103.45454545454545</v>
      </c>
    </row>
    <row r="28" spans="1:45" ht="13.5" customHeight="1" x14ac:dyDescent="0.3">
      <c r="A28" s="133" t="s">
        <v>152</v>
      </c>
      <c r="B28" s="226" t="s">
        <v>29</v>
      </c>
      <c r="C28" s="134">
        <v>8</v>
      </c>
      <c r="D28" s="134">
        <v>11</v>
      </c>
      <c r="E28" s="320">
        <v>4429</v>
      </c>
      <c r="F28" s="321">
        <v>553.625</v>
      </c>
      <c r="G28" s="322">
        <v>229</v>
      </c>
      <c r="H28" s="321">
        <v>28.625</v>
      </c>
      <c r="I28" s="322">
        <v>303</v>
      </c>
      <c r="J28" s="321">
        <v>37.875</v>
      </c>
      <c r="K28" s="135">
        <v>9493626.6899999995</v>
      </c>
      <c r="L28" s="135">
        <v>1186703.3362499999</v>
      </c>
      <c r="M28" s="135">
        <v>863056.9718181818</v>
      </c>
      <c r="N28" s="136">
        <v>78326</v>
      </c>
      <c r="O28" s="134">
        <v>9790.75</v>
      </c>
      <c r="P28" s="136">
        <v>606</v>
      </c>
      <c r="Q28" s="134">
        <v>75.75</v>
      </c>
      <c r="R28" s="136">
        <v>5002</v>
      </c>
      <c r="S28" s="134">
        <v>625.25</v>
      </c>
      <c r="T28" s="136">
        <v>246</v>
      </c>
      <c r="U28" s="134">
        <v>30.75</v>
      </c>
      <c r="V28" s="136">
        <v>127</v>
      </c>
      <c r="W28" s="134">
        <v>15.875</v>
      </c>
      <c r="X28" s="136">
        <v>223</v>
      </c>
      <c r="Y28" s="134">
        <v>27.875</v>
      </c>
      <c r="Z28" s="136">
        <v>353</v>
      </c>
      <c r="AA28" s="134">
        <v>44.125</v>
      </c>
      <c r="AB28" s="136">
        <v>285</v>
      </c>
      <c r="AC28" s="134">
        <v>35.625</v>
      </c>
      <c r="AD28" s="137">
        <v>143</v>
      </c>
      <c r="AE28" s="134">
        <v>17.875</v>
      </c>
      <c r="AF28" s="136">
        <v>57</v>
      </c>
      <c r="AG28" s="134">
        <v>7.125</v>
      </c>
      <c r="AH28" s="136">
        <v>241</v>
      </c>
      <c r="AI28" s="134">
        <v>30.125</v>
      </c>
      <c r="AJ28" s="136">
        <v>33</v>
      </c>
      <c r="AK28" s="134">
        <v>4.125</v>
      </c>
      <c r="AL28" s="136">
        <v>1889</v>
      </c>
      <c r="AM28" s="134">
        <v>236.125</v>
      </c>
      <c r="AN28" s="136">
        <v>2179</v>
      </c>
      <c r="AO28" s="134">
        <v>272.375</v>
      </c>
      <c r="AP28" s="136">
        <v>3709</v>
      </c>
      <c r="AQ28" s="134">
        <v>463.625</v>
      </c>
      <c r="AR28" s="136">
        <v>995</v>
      </c>
      <c r="AS28" s="134">
        <v>124.375</v>
      </c>
    </row>
    <row r="29" spans="1:45" ht="13.5" customHeight="1" x14ac:dyDescent="0.3">
      <c r="A29" s="133" t="s">
        <v>152</v>
      </c>
      <c r="B29" s="226" t="s">
        <v>30</v>
      </c>
      <c r="C29" s="134">
        <v>46</v>
      </c>
      <c r="D29" s="134">
        <v>70</v>
      </c>
      <c r="E29" s="320">
        <v>18924</v>
      </c>
      <c r="F29" s="321">
        <v>411.39130434782606</v>
      </c>
      <c r="G29" s="322">
        <v>1337</v>
      </c>
      <c r="H29" s="321">
        <v>29.065217391304348</v>
      </c>
      <c r="I29" s="322">
        <v>1282</v>
      </c>
      <c r="J29" s="321">
        <v>27.869565217391305</v>
      </c>
      <c r="K29" s="135">
        <v>41086590.380000003</v>
      </c>
      <c r="L29" s="135">
        <v>893186.74739130435</v>
      </c>
      <c r="M29" s="135">
        <v>586951.29114285717</v>
      </c>
      <c r="N29" s="136">
        <v>355414</v>
      </c>
      <c r="O29" s="134">
        <v>7726.391304347826</v>
      </c>
      <c r="P29" s="136">
        <v>2724</v>
      </c>
      <c r="Q29" s="134">
        <v>59.217391304347828</v>
      </c>
      <c r="R29" s="136">
        <v>38613</v>
      </c>
      <c r="S29" s="134">
        <v>839.41304347826087</v>
      </c>
      <c r="T29" s="136">
        <v>2784</v>
      </c>
      <c r="U29" s="134">
        <v>60.521739130434781</v>
      </c>
      <c r="V29" s="136">
        <v>609</v>
      </c>
      <c r="W29" s="134">
        <v>13.239130434782609</v>
      </c>
      <c r="X29" s="136">
        <v>1429</v>
      </c>
      <c r="Y29" s="134">
        <v>31.065217391304348</v>
      </c>
      <c r="Z29" s="136">
        <v>1809</v>
      </c>
      <c r="AA29" s="134">
        <v>39.326086956521742</v>
      </c>
      <c r="AB29" s="136">
        <v>1196</v>
      </c>
      <c r="AC29" s="134">
        <v>26</v>
      </c>
      <c r="AD29" s="137">
        <v>1404</v>
      </c>
      <c r="AE29" s="134">
        <v>30.521739130434781</v>
      </c>
      <c r="AF29" s="136">
        <v>1302</v>
      </c>
      <c r="AG29" s="134">
        <v>28.304347826086957</v>
      </c>
      <c r="AH29" s="136">
        <v>1310</v>
      </c>
      <c r="AI29" s="134">
        <v>28.478260869565219</v>
      </c>
      <c r="AJ29" s="136">
        <v>427</v>
      </c>
      <c r="AK29" s="134">
        <v>9.2826086956521738</v>
      </c>
      <c r="AL29" s="136">
        <v>9158</v>
      </c>
      <c r="AM29" s="134">
        <v>199.08695652173913</v>
      </c>
      <c r="AN29" s="136">
        <v>4324</v>
      </c>
      <c r="AO29" s="134">
        <v>94</v>
      </c>
      <c r="AP29" s="136">
        <v>31170</v>
      </c>
      <c r="AQ29" s="134">
        <v>677.60869565217388</v>
      </c>
      <c r="AR29" s="136">
        <v>333</v>
      </c>
      <c r="AS29" s="134">
        <v>7.2391304347826084</v>
      </c>
    </row>
    <row r="30" spans="1:45" ht="13.5" customHeight="1" x14ac:dyDescent="0.3">
      <c r="A30" s="133" t="s">
        <v>153</v>
      </c>
      <c r="B30" s="226" t="s">
        <v>31</v>
      </c>
      <c r="C30" s="134">
        <v>2</v>
      </c>
      <c r="D30" s="134">
        <v>2.5</v>
      </c>
      <c r="E30" s="320">
        <v>792</v>
      </c>
      <c r="F30" s="321">
        <v>396</v>
      </c>
      <c r="G30" s="322">
        <v>34</v>
      </c>
      <c r="H30" s="321">
        <v>17</v>
      </c>
      <c r="I30" s="322">
        <v>53</v>
      </c>
      <c r="J30" s="321">
        <v>26.5</v>
      </c>
      <c r="K30" s="135">
        <v>2334054.2000000002</v>
      </c>
      <c r="L30" s="135">
        <v>1167027.1000000001</v>
      </c>
      <c r="M30" s="135">
        <v>933621.68</v>
      </c>
      <c r="N30" s="136">
        <v>9025</v>
      </c>
      <c r="O30" s="134">
        <v>4512.5</v>
      </c>
      <c r="P30" s="136">
        <v>26</v>
      </c>
      <c r="Q30" s="134">
        <v>13</v>
      </c>
      <c r="R30" s="136">
        <v>111</v>
      </c>
      <c r="S30" s="134">
        <v>55.5</v>
      </c>
      <c r="T30" s="136">
        <v>6</v>
      </c>
      <c r="U30" s="134">
        <v>3</v>
      </c>
      <c r="V30" s="136">
        <v>0</v>
      </c>
      <c r="W30" s="134">
        <v>0</v>
      </c>
      <c r="X30" s="136">
        <v>4</v>
      </c>
      <c r="Y30" s="134">
        <v>2</v>
      </c>
      <c r="Z30" s="136">
        <v>1</v>
      </c>
      <c r="AA30" s="134">
        <v>0.5</v>
      </c>
      <c r="AB30" s="136">
        <v>22</v>
      </c>
      <c r="AC30" s="134">
        <v>11</v>
      </c>
      <c r="AD30" s="137">
        <v>0</v>
      </c>
      <c r="AE30" s="134">
        <v>0</v>
      </c>
      <c r="AF30" s="136">
        <v>58</v>
      </c>
      <c r="AG30" s="134">
        <v>29</v>
      </c>
      <c r="AH30" s="136">
        <v>100</v>
      </c>
      <c r="AI30" s="134">
        <v>50</v>
      </c>
      <c r="AJ30" s="136">
        <v>16</v>
      </c>
      <c r="AK30" s="134">
        <v>8</v>
      </c>
      <c r="AL30" s="136">
        <v>273</v>
      </c>
      <c r="AM30" s="134">
        <v>136.5</v>
      </c>
      <c r="AN30" s="136">
        <v>1817</v>
      </c>
      <c r="AO30" s="134">
        <v>908.5</v>
      </c>
      <c r="AP30" s="136">
        <v>559</v>
      </c>
      <c r="AQ30" s="134">
        <v>279.5</v>
      </c>
      <c r="AR30" s="136">
        <v>222</v>
      </c>
      <c r="AS30" s="134">
        <v>111</v>
      </c>
    </row>
    <row r="31" spans="1:45" ht="13.5" customHeight="1" x14ac:dyDescent="0.3">
      <c r="A31" s="133" t="s">
        <v>153</v>
      </c>
      <c r="B31" s="226" t="s">
        <v>32</v>
      </c>
      <c r="C31" s="134">
        <v>2</v>
      </c>
      <c r="D31" s="134">
        <v>2.5</v>
      </c>
      <c r="E31" s="320">
        <v>915</v>
      </c>
      <c r="F31" s="321">
        <v>457.5</v>
      </c>
      <c r="G31" s="322">
        <v>44</v>
      </c>
      <c r="H31" s="321">
        <v>22</v>
      </c>
      <c r="I31" s="322">
        <v>57</v>
      </c>
      <c r="J31" s="321">
        <v>28.5</v>
      </c>
      <c r="K31" s="135">
        <v>2695190.41</v>
      </c>
      <c r="L31" s="135">
        <v>1347595.2050000001</v>
      </c>
      <c r="M31" s="135">
        <v>1078076.1640000001</v>
      </c>
      <c r="N31" s="136">
        <v>14995</v>
      </c>
      <c r="O31" s="134">
        <v>7497.5</v>
      </c>
      <c r="P31" s="136">
        <v>204</v>
      </c>
      <c r="Q31" s="134">
        <v>102</v>
      </c>
      <c r="R31" s="136">
        <v>171</v>
      </c>
      <c r="S31" s="134">
        <v>85.5</v>
      </c>
      <c r="T31" s="136">
        <v>5</v>
      </c>
      <c r="U31" s="134">
        <v>2.5</v>
      </c>
      <c r="V31" s="136">
        <v>10</v>
      </c>
      <c r="W31" s="134">
        <v>5</v>
      </c>
      <c r="X31" s="136">
        <v>78</v>
      </c>
      <c r="Y31" s="134">
        <v>39</v>
      </c>
      <c r="Z31" s="136">
        <v>90</v>
      </c>
      <c r="AA31" s="134">
        <v>45</v>
      </c>
      <c r="AB31" s="136">
        <v>94</v>
      </c>
      <c r="AC31" s="134">
        <v>47</v>
      </c>
      <c r="AD31" s="137">
        <v>1</v>
      </c>
      <c r="AE31" s="134">
        <v>0.5</v>
      </c>
      <c r="AF31" s="136">
        <v>40</v>
      </c>
      <c r="AG31" s="134">
        <v>20</v>
      </c>
      <c r="AH31" s="136">
        <v>66</v>
      </c>
      <c r="AI31" s="134">
        <v>33</v>
      </c>
      <c r="AJ31" s="136">
        <v>22</v>
      </c>
      <c r="AK31" s="134">
        <v>11</v>
      </c>
      <c r="AL31" s="136">
        <v>254</v>
      </c>
      <c r="AM31" s="134">
        <v>127</v>
      </c>
      <c r="AN31" s="136">
        <v>310</v>
      </c>
      <c r="AO31" s="134">
        <v>155</v>
      </c>
      <c r="AP31" s="136">
        <v>542</v>
      </c>
      <c r="AQ31" s="134">
        <v>271</v>
      </c>
      <c r="AR31" s="136">
        <v>243</v>
      </c>
      <c r="AS31" s="134">
        <v>121.5</v>
      </c>
    </row>
    <row r="32" spans="1:45" ht="13.5" customHeight="1" x14ac:dyDescent="0.3">
      <c r="A32" s="133" t="s">
        <v>154</v>
      </c>
      <c r="B32" s="226" t="s">
        <v>33</v>
      </c>
      <c r="C32" s="134">
        <v>15</v>
      </c>
      <c r="D32" s="134">
        <v>19</v>
      </c>
      <c r="E32" s="320">
        <v>5273</v>
      </c>
      <c r="F32" s="321">
        <v>351.53333333333336</v>
      </c>
      <c r="G32" s="322">
        <v>292</v>
      </c>
      <c r="H32" s="321">
        <v>19.466666666666665</v>
      </c>
      <c r="I32" s="322">
        <v>436</v>
      </c>
      <c r="J32" s="321">
        <v>29.066666666666666</v>
      </c>
      <c r="K32" s="135">
        <v>13474114.76</v>
      </c>
      <c r="L32" s="135">
        <v>898274.31733333331</v>
      </c>
      <c r="M32" s="135">
        <v>709163.93473684206</v>
      </c>
      <c r="N32" s="136">
        <v>98512</v>
      </c>
      <c r="O32" s="134">
        <v>6567.4666666666662</v>
      </c>
      <c r="P32" s="136">
        <v>589</v>
      </c>
      <c r="Q32" s="134">
        <v>39.266666666666666</v>
      </c>
      <c r="R32" s="136">
        <v>12482</v>
      </c>
      <c r="S32" s="134">
        <v>832.13333333333333</v>
      </c>
      <c r="T32" s="136">
        <v>1143</v>
      </c>
      <c r="U32" s="134">
        <v>76.2</v>
      </c>
      <c r="V32" s="136">
        <v>143</v>
      </c>
      <c r="W32" s="134">
        <v>9.5333333333333332</v>
      </c>
      <c r="X32" s="136">
        <v>297</v>
      </c>
      <c r="Y32" s="134">
        <v>19.8</v>
      </c>
      <c r="Z32" s="136">
        <v>690</v>
      </c>
      <c r="AA32" s="134">
        <v>46</v>
      </c>
      <c r="AB32" s="136">
        <v>436</v>
      </c>
      <c r="AC32" s="134">
        <v>29.066666666666666</v>
      </c>
      <c r="AD32" s="137">
        <v>30</v>
      </c>
      <c r="AE32" s="134">
        <v>2</v>
      </c>
      <c r="AF32" s="136">
        <v>184</v>
      </c>
      <c r="AG32" s="134">
        <v>12.266666666666667</v>
      </c>
      <c r="AH32" s="136">
        <v>430</v>
      </c>
      <c r="AI32" s="134">
        <v>28.666666666666668</v>
      </c>
      <c r="AJ32" s="136">
        <v>104</v>
      </c>
      <c r="AK32" s="134">
        <v>6.9333333333333336</v>
      </c>
      <c r="AL32" s="136">
        <v>2550</v>
      </c>
      <c r="AM32" s="134">
        <v>170</v>
      </c>
      <c r="AN32" s="136">
        <v>2825</v>
      </c>
      <c r="AO32" s="134">
        <v>188.33333333333334</v>
      </c>
      <c r="AP32" s="136">
        <v>10050</v>
      </c>
      <c r="AQ32" s="134">
        <v>670</v>
      </c>
      <c r="AR32" s="136">
        <v>1834</v>
      </c>
      <c r="AS32" s="134">
        <v>122.26666666666667</v>
      </c>
    </row>
    <row r="33" spans="1:45" ht="13.5" customHeight="1" x14ac:dyDescent="0.3">
      <c r="A33" s="133" t="s">
        <v>142</v>
      </c>
      <c r="B33" s="226" t="s">
        <v>34</v>
      </c>
      <c r="C33" s="134">
        <v>3.75</v>
      </c>
      <c r="D33" s="134">
        <v>5</v>
      </c>
      <c r="E33" s="320">
        <v>1257</v>
      </c>
      <c r="F33" s="321">
        <v>335.2</v>
      </c>
      <c r="G33" s="322">
        <v>44</v>
      </c>
      <c r="H33" s="321">
        <v>11.733333333333333</v>
      </c>
      <c r="I33" s="322">
        <v>67</v>
      </c>
      <c r="J33" s="321">
        <v>17.866666666666667</v>
      </c>
      <c r="K33" s="135">
        <v>2296313.73</v>
      </c>
      <c r="L33" s="135">
        <v>612350.32799999998</v>
      </c>
      <c r="M33" s="135">
        <v>459262.74599999998</v>
      </c>
      <c r="N33" s="136">
        <v>20055</v>
      </c>
      <c r="O33" s="134">
        <v>5348</v>
      </c>
      <c r="P33" s="136">
        <v>95</v>
      </c>
      <c r="Q33" s="134">
        <v>25.333333333333332</v>
      </c>
      <c r="R33" s="136">
        <v>1166</v>
      </c>
      <c r="S33" s="134">
        <v>310.93333333333334</v>
      </c>
      <c r="T33" s="136">
        <v>26</v>
      </c>
      <c r="U33" s="134">
        <v>6.9333333333333336</v>
      </c>
      <c r="V33" s="136">
        <v>34</v>
      </c>
      <c r="W33" s="134">
        <v>9.0666666666666664</v>
      </c>
      <c r="X33" s="136">
        <v>40</v>
      </c>
      <c r="Y33" s="134">
        <v>10.666666666666666</v>
      </c>
      <c r="Z33" s="136">
        <v>129</v>
      </c>
      <c r="AA33" s="134">
        <v>34.4</v>
      </c>
      <c r="AB33" s="136">
        <v>69</v>
      </c>
      <c r="AC33" s="134">
        <v>18.399999999999999</v>
      </c>
      <c r="AD33" s="137">
        <v>1</v>
      </c>
      <c r="AE33" s="134">
        <v>0.26666666666666666</v>
      </c>
      <c r="AF33" s="136">
        <v>25</v>
      </c>
      <c r="AG33" s="134">
        <v>6.666666666666667</v>
      </c>
      <c r="AH33" s="136">
        <v>58</v>
      </c>
      <c r="AI33" s="134">
        <v>15.466666666666667</v>
      </c>
      <c r="AJ33" s="136">
        <v>3</v>
      </c>
      <c r="AK33" s="134">
        <v>0.8</v>
      </c>
      <c r="AL33" s="136">
        <v>486</v>
      </c>
      <c r="AM33" s="134">
        <v>129.6</v>
      </c>
      <c r="AN33" s="136">
        <v>549</v>
      </c>
      <c r="AO33" s="134">
        <v>146.4</v>
      </c>
      <c r="AP33" s="136">
        <v>1121</v>
      </c>
      <c r="AQ33" s="134">
        <v>298.93333333333334</v>
      </c>
      <c r="AR33" s="136">
        <v>191</v>
      </c>
      <c r="AS33" s="134">
        <v>50.93333333333333</v>
      </c>
    </row>
    <row r="34" spans="1:45" ht="13.5" customHeight="1" x14ac:dyDescent="0.3">
      <c r="A34" s="133" t="s">
        <v>169</v>
      </c>
      <c r="B34" s="226" t="s">
        <v>35</v>
      </c>
      <c r="C34" s="134">
        <v>9</v>
      </c>
      <c r="D34" s="134">
        <v>11</v>
      </c>
      <c r="E34" s="320">
        <v>2586</v>
      </c>
      <c r="F34" s="321">
        <v>287.33333333333331</v>
      </c>
      <c r="G34" s="322">
        <v>176</v>
      </c>
      <c r="H34" s="321">
        <v>19.555555555555557</v>
      </c>
      <c r="I34" s="322">
        <v>193</v>
      </c>
      <c r="J34" s="321">
        <v>21.444444444444443</v>
      </c>
      <c r="K34" s="135">
        <v>6067441.5300000003</v>
      </c>
      <c r="L34" s="135">
        <v>674160.17</v>
      </c>
      <c r="M34" s="135">
        <v>551585.59363636363</v>
      </c>
      <c r="N34" s="136">
        <v>44132</v>
      </c>
      <c r="O34" s="134">
        <v>4903.5555555555557</v>
      </c>
      <c r="P34" s="136">
        <v>177</v>
      </c>
      <c r="Q34" s="134">
        <v>19.666666666666668</v>
      </c>
      <c r="R34" s="136">
        <v>1454</v>
      </c>
      <c r="S34" s="134">
        <v>161.55555555555554</v>
      </c>
      <c r="T34" s="136">
        <v>23</v>
      </c>
      <c r="U34" s="134">
        <v>2.5555555555555554</v>
      </c>
      <c r="V34" s="136">
        <v>81</v>
      </c>
      <c r="W34" s="134">
        <v>9</v>
      </c>
      <c r="X34" s="136">
        <v>179</v>
      </c>
      <c r="Y34" s="134">
        <v>19.888888888888889</v>
      </c>
      <c r="Z34" s="136">
        <v>239</v>
      </c>
      <c r="AA34" s="134">
        <v>26.555555555555557</v>
      </c>
      <c r="AB34" s="136">
        <v>177</v>
      </c>
      <c r="AC34" s="134">
        <v>19.666666666666668</v>
      </c>
      <c r="AD34" s="137">
        <v>10</v>
      </c>
      <c r="AE34" s="134">
        <v>1.1111111111111112</v>
      </c>
      <c r="AF34" s="136">
        <v>132</v>
      </c>
      <c r="AG34" s="134">
        <v>14.666666666666666</v>
      </c>
      <c r="AH34" s="136">
        <v>173</v>
      </c>
      <c r="AI34" s="134">
        <v>19.222222222222221</v>
      </c>
      <c r="AJ34" s="136">
        <v>12</v>
      </c>
      <c r="AK34" s="134">
        <v>1.3333333333333333</v>
      </c>
      <c r="AL34" s="136">
        <v>1287</v>
      </c>
      <c r="AM34" s="134">
        <v>143</v>
      </c>
      <c r="AN34" s="136">
        <v>2180</v>
      </c>
      <c r="AO34" s="134">
        <v>242.22222222222223</v>
      </c>
      <c r="AP34" s="136">
        <v>996</v>
      </c>
      <c r="AQ34" s="134">
        <v>110.66666666666667</v>
      </c>
      <c r="AR34" s="136">
        <v>742</v>
      </c>
      <c r="AS34" s="134">
        <v>82.444444444444443</v>
      </c>
    </row>
    <row r="35" spans="1:45" ht="13.5" customHeight="1" x14ac:dyDescent="0.3">
      <c r="A35" s="133" t="s">
        <v>142</v>
      </c>
      <c r="B35" s="226" t="s">
        <v>36</v>
      </c>
      <c r="C35" s="134">
        <v>27</v>
      </c>
      <c r="D35" s="134">
        <v>34</v>
      </c>
      <c r="E35" s="320">
        <v>8875</v>
      </c>
      <c r="F35" s="321">
        <v>328.7037037037037</v>
      </c>
      <c r="G35" s="322">
        <v>488</v>
      </c>
      <c r="H35" s="321">
        <v>18.074074074074073</v>
      </c>
      <c r="I35" s="322">
        <v>387</v>
      </c>
      <c r="J35" s="321">
        <v>14.333333333333334</v>
      </c>
      <c r="K35" s="135">
        <v>16799138.399999999</v>
      </c>
      <c r="L35" s="135">
        <v>622190.31111111108</v>
      </c>
      <c r="M35" s="135">
        <v>494092.30588235287</v>
      </c>
      <c r="N35" s="136">
        <v>162745</v>
      </c>
      <c r="O35" s="134">
        <v>6027.5925925925922</v>
      </c>
      <c r="P35" s="136">
        <v>1322</v>
      </c>
      <c r="Q35" s="134">
        <v>48.962962962962962</v>
      </c>
      <c r="R35" s="136">
        <v>6508</v>
      </c>
      <c r="S35" s="134">
        <v>241.03703703703704</v>
      </c>
      <c r="T35" s="136">
        <v>275</v>
      </c>
      <c r="U35" s="134">
        <v>10.185185185185185</v>
      </c>
      <c r="V35" s="136">
        <v>176</v>
      </c>
      <c r="W35" s="134">
        <v>6.5185185185185182</v>
      </c>
      <c r="X35" s="136">
        <v>512</v>
      </c>
      <c r="Y35" s="134">
        <v>18.962962962962962</v>
      </c>
      <c r="Z35" s="136">
        <v>497</v>
      </c>
      <c r="AA35" s="134">
        <v>18.407407407407408</v>
      </c>
      <c r="AB35" s="136">
        <v>344</v>
      </c>
      <c r="AC35" s="134">
        <v>12.74074074074074</v>
      </c>
      <c r="AD35" s="137">
        <v>156</v>
      </c>
      <c r="AE35" s="134">
        <v>5.7777777777777777</v>
      </c>
      <c r="AF35" s="136">
        <v>225</v>
      </c>
      <c r="AG35" s="134">
        <v>8.3333333333333339</v>
      </c>
      <c r="AH35" s="136">
        <v>430</v>
      </c>
      <c r="AI35" s="134">
        <v>15.925925925925926</v>
      </c>
      <c r="AJ35" s="136">
        <v>94</v>
      </c>
      <c r="AK35" s="134">
        <v>3.4814814814814814</v>
      </c>
      <c r="AL35" s="136">
        <v>5815</v>
      </c>
      <c r="AM35" s="134">
        <v>215.37037037037038</v>
      </c>
      <c r="AN35" s="136">
        <v>835</v>
      </c>
      <c r="AO35" s="134">
        <v>30.925925925925927</v>
      </c>
      <c r="AP35" s="136">
        <v>14200</v>
      </c>
      <c r="AQ35" s="134">
        <v>525.92592592592598</v>
      </c>
      <c r="AR35" s="136">
        <v>161</v>
      </c>
      <c r="AS35" s="134">
        <v>5.9629629629629628</v>
      </c>
    </row>
    <row r="36" spans="1:45" ht="13.5" customHeight="1" x14ac:dyDescent="0.3">
      <c r="A36" s="133" t="s">
        <v>312</v>
      </c>
      <c r="B36" s="226" t="s">
        <v>143</v>
      </c>
      <c r="C36" s="134">
        <v>8.5</v>
      </c>
      <c r="D36" s="134">
        <v>11</v>
      </c>
      <c r="E36" s="320">
        <v>2302</v>
      </c>
      <c r="F36" s="321">
        <v>270.8235294117647</v>
      </c>
      <c r="G36" s="322">
        <v>36</v>
      </c>
      <c r="H36" s="321">
        <v>4.2352941176470589</v>
      </c>
      <c r="I36" s="322">
        <v>41</v>
      </c>
      <c r="J36" s="321">
        <v>4.8235294117647056</v>
      </c>
      <c r="K36" s="135">
        <v>3016904.01</v>
      </c>
      <c r="L36" s="135">
        <v>354929.88352941175</v>
      </c>
      <c r="M36" s="135">
        <v>274264.00090909092</v>
      </c>
      <c r="N36" s="136">
        <v>52692</v>
      </c>
      <c r="O36" s="134">
        <v>6199.0588235294117</v>
      </c>
      <c r="P36" s="136">
        <v>321</v>
      </c>
      <c r="Q36" s="134">
        <v>37.764705882352942</v>
      </c>
      <c r="R36" s="136">
        <v>3471</v>
      </c>
      <c r="S36" s="134">
        <v>408.35294117647061</v>
      </c>
      <c r="T36" s="136">
        <v>261</v>
      </c>
      <c r="U36" s="134">
        <v>30.705882352941178</v>
      </c>
      <c r="V36" s="136">
        <v>117</v>
      </c>
      <c r="W36" s="134">
        <v>13.764705882352942</v>
      </c>
      <c r="X36" s="136">
        <v>82</v>
      </c>
      <c r="Y36" s="134">
        <v>9.6470588235294112</v>
      </c>
      <c r="Z36" s="136">
        <v>170</v>
      </c>
      <c r="AA36" s="134">
        <v>20</v>
      </c>
      <c r="AB36" s="136">
        <v>49</v>
      </c>
      <c r="AC36" s="134">
        <v>5.7647058823529411</v>
      </c>
      <c r="AD36" s="137">
        <v>47</v>
      </c>
      <c r="AE36" s="134">
        <v>5.5294117647058822</v>
      </c>
      <c r="AF36" s="136">
        <v>22</v>
      </c>
      <c r="AG36" s="134">
        <v>2.5882352941176472</v>
      </c>
      <c r="AH36" s="136">
        <v>118</v>
      </c>
      <c r="AI36" s="134">
        <v>13.882352941176471</v>
      </c>
      <c r="AJ36" s="136">
        <v>21</v>
      </c>
      <c r="AK36" s="134">
        <v>2.4705882352941178</v>
      </c>
      <c r="AL36" s="136">
        <v>1041</v>
      </c>
      <c r="AM36" s="134">
        <v>122.47058823529412</v>
      </c>
      <c r="AN36" s="136">
        <v>2289</v>
      </c>
      <c r="AO36" s="134">
        <v>269.29411764705884</v>
      </c>
      <c r="AP36" s="136">
        <v>1656</v>
      </c>
      <c r="AQ36" s="134">
        <v>194.8235294117647</v>
      </c>
      <c r="AR36" s="136">
        <v>236</v>
      </c>
      <c r="AS36" s="134">
        <v>27.764705882352942</v>
      </c>
    </row>
    <row r="37" spans="1:45" ht="13.5" customHeight="1" x14ac:dyDescent="0.3">
      <c r="A37" s="133" t="s">
        <v>312</v>
      </c>
      <c r="B37" s="226" t="s">
        <v>144</v>
      </c>
      <c r="C37" s="134">
        <v>6.5</v>
      </c>
      <c r="D37" s="134">
        <v>8</v>
      </c>
      <c r="E37" s="320">
        <v>2477</v>
      </c>
      <c r="F37" s="321">
        <v>381.07692307692309</v>
      </c>
      <c r="G37" s="322">
        <v>75</v>
      </c>
      <c r="H37" s="321">
        <v>11.538461538461538</v>
      </c>
      <c r="I37" s="322">
        <v>50</v>
      </c>
      <c r="J37" s="321">
        <v>7.6923076923076925</v>
      </c>
      <c r="K37" s="135">
        <v>3527526.85</v>
      </c>
      <c r="L37" s="135">
        <v>542696.43846153852</v>
      </c>
      <c r="M37" s="135">
        <v>440940.85625000001</v>
      </c>
      <c r="N37" s="138">
        <v>31104</v>
      </c>
      <c r="O37" s="134">
        <v>4785.2307692307695</v>
      </c>
      <c r="P37" s="136">
        <v>157</v>
      </c>
      <c r="Q37" s="134">
        <v>24.153846153846153</v>
      </c>
      <c r="R37" s="136">
        <v>4072</v>
      </c>
      <c r="S37" s="134">
        <v>626.46153846153845</v>
      </c>
      <c r="T37" s="136">
        <v>467</v>
      </c>
      <c r="U37" s="134">
        <v>71.84615384615384</v>
      </c>
      <c r="V37" s="136">
        <v>54</v>
      </c>
      <c r="W37" s="134">
        <v>8.3076923076923084</v>
      </c>
      <c r="X37" s="136">
        <v>47</v>
      </c>
      <c r="Y37" s="134">
        <v>7.2307692307692308</v>
      </c>
      <c r="Z37" s="136">
        <v>107</v>
      </c>
      <c r="AA37" s="134">
        <v>16.46153846153846</v>
      </c>
      <c r="AB37" s="136">
        <v>35</v>
      </c>
      <c r="AC37" s="134">
        <v>5.384615384615385</v>
      </c>
      <c r="AD37" s="137">
        <v>7</v>
      </c>
      <c r="AE37" s="134">
        <v>1.0769230769230769</v>
      </c>
      <c r="AF37" s="136">
        <v>374</v>
      </c>
      <c r="AG37" s="134">
        <v>57.53846153846154</v>
      </c>
      <c r="AH37" s="136">
        <v>102</v>
      </c>
      <c r="AI37" s="134">
        <v>15.692307692307692</v>
      </c>
      <c r="AJ37" s="136">
        <v>6</v>
      </c>
      <c r="AK37" s="134">
        <v>0.92307692307692313</v>
      </c>
      <c r="AL37" s="136">
        <v>961</v>
      </c>
      <c r="AM37" s="134">
        <v>147.84615384615384</v>
      </c>
      <c r="AN37" s="136">
        <v>2485</v>
      </c>
      <c r="AO37" s="134">
        <v>382.30769230769232</v>
      </c>
      <c r="AP37" s="136">
        <v>1612</v>
      </c>
      <c r="AQ37" s="134">
        <v>248</v>
      </c>
      <c r="AR37" s="136">
        <v>436</v>
      </c>
      <c r="AS37" s="134">
        <v>67.07692307692308</v>
      </c>
    </row>
    <row r="38" spans="1:45" ht="13.5" customHeight="1" x14ac:dyDescent="0.3">
      <c r="A38" s="133" t="s">
        <v>154</v>
      </c>
      <c r="B38" s="226" t="s">
        <v>39</v>
      </c>
      <c r="C38" s="134">
        <v>33</v>
      </c>
      <c r="D38" s="134">
        <v>50.5</v>
      </c>
      <c r="E38" s="320">
        <v>13136</v>
      </c>
      <c r="F38" s="321">
        <v>398.06060606060606</v>
      </c>
      <c r="G38" s="322">
        <v>838</v>
      </c>
      <c r="H38" s="321">
        <v>25.393939393939394</v>
      </c>
      <c r="I38" s="322">
        <v>728</v>
      </c>
      <c r="J38" s="321">
        <v>22.060606060606062</v>
      </c>
      <c r="K38" s="135">
        <v>24502375.59</v>
      </c>
      <c r="L38" s="135">
        <v>742496.23</v>
      </c>
      <c r="M38" s="135">
        <v>485195.55623762374</v>
      </c>
      <c r="N38" s="138">
        <v>232846</v>
      </c>
      <c r="O38" s="134">
        <v>7055.939393939394</v>
      </c>
      <c r="P38" s="136">
        <v>1887</v>
      </c>
      <c r="Q38" s="134">
        <v>57.18181818181818</v>
      </c>
      <c r="R38" s="136">
        <v>7981</v>
      </c>
      <c r="S38" s="134">
        <v>241.84848484848484</v>
      </c>
      <c r="T38" s="136">
        <v>1400</v>
      </c>
      <c r="U38" s="134">
        <v>42.424242424242422</v>
      </c>
      <c r="V38" s="136">
        <v>383</v>
      </c>
      <c r="W38" s="134">
        <v>11.606060606060606</v>
      </c>
      <c r="X38" s="136">
        <v>907</v>
      </c>
      <c r="Y38" s="134">
        <v>27.484848484848484</v>
      </c>
      <c r="Z38" s="136">
        <v>672</v>
      </c>
      <c r="AA38" s="134">
        <v>20.363636363636363</v>
      </c>
      <c r="AB38" s="136">
        <v>651</v>
      </c>
      <c r="AC38" s="134">
        <v>19.727272727272727</v>
      </c>
      <c r="AD38" s="137">
        <v>2034</v>
      </c>
      <c r="AE38" s="134">
        <v>61.636363636363633</v>
      </c>
      <c r="AF38" s="136">
        <v>275</v>
      </c>
      <c r="AG38" s="134">
        <v>8.3333333333333339</v>
      </c>
      <c r="AH38" s="136">
        <v>873</v>
      </c>
      <c r="AI38" s="134">
        <v>26.454545454545453</v>
      </c>
      <c r="AJ38" s="136">
        <v>150</v>
      </c>
      <c r="AK38" s="134">
        <v>4.5454545454545459</v>
      </c>
      <c r="AL38" s="136">
        <v>8446</v>
      </c>
      <c r="AM38" s="134">
        <v>255.93939393939394</v>
      </c>
      <c r="AN38" s="136">
        <v>405</v>
      </c>
      <c r="AO38" s="134">
        <v>12.272727272727273</v>
      </c>
      <c r="AP38" s="136">
        <v>33822</v>
      </c>
      <c r="AQ38" s="134">
        <v>1024.909090909091</v>
      </c>
      <c r="AR38" s="136">
        <v>113</v>
      </c>
      <c r="AS38" s="134">
        <v>3.4242424242424243</v>
      </c>
    </row>
    <row r="39" spans="1:45" ht="13.5" customHeight="1" x14ac:dyDescent="0.3">
      <c r="A39" s="133" t="s">
        <v>155</v>
      </c>
      <c r="B39" s="226" t="s">
        <v>40</v>
      </c>
      <c r="C39" s="134">
        <v>8</v>
      </c>
      <c r="D39" s="134">
        <v>9</v>
      </c>
      <c r="E39" s="320">
        <v>2865</v>
      </c>
      <c r="F39" s="321">
        <v>358.125</v>
      </c>
      <c r="G39" s="322">
        <v>175</v>
      </c>
      <c r="H39" s="321">
        <v>21.875</v>
      </c>
      <c r="I39" s="322">
        <v>200</v>
      </c>
      <c r="J39" s="321">
        <v>25</v>
      </c>
      <c r="K39" s="135">
        <v>5749351.8499999996</v>
      </c>
      <c r="L39" s="135">
        <v>718668.98124999995</v>
      </c>
      <c r="M39" s="135">
        <v>638816.87222222215</v>
      </c>
      <c r="N39" s="138">
        <v>41670</v>
      </c>
      <c r="O39" s="134">
        <v>5208.75</v>
      </c>
      <c r="P39" s="136">
        <v>470</v>
      </c>
      <c r="Q39" s="134">
        <v>58.75</v>
      </c>
      <c r="R39" s="136">
        <v>798</v>
      </c>
      <c r="S39" s="134">
        <v>99.75</v>
      </c>
      <c r="T39" s="136">
        <v>40</v>
      </c>
      <c r="U39" s="134">
        <v>5</v>
      </c>
      <c r="V39" s="136">
        <v>44</v>
      </c>
      <c r="W39" s="134">
        <v>5.5</v>
      </c>
      <c r="X39" s="136">
        <v>172</v>
      </c>
      <c r="Y39" s="134">
        <v>21.5</v>
      </c>
      <c r="Z39" s="136">
        <v>191</v>
      </c>
      <c r="AA39" s="134">
        <v>23.875</v>
      </c>
      <c r="AB39" s="136">
        <v>184</v>
      </c>
      <c r="AC39" s="134">
        <v>23</v>
      </c>
      <c r="AD39" s="137">
        <v>107</v>
      </c>
      <c r="AE39" s="134">
        <v>13.375</v>
      </c>
      <c r="AF39" s="136">
        <v>181</v>
      </c>
      <c r="AG39" s="134">
        <v>22.625</v>
      </c>
      <c r="AH39" s="136">
        <v>134</v>
      </c>
      <c r="AI39" s="134">
        <v>16.75</v>
      </c>
      <c r="AJ39" s="136">
        <v>14</v>
      </c>
      <c r="AK39" s="134">
        <v>1.75</v>
      </c>
      <c r="AL39" s="136">
        <v>1646</v>
      </c>
      <c r="AM39" s="134">
        <v>205.75</v>
      </c>
      <c r="AN39" s="136">
        <v>1486</v>
      </c>
      <c r="AO39" s="134">
        <v>185.75</v>
      </c>
      <c r="AP39" s="136">
        <v>3719</v>
      </c>
      <c r="AQ39" s="134">
        <v>464.875</v>
      </c>
      <c r="AR39" s="136">
        <v>604</v>
      </c>
      <c r="AS39" s="134">
        <v>75.5</v>
      </c>
    </row>
    <row r="40" spans="1:45" ht="13.5" customHeight="1" x14ac:dyDescent="0.3">
      <c r="A40" s="133" t="s">
        <v>153</v>
      </c>
      <c r="B40" s="226" t="s">
        <v>41</v>
      </c>
      <c r="C40" s="134">
        <v>24.75</v>
      </c>
      <c r="D40" s="134">
        <v>34</v>
      </c>
      <c r="E40" s="320">
        <v>8741</v>
      </c>
      <c r="F40" s="321">
        <v>353.17171717171715</v>
      </c>
      <c r="G40" s="322">
        <v>634</v>
      </c>
      <c r="H40" s="321">
        <v>25.616161616161616</v>
      </c>
      <c r="I40" s="322">
        <v>531</v>
      </c>
      <c r="J40" s="321">
        <v>21.454545454545453</v>
      </c>
      <c r="K40" s="135">
        <v>15799610.130000001</v>
      </c>
      <c r="L40" s="135">
        <v>638368.08606060606</v>
      </c>
      <c r="M40" s="135">
        <v>464694.41558823531</v>
      </c>
      <c r="N40" s="138">
        <v>189764</v>
      </c>
      <c r="O40" s="134">
        <v>7667.2323232323233</v>
      </c>
      <c r="P40" s="136">
        <v>1319</v>
      </c>
      <c r="Q40" s="134">
        <v>53.292929292929294</v>
      </c>
      <c r="R40" s="136">
        <v>18144</v>
      </c>
      <c r="S40" s="134">
        <v>733.09090909090912</v>
      </c>
      <c r="T40" s="136">
        <v>2443</v>
      </c>
      <c r="U40" s="134">
        <v>98.707070707070713</v>
      </c>
      <c r="V40" s="136">
        <v>272</v>
      </c>
      <c r="W40" s="134">
        <v>10.98989898989899</v>
      </c>
      <c r="X40" s="136">
        <v>648</v>
      </c>
      <c r="Y40" s="134">
        <v>26.181818181818183</v>
      </c>
      <c r="Z40" s="136">
        <v>772</v>
      </c>
      <c r="AA40" s="134">
        <v>31.19191919191919</v>
      </c>
      <c r="AB40" s="136">
        <v>494</v>
      </c>
      <c r="AC40" s="134">
        <v>19.959595959595958</v>
      </c>
      <c r="AD40" s="137">
        <v>64</v>
      </c>
      <c r="AE40" s="134">
        <v>2.5858585858585861</v>
      </c>
      <c r="AF40" s="136">
        <v>285</v>
      </c>
      <c r="AG40" s="134">
        <v>11.515151515151516</v>
      </c>
      <c r="AH40" s="136">
        <v>411</v>
      </c>
      <c r="AI40" s="134">
        <v>16.606060606060606</v>
      </c>
      <c r="AJ40" s="136">
        <v>152</v>
      </c>
      <c r="AK40" s="134">
        <v>6.141414141414141</v>
      </c>
      <c r="AL40" s="136">
        <v>5143</v>
      </c>
      <c r="AM40" s="134">
        <v>207.79797979797979</v>
      </c>
      <c r="AN40" s="136">
        <v>737</v>
      </c>
      <c r="AO40" s="134">
        <v>29.777777777777779</v>
      </c>
      <c r="AP40" s="136">
        <v>9826</v>
      </c>
      <c r="AQ40" s="134">
        <v>397.01010101010098</v>
      </c>
      <c r="AR40" s="136">
        <v>169</v>
      </c>
      <c r="AS40" s="134">
        <v>6.8282828282828278</v>
      </c>
    </row>
    <row r="41" spans="1:45" ht="13.5" customHeight="1" x14ac:dyDescent="0.3">
      <c r="A41" s="133" t="s">
        <v>155</v>
      </c>
      <c r="B41" s="226" t="s">
        <v>42</v>
      </c>
      <c r="C41" s="134">
        <v>1</v>
      </c>
      <c r="D41" s="134">
        <v>1.75</v>
      </c>
      <c r="E41" s="320">
        <v>501</v>
      </c>
      <c r="F41" s="321">
        <v>501</v>
      </c>
      <c r="G41" s="322">
        <v>7</v>
      </c>
      <c r="H41" s="321">
        <v>7</v>
      </c>
      <c r="I41" s="322">
        <v>29</v>
      </c>
      <c r="J41" s="321">
        <v>29</v>
      </c>
      <c r="K41" s="135">
        <v>1174032.5</v>
      </c>
      <c r="L41" s="135">
        <v>1174032.5</v>
      </c>
      <c r="M41" s="135">
        <v>670875.71428571432</v>
      </c>
      <c r="N41" s="138">
        <v>6</v>
      </c>
      <c r="O41" s="134">
        <v>6</v>
      </c>
      <c r="P41" s="136">
        <v>0</v>
      </c>
      <c r="Q41" s="134">
        <v>0</v>
      </c>
      <c r="R41" s="136">
        <v>0</v>
      </c>
      <c r="S41" s="134">
        <v>0</v>
      </c>
      <c r="T41" s="136">
        <v>0</v>
      </c>
      <c r="U41" s="134">
        <v>0</v>
      </c>
      <c r="V41" s="136">
        <v>0</v>
      </c>
      <c r="W41" s="134">
        <v>0</v>
      </c>
      <c r="X41" s="136">
        <v>0</v>
      </c>
      <c r="Y41" s="134">
        <v>0</v>
      </c>
      <c r="Z41" s="136">
        <v>0</v>
      </c>
      <c r="AA41" s="134">
        <v>0</v>
      </c>
      <c r="AB41" s="136">
        <v>0</v>
      </c>
      <c r="AC41" s="134">
        <v>0</v>
      </c>
      <c r="AD41" s="137">
        <v>0</v>
      </c>
      <c r="AE41" s="134">
        <v>0</v>
      </c>
      <c r="AF41" s="136">
        <v>0</v>
      </c>
      <c r="AG41" s="134">
        <v>0</v>
      </c>
      <c r="AH41" s="136">
        <v>0</v>
      </c>
      <c r="AI41" s="134">
        <v>0</v>
      </c>
      <c r="AJ41" s="136">
        <v>8</v>
      </c>
      <c r="AK41" s="134">
        <v>8</v>
      </c>
      <c r="AL41" s="136">
        <v>234</v>
      </c>
      <c r="AM41" s="134">
        <v>234</v>
      </c>
      <c r="AN41" s="136">
        <v>0</v>
      </c>
      <c r="AO41" s="134">
        <v>0</v>
      </c>
      <c r="AP41" s="136">
        <v>0</v>
      </c>
      <c r="AQ41" s="134">
        <v>0</v>
      </c>
      <c r="AR41" s="136">
        <v>90</v>
      </c>
      <c r="AS41" s="134">
        <v>90</v>
      </c>
    </row>
    <row r="42" spans="1:45" ht="13.5" customHeight="1" x14ac:dyDescent="0.3">
      <c r="A42" s="133" t="s">
        <v>155</v>
      </c>
      <c r="B42" s="226" t="s">
        <v>43</v>
      </c>
      <c r="C42" s="134">
        <v>0.75</v>
      </c>
      <c r="D42" s="134">
        <v>1</v>
      </c>
      <c r="E42" s="320">
        <v>232</v>
      </c>
      <c r="F42" s="321">
        <v>309.33333333333331</v>
      </c>
      <c r="G42" s="322">
        <v>18</v>
      </c>
      <c r="H42" s="321">
        <v>24</v>
      </c>
      <c r="I42" s="322">
        <v>28</v>
      </c>
      <c r="J42" s="321">
        <v>37.333333333333336</v>
      </c>
      <c r="K42" s="135">
        <v>612275.31999999995</v>
      </c>
      <c r="L42" s="135">
        <v>816367.09333333327</v>
      </c>
      <c r="M42" s="135">
        <v>612275.31999999995</v>
      </c>
      <c r="N42" s="138">
        <v>4069</v>
      </c>
      <c r="O42" s="134">
        <v>5425.333333333333</v>
      </c>
      <c r="P42" s="136">
        <v>33</v>
      </c>
      <c r="Q42" s="134">
        <v>44</v>
      </c>
      <c r="R42" s="136">
        <v>1485</v>
      </c>
      <c r="S42" s="134">
        <v>1980</v>
      </c>
      <c r="T42" s="136">
        <v>28</v>
      </c>
      <c r="U42" s="134">
        <v>37.333333333333336</v>
      </c>
      <c r="V42" s="136">
        <v>5</v>
      </c>
      <c r="W42" s="134">
        <v>6.666666666666667</v>
      </c>
      <c r="X42" s="136">
        <v>16</v>
      </c>
      <c r="Y42" s="134">
        <v>21.333333333333332</v>
      </c>
      <c r="Z42" s="136">
        <v>29</v>
      </c>
      <c r="AA42" s="134">
        <v>38.666666666666664</v>
      </c>
      <c r="AB42" s="136">
        <v>26</v>
      </c>
      <c r="AC42" s="134">
        <v>34.666666666666664</v>
      </c>
      <c r="AD42" s="137">
        <v>1</v>
      </c>
      <c r="AE42" s="134">
        <v>1.3333333333333333</v>
      </c>
      <c r="AF42" s="136">
        <v>7</v>
      </c>
      <c r="AG42" s="134">
        <v>9.3333333333333339</v>
      </c>
      <c r="AH42" s="136">
        <v>32</v>
      </c>
      <c r="AI42" s="134">
        <v>42.666666666666664</v>
      </c>
      <c r="AJ42" s="136">
        <v>4</v>
      </c>
      <c r="AK42" s="134">
        <v>5.333333333333333</v>
      </c>
      <c r="AL42" s="136">
        <v>135</v>
      </c>
      <c r="AM42" s="134">
        <v>180</v>
      </c>
      <c r="AN42" s="136">
        <v>392</v>
      </c>
      <c r="AO42" s="134">
        <v>522.66666666666663</v>
      </c>
      <c r="AP42" s="136">
        <v>244</v>
      </c>
      <c r="AQ42" s="134">
        <v>325.33333333333331</v>
      </c>
      <c r="AR42" s="136">
        <v>371</v>
      </c>
      <c r="AS42" s="134">
        <v>494.66666666666669</v>
      </c>
    </row>
    <row r="43" spans="1:45" ht="13.5" customHeight="1" x14ac:dyDescent="0.3">
      <c r="A43" s="133" t="s">
        <v>312</v>
      </c>
      <c r="B43" s="226" t="s">
        <v>44</v>
      </c>
      <c r="C43" s="134">
        <v>9.5</v>
      </c>
      <c r="D43" s="134">
        <v>11</v>
      </c>
      <c r="E43" s="320">
        <v>2324</v>
      </c>
      <c r="F43" s="321">
        <v>244.63157894736841</v>
      </c>
      <c r="G43" s="322">
        <v>86</v>
      </c>
      <c r="H43" s="321">
        <v>9.0526315789473681</v>
      </c>
      <c r="I43" s="322">
        <v>140</v>
      </c>
      <c r="J43" s="321">
        <v>14.736842105263158</v>
      </c>
      <c r="K43" s="135">
        <v>4416456.46</v>
      </c>
      <c r="L43" s="135">
        <v>464890.1536842105</v>
      </c>
      <c r="M43" s="135">
        <v>401496.04181818181</v>
      </c>
      <c r="N43" s="138">
        <v>42237</v>
      </c>
      <c r="O43" s="134">
        <v>4446</v>
      </c>
      <c r="P43" s="136">
        <v>214</v>
      </c>
      <c r="Q43" s="134">
        <v>22.526315789473685</v>
      </c>
      <c r="R43" s="136">
        <v>944</v>
      </c>
      <c r="S43" s="134">
        <v>99.368421052631575</v>
      </c>
      <c r="T43" s="136">
        <v>30</v>
      </c>
      <c r="U43" s="134">
        <v>3.1578947368421053</v>
      </c>
      <c r="V43" s="136">
        <v>79</v>
      </c>
      <c r="W43" s="134">
        <v>8.3157894736842106</v>
      </c>
      <c r="X43" s="136">
        <v>87</v>
      </c>
      <c r="Y43" s="134">
        <v>9.1578947368421044</v>
      </c>
      <c r="Z43" s="136">
        <v>262</v>
      </c>
      <c r="AA43" s="134">
        <v>27.578947368421051</v>
      </c>
      <c r="AB43" s="136">
        <v>138</v>
      </c>
      <c r="AC43" s="134">
        <v>14.526315789473685</v>
      </c>
      <c r="AD43" s="137">
        <v>43</v>
      </c>
      <c r="AE43" s="134">
        <v>4.5263157894736841</v>
      </c>
      <c r="AF43" s="136">
        <v>156</v>
      </c>
      <c r="AG43" s="134">
        <v>16.421052631578949</v>
      </c>
      <c r="AH43" s="136">
        <v>127</v>
      </c>
      <c r="AI43" s="134">
        <v>13.368421052631579</v>
      </c>
      <c r="AJ43" s="136">
        <v>23</v>
      </c>
      <c r="AK43" s="134">
        <v>2.4210526315789473</v>
      </c>
      <c r="AL43" s="136">
        <v>1146</v>
      </c>
      <c r="AM43" s="134">
        <v>120.63157894736842</v>
      </c>
      <c r="AN43" s="136">
        <v>1178</v>
      </c>
      <c r="AO43" s="134">
        <v>124</v>
      </c>
      <c r="AP43" s="136">
        <v>1448</v>
      </c>
      <c r="AQ43" s="134">
        <v>152.42105263157896</v>
      </c>
      <c r="AR43" s="136">
        <v>208</v>
      </c>
      <c r="AS43" s="134">
        <v>21.894736842105264</v>
      </c>
    </row>
    <row r="44" spans="1:45" ht="13.5" customHeight="1" x14ac:dyDescent="0.3">
      <c r="A44" s="133" t="s">
        <v>152</v>
      </c>
      <c r="B44" s="226" t="s">
        <v>45</v>
      </c>
      <c r="C44" s="134">
        <v>3</v>
      </c>
      <c r="D44" s="134">
        <v>4.5</v>
      </c>
      <c r="E44" s="320">
        <v>1248</v>
      </c>
      <c r="F44" s="321">
        <v>416</v>
      </c>
      <c r="G44" s="322">
        <v>94</v>
      </c>
      <c r="H44" s="321">
        <v>31.333333333333332</v>
      </c>
      <c r="I44" s="322">
        <v>74</v>
      </c>
      <c r="J44" s="321">
        <v>24.666666666666668</v>
      </c>
      <c r="K44" s="135">
        <v>2004983.46</v>
      </c>
      <c r="L44" s="135">
        <v>668327.81999999995</v>
      </c>
      <c r="M44" s="135">
        <v>445551.88</v>
      </c>
      <c r="N44" s="138">
        <v>20246</v>
      </c>
      <c r="O44" s="134">
        <v>6748.666666666667</v>
      </c>
      <c r="P44" s="136">
        <v>138</v>
      </c>
      <c r="Q44" s="134">
        <v>46</v>
      </c>
      <c r="R44" s="136">
        <v>2592</v>
      </c>
      <c r="S44" s="134">
        <v>864</v>
      </c>
      <c r="T44" s="136">
        <v>139</v>
      </c>
      <c r="U44" s="134">
        <v>46.333333333333336</v>
      </c>
      <c r="V44" s="136">
        <v>43</v>
      </c>
      <c r="W44" s="134">
        <v>14.333333333333334</v>
      </c>
      <c r="X44" s="136">
        <v>95</v>
      </c>
      <c r="Y44" s="134">
        <v>31.666666666666668</v>
      </c>
      <c r="Z44" s="136">
        <v>113</v>
      </c>
      <c r="AA44" s="134">
        <v>37.666666666666664</v>
      </c>
      <c r="AB44" s="136">
        <v>72</v>
      </c>
      <c r="AC44" s="134">
        <v>24</v>
      </c>
      <c r="AD44" s="137">
        <v>9</v>
      </c>
      <c r="AE44" s="134">
        <v>3</v>
      </c>
      <c r="AF44" s="136">
        <v>43</v>
      </c>
      <c r="AG44" s="134">
        <v>14.333333333333334</v>
      </c>
      <c r="AH44" s="136">
        <v>61</v>
      </c>
      <c r="AI44" s="134">
        <v>20.333333333333332</v>
      </c>
      <c r="AJ44" s="136">
        <v>23</v>
      </c>
      <c r="AK44" s="134">
        <v>7.666666666666667</v>
      </c>
      <c r="AL44" s="136">
        <v>789</v>
      </c>
      <c r="AM44" s="134">
        <v>263</v>
      </c>
      <c r="AN44" s="136">
        <v>948</v>
      </c>
      <c r="AO44" s="134">
        <v>316</v>
      </c>
      <c r="AP44" s="136">
        <v>399</v>
      </c>
      <c r="AQ44" s="134">
        <v>133</v>
      </c>
      <c r="AR44" s="136">
        <v>706</v>
      </c>
      <c r="AS44" s="134">
        <v>235.33333333333334</v>
      </c>
    </row>
    <row r="45" spans="1:45" ht="13.5" customHeight="1" x14ac:dyDescent="0.3">
      <c r="A45" s="133" t="s">
        <v>142</v>
      </c>
      <c r="B45" s="226" t="s">
        <v>145</v>
      </c>
      <c r="C45" s="134">
        <v>35</v>
      </c>
      <c r="D45" s="134">
        <v>66</v>
      </c>
      <c r="E45" s="320">
        <v>14749</v>
      </c>
      <c r="F45" s="321">
        <v>421.4</v>
      </c>
      <c r="G45" s="322">
        <v>1299</v>
      </c>
      <c r="H45" s="321">
        <v>37.114285714285714</v>
      </c>
      <c r="I45" s="322">
        <v>783</v>
      </c>
      <c r="J45" s="321">
        <v>22.37142857142857</v>
      </c>
      <c r="K45" s="135">
        <v>26318986.280000001</v>
      </c>
      <c r="L45" s="135">
        <v>751971.03657142865</v>
      </c>
      <c r="M45" s="135">
        <v>398772.51939393941</v>
      </c>
      <c r="N45" s="138">
        <v>273289</v>
      </c>
      <c r="O45" s="134">
        <v>7808.2571428571428</v>
      </c>
      <c r="P45" s="136">
        <v>2761</v>
      </c>
      <c r="Q45" s="134">
        <v>78.885714285714286</v>
      </c>
      <c r="R45" s="136">
        <v>5475</v>
      </c>
      <c r="S45" s="134">
        <v>156.42857142857142</v>
      </c>
      <c r="T45" s="136">
        <v>384</v>
      </c>
      <c r="U45" s="134">
        <v>10.971428571428572</v>
      </c>
      <c r="V45" s="136">
        <v>321</v>
      </c>
      <c r="W45" s="134">
        <v>9.1714285714285708</v>
      </c>
      <c r="X45" s="136">
        <v>1301</v>
      </c>
      <c r="Y45" s="134">
        <v>37.171428571428571</v>
      </c>
      <c r="Z45" s="136">
        <v>784</v>
      </c>
      <c r="AA45" s="134">
        <v>22.4</v>
      </c>
      <c r="AB45" s="136">
        <v>771</v>
      </c>
      <c r="AC45" s="134">
        <v>22.028571428571428</v>
      </c>
      <c r="AD45" s="137">
        <v>539</v>
      </c>
      <c r="AE45" s="134">
        <v>15.4</v>
      </c>
      <c r="AF45" s="136">
        <v>433</v>
      </c>
      <c r="AG45" s="134">
        <v>12.371428571428572</v>
      </c>
      <c r="AH45" s="136">
        <v>595</v>
      </c>
      <c r="AI45" s="134">
        <v>17</v>
      </c>
      <c r="AJ45" s="136">
        <v>211</v>
      </c>
      <c r="AK45" s="134">
        <v>6.0285714285714285</v>
      </c>
      <c r="AL45" s="136">
        <v>8441</v>
      </c>
      <c r="AM45" s="134">
        <v>241.17142857142858</v>
      </c>
      <c r="AN45" s="136">
        <v>2025</v>
      </c>
      <c r="AO45" s="134">
        <v>57.857142857142854</v>
      </c>
      <c r="AP45" s="136">
        <v>20002</v>
      </c>
      <c r="AQ45" s="134">
        <v>571.48571428571427</v>
      </c>
      <c r="AR45" s="136">
        <v>513</v>
      </c>
      <c r="AS45" s="134">
        <v>14.657142857142857</v>
      </c>
    </row>
    <row r="46" spans="1:45" ht="13.5" customHeight="1" x14ac:dyDescent="0.3">
      <c r="A46" s="133" t="s">
        <v>142</v>
      </c>
      <c r="B46" s="226" t="s">
        <v>146</v>
      </c>
      <c r="C46" s="134">
        <v>15</v>
      </c>
      <c r="D46" s="134">
        <v>30</v>
      </c>
      <c r="E46" s="320">
        <v>5544</v>
      </c>
      <c r="F46" s="321">
        <v>369.6</v>
      </c>
      <c r="G46" s="322">
        <v>486</v>
      </c>
      <c r="H46" s="321">
        <v>32.4</v>
      </c>
      <c r="I46" s="322">
        <v>320</v>
      </c>
      <c r="J46" s="321">
        <v>21.333333333333332</v>
      </c>
      <c r="K46" s="135">
        <v>8723496.8399999999</v>
      </c>
      <c r="L46" s="135">
        <v>581566.45600000001</v>
      </c>
      <c r="M46" s="135">
        <v>290783.228</v>
      </c>
      <c r="N46" s="139">
        <v>113274</v>
      </c>
      <c r="O46" s="134">
        <v>7551.6</v>
      </c>
      <c r="P46" s="136">
        <v>819</v>
      </c>
      <c r="Q46" s="134">
        <v>54.6</v>
      </c>
      <c r="R46" s="136">
        <v>2411</v>
      </c>
      <c r="S46" s="134">
        <v>160.73333333333332</v>
      </c>
      <c r="T46" s="136">
        <v>125</v>
      </c>
      <c r="U46" s="134">
        <v>8.3333333333333339</v>
      </c>
      <c r="V46" s="136">
        <v>262</v>
      </c>
      <c r="W46" s="134">
        <v>17.466666666666665</v>
      </c>
      <c r="X46" s="136">
        <v>495</v>
      </c>
      <c r="Y46" s="134">
        <v>33</v>
      </c>
      <c r="Z46" s="136">
        <v>533</v>
      </c>
      <c r="AA46" s="134">
        <v>35.533333333333331</v>
      </c>
      <c r="AB46" s="136">
        <v>310</v>
      </c>
      <c r="AC46" s="134">
        <v>20.666666666666668</v>
      </c>
      <c r="AD46" s="137">
        <v>497</v>
      </c>
      <c r="AE46" s="134">
        <v>33.133333333333333</v>
      </c>
      <c r="AF46" s="136">
        <v>131</v>
      </c>
      <c r="AG46" s="134">
        <v>8.7333333333333325</v>
      </c>
      <c r="AH46" s="136">
        <v>236</v>
      </c>
      <c r="AI46" s="134">
        <v>15.733333333333333</v>
      </c>
      <c r="AJ46" s="136">
        <v>89</v>
      </c>
      <c r="AK46" s="134">
        <v>5.9333333333333336</v>
      </c>
      <c r="AL46" s="136">
        <v>3572</v>
      </c>
      <c r="AM46" s="134">
        <v>238.13333333333333</v>
      </c>
      <c r="AN46" s="136">
        <v>674</v>
      </c>
      <c r="AO46" s="134">
        <v>44.93333333333333</v>
      </c>
      <c r="AP46" s="136">
        <v>19617</v>
      </c>
      <c r="AQ46" s="134">
        <v>1307.8</v>
      </c>
      <c r="AR46" s="136">
        <v>130</v>
      </c>
      <c r="AS46" s="134">
        <v>8.6666666666666661</v>
      </c>
    </row>
    <row r="47" spans="1:45" ht="13.5" customHeight="1" x14ac:dyDescent="0.3">
      <c r="A47" s="133" t="s">
        <v>312</v>
      </c>
      <c r="B47" s="226" t="s">
        <v>48</v>
      </c>
      <c r="C47" s="134">
        <v>12</v>
      </c>
      <c r="D47" s="134">
        <v>18</v>
      </c>
      <c r="E47" s="320">
        <v>3905</v>
      </c>
      <c r="F47" s="321">
        <v>325.41666666666669</v>
      </c>
      <c r="G47" s="322">
        <v>237</v>
      </c>
      <c r="H47" s="321">
        <v>19.75</v>
      </c>
      <c r="I47" s="322">
        <v>152</v>
      </c>
      <c r="J47" s="321">
        <v>12.666666666666666</v>
      </c>
      <c r="K47" s="135">
        <v>6795116.6399999997</v>
      </c>
      <c r="L47" s="135">
        <v>566259.72</v>
      </c>
      <c r="M47" s="135">
        <v>377506.48</v>
      </c>
      <c r="N47" s="138">
        <v>72316</v>
      </c>
      <c r="O47" s="134">
        <v>6026.333333333333</v>
      </c>
      <c r="P47" s="136">
        <v>358</v>
      </c>
      <c r="Q47" s="134">
        <v>29.833333333333332</v>
      </c>
      <c r="R47" s="136">
        <v>21829</v>
      </c>
      <c r="S47" s="134">
        <v>1819.0833333333333</v>
      </c>
      <c r="T47" s="136">
        <v>1552</v>
      </c>
      <c r="U47" s="134">
        <v>129.33333333333334</v>
      </c>
      <c r="V47" s="136">
        <v>67</v>
      </c>
      <c r="W47" s="134">
        <v>5.583333333333333</v>
      </c>
      <c r="X47" s="136">
        <v>250</v>
      </c>
      <c r="Y47" s="134">
        <v>20.833333333333332</v>
      </c>
      <c r="Z47" s="136">
        <v>217</v>
      </c>
      <c r="AA47" s="134">
        <v>18.083333333333332</v>
      </c>
      <c r="AB47" s="136">
        <v>131</v>
      </c>
      <c r="AC47" s="134">
        <v>10.916666666666666</v>
      </c>
      <c r="AD47" s="137">
        <v>446</v>
      </c>
      <c r="AE47" s="134">
        <v>37.166666666666664</v>
      </c>
      <c r="AF47" s="136">
        <v>430</v>
      </c>
      <c r="AG47" s="134">
        <v>35.833333333333336</v>
      </c>
      <c r="AH47" s="136">
        <v>275</v>
      </c>
      <c r="AI47" s="134">
        <v>22.916666666666668</v>
      </c>
      <c r="AJ47" s="136">
        <v>89</v>
      </c>
      <c r="AK47" s="134">
        <v>7.416666666666667</v>
      </c>
      <c r="AL47" s="136">
        <v>2430</v>
      </c>
      <c r="AM47" s="134">
        <v>202.5</v>
      </c>
      <c r="AN47" s="136">
        <v>3818</v>
      </c>
      <c r="AO47" s="134">
        <v>318.16666666666669</v>
      </c>
      <c r="AP47" s="136">
        <v>10784</v>
      </c>
      <c r="AQ47" s="134">
        <v>898.66666666666663</v>
      </c>
      <c r="AR47" s="136">
        <v>1013</v>
      </c>
      <c r="AS47" s="134">
        <v>84.416666666666671</v>
      </c>
    </row>
    <row r="48" spans="1:45" ht="13.5" customHeight="1" x14ac:dyDescent="0.3">
      <c r="A48" s="133" t="s">
        <v>152</v>
      </c>
      <c r="B48" s="226" t="s">
        <v>49</v>
      </c>
      <c r="C48" s="134">
        <v>12.5</v>
      </c>
      <c r="D48" s="134">
        <v>18.5</v>
      </c>
      <c r="E48" s="320">
        <v>4402</v>
      </c>
      <c r="F48" s="321">
        <v>352.16</v>
      </c>
      <c r="G48" s="322">
        <v>346</v>
      </c>
      <c r="H48" s="321">
        <v>27.68</v>
      </c>
      <c r="I48" s="322">
        <v>340</v>
      </c>
      <c r="J48" s="321">
        <v>27.2</v>
      </c>
      <c r="K48" s="135">
        <v>10062431.4</v>
      </c>
      <c r="L48" s="135">
        <v>804994.51199999999</v>
      </c>
      <c r="M48" s="135">
        <v>543915.21081081079</v>
      </c>
      <c r="N48" s="138">
        <v>79239</v>
      </c>
      <c r="O48" s="134">
        <v>6339.12</v>
      </c>
      <c r="P48" s="136">
        <v>502</v>
      </c>
      <c r="Q48" s="134">
        <v>40.159999999999997</v>
      </c>
      <c r="R48" s="136">
        <v>5263</v>
      </c>
      <c r="S48" s="134">
        <v>421.04</v>
      </c>
      <c r="T48" s="136">
        <v>85</v>
      </c>
      <c r="U48" s="134">
        <v>6.8</v>
      </c>
      <c r="V48" s="136">
        <v>104</v>
      </c>
      <c r="W48" s="134">
        <v>8.32</v>
      </c>
      <c r="X48" s="136">
        <v>372</v>
      </c>
      <c r="Y48" s="134">
        <v>29.76</v>
      </c>
      <c r="Z48" s="136">
        <v>386</v>
      </c>
      <c r="AA48" s="134">
        <v>30.88</v>
      </c>
      <c r="AB48" s="136">
        <v>311</v>
      </c>
      <c r="AC48" s="134">
        <v>24.88</v>
      </c>
      <c r="AD48" s="137">
        <v>420</v>
      </c>
      <c r="AE48" s="134">
        <v>33.6</v>
      </c>
      <c r="AF48" s="136">
        <v>190</v>
      </c>
      <c r="AG48" s="134">
        <v>15.2</v>
      </c>
      <c r="AH48" s="136">
        <v>261</v>
      </c>
      <c r="AI48" s="134">
        <v>20.88</v>
      </c>
      <c r="AJ48" s="136">
        <v>41</v>
      </c>
      <c r="AK48" s="134">
        <v>3.28</v>
      </c>
      <c r="AL48" s="136">
        <v>1745</v>
      </c>
      <c r="AM48" s="134">
        <v>139.6</v>
      </c>
      <c r="AN48" s="136">
        <v>1357</v>
      </c>
      <c r="AO48" s="134">
        <v>108.56</v>
      </c>
      <c r="AP48" s="136">
        <v>6435</v>
      </c>
      <c r="AQ48" s="134">
        <v>514.79999999999995</v>
      </c>
      <c r="AR48" s="136">
        <v>772</v>
      </c>
      <c r="AS48" s="134">
        <v>61.76</v>
      </c>
    </row>
    <row r="49" spans="1:45" ht="13.5" customHeight="1" x14ac:dyDescent="0.3">
      <c r="A49" s="133" t="s">
        <v>155</v>
      </c>
      <c r="B49" s="226" t="s">
        <v>50</v>
      </c>
      <c r="C49" s="134">
        <v>4</v>
      </c>
      <c r="D49" s="134">
        <v>6</v>
      </c>
      <c r="E49" s="320">
        <v>1465</v>
      </c>
      <c r="F49" s="321">
        <v>366.25</v>
      </c>
      <c r="G49" s="322">
        <v>127</v>
      </c>
      <c r="H49" s="321">
        <v>31.75</v>
      </c>
      <c r="I49" s="322">
        <v>158</v>
      </c>
      <c r="J49" s="321">
        <v>39.5</v>
      </c>
      <c r="K49" s="135">
        <v>3430965.47</v>
      </c>
      <c r="L49" s="135">
        <v>857741.36750000005</v>
      </c>
      <c r="M49" s="135">
        <v>571827.57833333337</v>
      </c>
      <c r="N49" s="138">
        <v>26421</v>
      </c>
      <c r="O49" s="134">
        <v>6605.25</v>
      </c>
      <c r="P49" s="136">
        <v>198</v>
      </c>
      <c r="Q49" s="134">
        <v>49.5</v>
      </c>
      <c r="R49" s="136">
        <v>3960</v>
      </c>
      <c r="S49" s="134">
        <v>990</v>
      </c>
      <c r="T49" s="136">
        <v>529</v>
      </c>
      <c r="U49" s="134">
        <v>132.25</v>
      </c>
      <c r="V49" s="136">
        <v>26</v>
      </c>
      <c r="W49" s="134">
        <v>6.5</v>
      </c>
      <c r="X49" s="136">
        <v>151</v>
      </c>
      <c r="Y49" s="134">
        <v>37.75</v>
      </c>
      <c r="Z49" s="136">
        <v>233</v>
      </c>
      <c r="AA49" s="134">
        <v>58.25</v>
      </c>
      <c r="AB49" s="136">
        <v>162</v>
      </c>
      <c r="AC49" s="134">
        <v>40.5</v>
      </c>
      <c r="AD49" s="137">
        <v>87</v>
      </c>
      <c r="AE49" s="134">
        <v>21.75</v>
      </c>
      <c r="AF49" s="136">
        <v>177</v>
      </c>
      <c r="AG49" s="134">
        <v>44.25</v>
      </c>
      <c r="AH49" s="136">
        <v>31</v>
      </c>
      <c r="AI49" s="134">
        <v>7.75</v>
      </c>
      <c r="AJ49" s="136">
        <v>29</v>
      </c>
      <c r="AK49" s="134">
        <v>7.25</v>
      </c>
      <c r="AL49" s="136">
        <v>1123</v>
      </c>
      <c r="AM49" s="134">
        <v>280.75</v>
      </c>
      <c r="AN49" s="136">
        <v>1860</v>
      </c>
      <c r="AO49" s="134">
        <v>465</v>
      </c>
      <c r="AP49" s="136">
        <v>1102</v>
      </c>
      <c r="AQ49" s="134">
        <v>275.5</v>
      </c>
      <c r="AR49" s="136">
        <v>1575</v>
      </c>
      <c r="AS49" s="134">
        <v>393.75</v>
      </c>
    </row>
    <row r="50" spans="1:45" ht="13.5" customHeight="1" x14ac:dyDescent="0.3">
      <c r="A50" s="133" t="s">
        <v>155</v>
      </c>
      <c r="B50" s="226" t="s">
        <v>51</v>
      </c>
      <c r="C50" s="134">
        <v>5</v>
      </c>
      <c r="D50" s="134">
        <v>7</v>
      </c>
      <c r="E50" s="320">
        <v>2329</v>
      </c>
      <c r="F50" s="321">
        <v>465.8</v>
      </c>
      <c r="G50" s="322">
        <v>80</v>
      </c>
      <c r="H50" s="321">
        <v>16</v>
      </c>
      <c r="I50" s="322">
        <v>361</v>
      </c>
      <c r="J50" s="321">
        <v>72.2</v>
      </c>
      <c r="K50" s="135">
        <v>4224248.1399999997</v>
      </c>
      <c r="L50" s="135">
        <v>844849.62799999991</v>
      </c>
      <c r="M50" s="135">
        <v>603464.0199999999</v>
      </c>
      <c r="N50" s="138">
        <v>42425</v>
      </c>
      <c r="O50" s="134">
        <v>8485</v>
      </c>
      <c r="P50" s="136">
        <v>435</v>
      </c>
      <c r="Q50" s="134">
        <v>87</v>
      </c>
      <c r="R50" s="136">
        <v>1214</v>
      </c>
      <c r="S50" s="134">
        <v>242.8</v>
      </c>
      <c r="T50" s="136">
        <v>39</v>
      </c>
      <c r="U50" s="134">
        <v>7.8</v>
      </c>
      <c r="V50" s="136">
        <v>40</v>
      </c>
      <c r="W50" s="134">
        <v>8</v>
      </c>
      <c r="X50" s="136">
        <v>79</v>
      </c>
      <c r="Y50" s="134">
        <v>15.8</v>
      </c>
      <c r="Z50" s="136">
        <v>239</v>
      </c>
      <c r="AA50" s="134">
        <v>47.8</v>
      </c>
      <c r="AB50" s="136">
        <v>325</v>
      </c>
      <c r="AC50" s="134">
        <v>65</v>
      </c>
      <c r="AD50" s="137">
        <v>216</v>
      </c>
      <c r="AE50" s="134">
        <v>43.2</v>
      </c>
      <c r="AF50" s="136">
        <v>67</v>
      </c>
      <c r="AG50" s="134">
        <v>13.4</v>
      </c>
      <c r="AH50" s="136">
        <v>243</v>
      </c>
      <c r="AI50" s="134">
        <v>48.6</v>
      </c>
      <c r="AJ50" s="136">
        <v>26</v>
      </c>
      <c r="AK50" s="134">
        <v>5.2</v>
      </c>
      <c r="AL50" s="136">
        <v>1005</v>
      </c>
      <c r="AM50" s="134">
        <v>201</v>
      </c>
      <c r="AN50" s="136">
        <v>1245</v>
      </c>
      <c r="AO50" s="134">
        <v>249</v>
      </c>
      <c r="AP50" s="136">
        <v>2398</v>
      </c>
      <c r="AQ50" s="134">
        <v>479.6</v>
      </c>
      <c r="AR50" s="136">
        <v>638</v>
      </c>
      <c r="AS50" s="134">
        <v>127.6</v>
      </c>
    </row>
    <row r="51" spans="1:45" ht="13.5" customHeight="1" x14ac:dyDescent="0.3">
      <c r="A51" s="133" t="s">
        <v>312</v>
      </c>
      <c r="B51" s="226" t="s">
        <v>52</v>
      </c>
      <c r="C51" s="134">
        <v>3.5</v>
      </c>
      <c r="D51" s="134">
        <v>4</v>
      </c>
      <c r="E51" s="320">
        <v>1794</v>
      </c>
      <c r="F51" s="321">
        <v>512.57142857142856</v>
      </c>
      <c r="G51" s="322">
        <v>104</v>
      </c>
      <c r="H51" s="321">
        <v>29.714285714285715</v>
      </c>
      <c r="I51" s="322">
        <v>101</v>
      </c>
      <c r="J51" s="321">
        <v>28.857142857142858</v>
      </c>
      <c r="K51" s="135">
        <v>3193008.48</v>
      </c>
      <c r="L51" s="135">
        <v>912288.13714285719</v>
      </c>
      <c r="M51" s="135">
        <v>798252.12</v>
      </c>
      <c r="N51" s="138">
        <v>40636</v>
      </c>
      <c r="O51" s="134">
        <v>11610.285714285714</v>
      </c>
      <c r="P51" s="136">
        <v>183</v>
      </c>
      <c r="Q51" s="134">
        <v>52.285714285714285</v>
      </c>
      <c r="R51" s="136">
        <v>1207</v>
      </c>
      <c r="S51" s="134">
        <v>344.85714285714283</v>
      </c>
      <c r="T51" s="136">
        <v>55</v>
      </c>
      <c r="U51" s="134">
        <v>15.714285714285714</v>
      </c>
      <c r="V51" s="136">
        <v>59</v>
      </c>
      <c r="W51" s="134">
        <v>16.857142857142858</v>
      </c>
      <c r="X51" s="136">
        <v>144</v>
      </c>
      <c r="Y51" s="134">
        <v>41.142857142857146</v>
      </c>
      <c r="Z51" s="136">
        <v>196</v>
      </c>
      <c r="AA51" s="134">
        <v>56</v>
      </c>
      <c r="AB51" s="136">
        <v>115</v>
      </c>
      <c r="AC51" s="134">
        <v>32.857142857142854</v>
      </c>
      <c r="AD51" s="137">
        <v>50</v>
      </c>
      <c r="AE51" s="134">
        <v>14.285714285714286</v>
      </c>
      <c r="AF51" s="136">
        <v>91</v>
      </c>
      <c r="AG51" s="134">
        <v>26</v>
      </c>
      <c r="AH51" s="136">
        <v>103</v>
      </c>
      <c r="AI51" s="134">
        <v>29.428571428571427</v>
      </c>
      <c r="AJ51" s="136">
        <v>28</v>
      </c>
      <c r="AK51" s="134">
        <v>8</v>
      </c>
      <c r="AL51" s="136">
        <v>1363</v>
      </c>
      <c r="AM51" s="134">
        <v>389.42857142857144</v>
      </c>
      <c r="AN51" s="136">
        <v>795</v>
      </c>
      <c r="AO51" s="134">
        <v>227.14285714285714</v>
      </c>
      <c r="AP51" s="136">
        <v>1830</v>
      </c>
      <c r="AQ51" s="134">
        <v>522.85714285714289</v>
      </c>
      <c r="AR51" s="136">
        <v>185</v>
      </c>
      <c r="AS51" s="134">
        <v>52.857142857142854</v>
      </c>
    </row>
    <row r="52" spans="1:45" ht="13.5" customHeight="1" x14ac:dyDescent="0.3">
      <c r="A52" s="133" t="s">
        <v>152</v>
      </c>
      <c r="B52" s="226" t="s">
        <v>53</v>
      </c>
      <c r="C52" s="134">
        <v>7</v>
      </c>
      <c r="D52" s="134">
        <v>10</v>
      </c>
      <c r="E52" s="320">
        <v>2419</v>
      </c>
      <c r="F52" s="321">
        <v>345.57142857142856</v>
      </c>
      <c r="G52" s="322">
        <v>164</v>
      </c>
      <c r="H52" s="321">
        <v>23.428571428571427</v>
      </c>
      <c r="I52" s="322">
        <v>104</v>
      </c>
      <c r="J52" s="321">
        <v>14.857142857142858</v>
      </c>
      <c r="K52" s="135">
        <v>5084136.9800000004</v>
      </c>
      <c r="L52" s="135">
        <v>726305.28285714297</v>
      </c>
      <c r="M52" s="135">
        <v>508413.69800000003</v>
      </c>
      <c r="N52" s="138">
        <v>42703</v>
      </c>
      <c r="O52" s="134">
        <v>6100.4285714285716</v>
      </c>
      <c r="P52" s="136">
        <v>260</v>
      </c>
      <c r="Q52" s="134">
        <v>37.142857142857146</v>
      </c>
      <c r="R52" s="136">
        <v>1813</v>
      </c>
      <c r="S52" s="134">
        <v>259</v>
      </c>
      <c r="T52" s="136">
        <v>36</v>
      </c>
      <c r="U52" s="134">
        <v>5.1428571428571432</v>
      </c>
      <c r="V52" s="136">
        <v>86</v>
      </c>
      <c r="W52" s="134">
        <v>12.285714285714286</v>
      </c>
      <c r="X52" s="136">
        <v>171</v>
      </c>
      <c r="Y52" s="134">
        <v>24.428571428571427</v>
      </c>
      <c r="Z52" s="136">
        <v>170</v>
      </c>
      <c r="AA52" s="134">
        <v>24.285714285714285</v>
      </c>
      <c r="AB52" s="136">
        <v>102</v>
      </c>
      <c r="AC52" s="134">
        <v>14.571428571428571</v>
      </c>
      <c r="AD52" s="137">
        <v>60</v>
      </c>
      <c r="AE52" s="134">
        <v>8.5714285714285712</v>
      </c>
      <c r="AF52" s="136">
        <v>95</v>
      </c>
      <c r="AG52" s="134">
        <v>13.571428571428571</v>
      </c>
      <c r="AH52" s="136">
        <v>195</v>
      </c>
      <c r="AI52" s="134">
        <v>27.857142857142858</v>
      </c>
      <c r="AJ52" s="136">
        <v>23</v>
      </c>
      <c r="AK52" s="134">
        <v>3.2857142857142856</v>
      </c>
      <c r="AL52" s="136">
        <v>1150</v>
      </c>
      <c r="AM52" s="134">
        <v>164.28571428571428</v>
      </c>
      <c r="AN52" s="136">
        <v>972</v>
      </c>
      <c r="AO52" s="134">
        <v>138.85714285714286</v>
      </c>
      <c r="AP52" s="136">
        <v>1885</v>
      </c>
      <c r="AQ52" s="134">
        <v>269.28571428571428</v>
      </c>
      <c r="AR52" s="136">
        <v>217</v>
      </c>
      <c r="AS52" s="134">
        <v>31</v>
      </c>
    </row>
    <row r="53" spans="1:45" ht="13.5" customHeight="1" x14ac:dyDescent="0.3">
      <c r="A53" s="133" t="s">
        <v>142</v>
      </c>
      <c r="B53" s="226" t="s">
        <v>54</v>
      </c>
      <c r="C53" s="134">
        <v>0.5</v>
      </c>
      <c r="D53" s="134">
        <v>1</v>
      </c>
      <c r="E53" s="320">
        <v>199</v>
      </c>
      <c r="F53" s="321">
        <v>398</v>
      </c>
      <c r="G53" s="322">
        <v>15</v>
      </c>
      <c r="H53" s="321">
        <v>30</v>
      </c>
      <c r="I53" s="322">
        <v>18</v>
      </c>
      <c r="J53" s="321">
        <v>36</v>
      </c>
      <c r="K53" s="135">
        <v>305659.92</v>
      </c>
      <c r="L53" s="135">
        <v>611319.84</v>
      </c>
      <c r="M53" s="135">
        <v>305659.92</v>
      </c>
      <c r="N53" s="138">
        <v>0</v>
      </c>
      <c r="O53" s="134">
        <v>0</v>
      </c>
      <c r="P53" s="139">
        <v>0</v>
      </c>
      <c r="Q53" s="134">
        <v>0</v>
      </c>
      <c r="R53" s="136">
        <v>0</v>
      </c>
      <c r="S53" s="134">
        <v>0</v>
      </c>
      <c r="T53" s="136">
        <v>0</v>
      </c>
      <c r="U53" s="134">
        <v>0</v>
      </c>
      <c r="V53" s="136">
        <v>0</v>
      </c>
      <c r="W53" s="134">
        <v>0</v>
      </c>
      <c r="X53" s="136">
        <v>0</v>
      </c>
      <c r="Y53" s="134">
        <v>0</v>
      </c>
      <c r="Z53" s="136">
        <v>0</v>
      </c>
      <c r="AA53" s="134">
        <v>0</v>
      </c>
      <c r="AB53" s="136">
        <v>0</v>
      </c>
      <c r="AC53" s="134">
        <v>0</v>
      </c>
      <c r="AD53" s="137">
        <v>0</v>
      </c>
      <c r="AE53" s="134">
        <v>0</v>
      </c>
      <c r="AF53" s="136">
        <v>0</v>
      </c>
      <c r="AG53" s="134">
        <v>0</v>
      </c>
      <c r="AH53" s="136">
        <v>0</v>
      </c>
      <c r="AI53" s="134">
        <v>0</v>
      </c>
      <c r="AJ53" s="136">
        <v>2</v>
      </c>
      <c r="AK53" s="134">
        <v>4</v>
      </c>
      <c r="AL53" s="136">
        <v>91</v>
      </c>
      <c r="AM53" s="134">
        <v>182</v>
      </c>
      <c r="AN53" s="136">
        <v>0</v>
      </c>
      <c r="AO53" s="134">
        <v>0</v>
      </c>
      <c r="AP53" s="136">
        <v>0</v>
      </c>
      <c r="AQ53" s="134">
        <v>0</v>
      </c>
      <c r="AR53" s="136">
        <v>36</v>
      </c>
      <c r="AS53" s="134">
        <v>72</v>
      </c>
    </row>
    <row r="54" spans="1:45" ht="13.5" customHeight="1" x14ac:dyDescent="0.3">
      <c r="A54" s="133" t="s">
        <v>142</v>
      </c>
      <c r="B54" s="226" t="s">
        <v>55</v>
      </c>
      <c r="C54" s="134">
        <v>13</v>
      </c>
      <c r="D54" s="134">
        <v>17</v>
      </c>
      <c r="E54" s="320">
        <v>5707</v>
      </c>
      <c r="F54" s="321">
        <v>439</v>
      </c>
      <c r="G54" s="322">
        <v>354</v>
      </c>
      <c r="H54" s="321">
        <v>27.23076923076923</v>
      </c>
      <c r="I54" s="322">
        <v>349</v>
      </c>
      <c r="J54" s="321">
        <v>26.846153846153847</v>
      </c>
      <c r="K54" s="135">
        <v>11124100.130000001</v>
      </c>
      <c r="L54" s="135">
        <v>855700.01</v>
      </c>
      <c r="M54" s="135">
        <v>654358.83117647062</v>
      </c>
      <c r="N54" s="138">
        <v>100438</v>
      </c>
      <c r="O54" s="134">
        <v>7726</v>
      </c>
      <c r="P54" s="138">
        <v>643</v>
      </c>
      <c r="Q54" s="134">
        <v>49.46153846153846</v>
      </c>
      <c r="R54" s="136">
        <v>5242</v>
      </c>
      <c r="S54" s="134">
        <v>403.23076923076923</v>
      </c>
      <c r="T54" s="136">
        <v>536</v>
      </c>
      <c r="U54" s="134">
        <v>41.230769230769234</v>
      </c>
      <c r="V54" s="136">
        <v>63</v>
      </c>
      <c r="W54" s="134">
        <v>4.8461538461538458</v>
      </c>
      <c r="X54" s="136">
        <v>382</v>
      </c>
      <c r="Y54" s="134">
        <v>29.384615384615383</v>
      </c>
      <c r="Z54" s="136">
        <v>300</v>
      </c>
      <c r="AA54" s="134">
        <v>23.076923076923077</v>
      </c>
      <c r="AB54" s="136">
        <v>350</v>
      </c>
      <c r="AC54" s="134">
        <v>26.923076923076923</v>
      </c>
      <c r="AD54" s="137">
        <v>547</v>
      </c>
      <c r="AE54" s="134">
        <v>42.07692307692308</v>
      </c>
      <c r="AF54" s="136">
        <v>133</v>
      </c>
      <c r="AG54" s="134">
        <v>10.23076923076923</v>
      </c>
      <c r="AH54" s="136">
        <v>471</v>
      </c>
      <c r="AI54" s="134">
        <v>36.230769230769234</v>
      </c>
      <c r="AJ54" s="136">
        <v>32</v>
      </c>
      <c r="AK54" s="134">
        <v>2.4615384615384617</v>
      </c>
      <c r="AL54" s="136">
        <v>3138</v>
      </c>
      <c r="AM54" s="134">
        <v>241.38461538461539</v>
      </c>
      <c r="AN54" s="136">
        <v>2653</v>
      </c>
      <c r="AO54" s="134">
        <v>204.07692307692307</v>
      </c>
      <c r="AP54" s="136">
        <v>6745</v>
      </c>
      <c r="AQ54" s="134">
        <v>518.84615384615381</v>
      </c>
      <c r="AR54" s="136">
        <v>920</v>
      </c>
      <c r="AS54" s="134">
        <v>70.769230769230774</v>
      </c>
    </row>
    <row r="55" spans="1:45" ht="13.5" customHeight="1" x14ac:dyDescent="0.3">
      <c r="A55" s="133" t="s">
        <v>155</v>
      </c>
      <c r="B55" s="226" t="s">
        <v>56</v>
      </c>
      <c r="C55" s="134">
        <v>2</v>
      </c>
      <c r="D55" s="134">
        <v>4</v>
      </c>
      <c r="E55" s="320">
        <v>749</v>
      </c>
      <c r="F55" s="321">
        <v>374.5</v>
      </c>
      <c r="G55" s="322">
        <v>40</v>
      </c>
      <c r="H55" s="321">
        <v>20</v>
      </c>
      <c r="I55" s="322">
        <v>52</v>
      </c>
      <c r="J55" s="321">
        <v>26</v>
      </c>
      <c r="K55" s="135">
        <v>2137778.33</v>
      </c>
      <c r="L55" s="135">
        <v>1068889.165</v>
      </c>
      <c r="M55" s="135">
        <v>534444.58250000002</v>
      </c>
      <c r="N55" s="138">
        <v>9432</v>
      </c>
      <c r="O55" s="134">
        <v>4716</v>
      </c>
      <c r="P55" s="138">
        <v>53</v>
      </c>
      <c r="Q55" s="134">
        <v>26.5</v>
      </c>
      <c r="R55" s="136">
        <v>1200</v>
      </c>
      <c r="S55" s="134">
        <v>600</v>
      </c>
      <c r="T55" s="136">
        <v>41</v>
      </c>
      <c r="U55" s="134">
        <v>20.5</v>
      </c>
      <c r="V55" s="136">
        <v>13</v>
      </c>
      <c r="W55" s="134">
        <v>6.5</v>
      </c>
      <c r="X55" s="136">
        <v>41</v>
      </c>
      <c r="Y55" s="134">
        <v>20.5</v>
      </c>
      <c r="Z55" s="136">
        <v>87</v>
      </c>
      <c r="AA55" s="134">
        <v>43.5</v>
      </c>
      <c r="AB55" s="136">
        <v>52</v>
      </c>
      <c r="AC55" s="134">
        <v>26</v>
      </c>
      <c r="AD55" s="137">
        <v>3</v>
      </c>
      <c r="AE55" s="134">
        <v>1.5</v>
      </c>
      <c r="AF55" s="136">
        <v>57</v>
      </c>
      <c r="AG55" s="134">
        <v>28.5</v>
      </c>
      <c r="AH55" s="136">
        <v>107</v>
      </c>
      <c r="AI55" s="134">
        <v>53.5</v>
      </c>
      <c r="AJ55" s="136">
        <v>35</v>
      </c>
      <c r="AK55" s="134">
        <v>17.5</v>
      </c>
      <c r="AL55" s="136">
        <v>352</v>
      </c>
      <c r="AM55" s="134">
        <v>176</v>
      </c>
      <c r="AN55" s="136">
        <v>1412</v>
      </c>
      <c r="AO55" s="134">
        <v>706</v>
      </c>
      <c r="AP55" s="136">
        <v>1470</v>
      </c>
      <c r="AQ55" s="134">
        <v>735</v>
      </c>
      <c r="AR55" s="136">
        <v>1112</v>
      </c>
      <c r="AS55" s="134">
        <v>556</v>
      </c>
    </row>
    <row r="56" spans="1:45" ht="13.5" customHeight="1" x14ac:dyDescent="0.3">
      <c r="A56" s="133" t="s">
        <v>142</v>
      </c>
      <c r="B56" s="226" t="s">
        <v>57</v>
      </c>
      <c r="C56" s="134">
        <v>16</v>
      </c>
      <c r="D56" s="134">
        <v>23</v>
      </c>
      <c r="E56" s="320">
        <v>6178</v>
      </c>
      <c r="F56" s="321">
        <v>386.125</v>
      </c>
      <c r="G56" s="322">
        <v>554</v>
      </c>
      <c r="H56" s="321">
        <v>34.625</v>
      </c>
      <c r="I56" s="322">
        <v>488</v>
      </c>
      <c r="J56" s="321">
        <v>30.5</v>
      </c>
      <c r="K56" s="135">
        <v>16002159.880000001</v>
      </c>
      <c r="L56" s="135">
        <v>1000134.9925000001</v>
      </c>
      <c r="M56" s="135">
        <v>695746.08173913043</v>
      </c>
      <c r="N56" s="138">
        <v>121493</v>
      </c>
      <c r="O56" s="134">
        <v>7593.3125</v>
      </c>
      <c r="P56" s="138">
        <v>1625</v>
      </c>
      <c r="Q56" s="134">
        <v>101.5625</v>
      </c>
      <c r="R56" s="136">
        <v>5247</v>
      </c>
      <c r="S56" s="134">
        <v>327.9375</v>
      </c>
      <c r="T56" s="136">
        <v>376</v>
      </c>
      <c r="U56" s="134">
        <v>23.5</v>
      </c>
      <c r="V56" s="136">
        <v>199</v>
      </c>
      <c r="W56" s="134">
        <v>12.4375</v>
      </c>
      <c r="X56" s="136">
        <v>588</v>
      </c>
      <c r="Y56" s="134">
        <v>36.75</v>
      </c>
      <c r="Z56" s="136">
        <v>497</v>
      </c>
      <c r="AA56" s="134">
        <v>31.0625</v>
      </c>
      <c r="AB56" s="136">
        <v>471</v>
      </c>
      <c r="AC56" s="134">
        <v>29.4375</v>
      </c>
      <c r="AD56" s="137">
        <v>39</v>
      </c>
      <c r="AE56" s="134">
        <v>2.4375</v>
      </c>
      <c r="AF56" s="136">
        <v>355</v>
      </c>
      <c r="AG56" s="134">
        <v>22.1875</v>
      </c>
      <c r="AH56" s="136">
        <v>496</v>
      </c>
      <c r="AI56" s="134">
        <v>31</v>
      </c>
      <c r="AJ56" s="136">
        <v>89</v>
      </c>
      <c r="AK56" s="134">
        <v>5.5625</v>
      </c>
      <c r="AL56" s="136">
        <v>3927</v>
      </c>
      <c r="AM56" s="134">
        <v>245.4375</v>
      </c>
      <c r="AN56" s="136">
        <v>4757</v>
      </c>
      <c r="AO56" s="134">
        <v>297.3125</v>
      </c>
      <c r="AP56" s="136">
        <v>4961</v>
      </c>
      <c r="AQ56" s="134">
        <v>310.0625</v>
      </c>
      <c r="AR56" s="136">
        <v>1846</v>
      </c>
      <c r="AS56" s="134">
        <v>115.375</v>
      </c>
    </row>
    <row r="57" spans="1:45" ht="13.5" customHeight="1" x14ac:dyDescent="0.3">
      <c r="A57" s="133" t="s">
        <v>169</v>
      </c>
      <c r="B57" s="226" t="s">
        <v>58</v>
      </c>
      <c r="C57" s="134">
        <v>1</v>
      </c>
      <c r="D57" s="134">
        <v>2</v>
      </c>
      <c r="E57" s="320">
        <v>422</v>
      </c>
      <c r="F57" s="321">
        <v>422</v>
      </c>
      <c r="G57" s="322">
        <v>8</v>
      </c>
      <c r="H57" s="321">
        <v>8</v>
      </c>
      <c r="I57" s="322">
        <v>18</v>
      </c>
      <c r="J57" s="321">
        <v>18</v>
      </c>
      <c r="K57" s="135">
        <v>973408.15</v>
      </c>
      <c r="L57" s="135">
        <v>973408.15</v>
      </c>
      <c r="M57" s="135">
        <v>486704.07500000001</v>
      </c>
      <c r="N57" s="138">
        <v>7700</v>
      </c>
      <c r="O57" s="134">
        <v>7700</v>
      </c>
      <c r="P57" s="138">
        <v>25</v>
      </c>
      <c r="Q57" s="134">
        <v>25</v>
      </c>
      <c r="R57" s="136">
        <v>300</v>
      </c>
      <c r="S57" s="134">
        <v>300</v>
      </c>
      <c r="T57" s="136">
        <v>2</v>
      </c>
      <c r="U57" s="134">
        <v>2</v>
      </c>
      <c r="V57" s="136">
        <v>4</v>
      </c>
      <c r="W57" s="134">
        <v>4</v>
      </c>
      <c r="X57" s="136">
        <v>7</v>
      </c>
      <c r="Y57" s="134">
        <v>7</v>
      </c>
      <c r="Z57" s="136">
        <v>15</v>
      </c>
      <c r="AA57" s="134">
        <v>15</v>
      </c>
      <c r="AB57" s="136">
        <v>18</v>
      </c>
      <c r="AC57" s="134">
        <v>18</v>
      </c>
      <c r="AD57" s="137">
        <v>1</v>
      </c>
      <c r="AE57" s="134">
        <v>1</v>
      </c>
      <c r="AF57" s="136">
        <v>22</v>
      </c>
      <c r="AG57" s="134">
        <v>22</v>
      </c>
      <c r="AH57" s="136">
        <v>24</v>
      </c>
      <c r="AI57" s="134">
        <v>24</v>
      </c>
      <c r="AJ57" s="136">
        <v>9</v>
      </c>
      <c r="AK57" s="134">
        <v>9</v>
      </c>
      <c r="AL57" s="136">
        <v>141</v>
      </c>
      <c r="AM57" s="134">
        <v>141</v>
      </c>
      <c r="AN57" s="136">
        <v>148</v>
      </c>
      <c r="AO57" s="134">
        <v>148</v>
      </c>
      <c r="AP57" s="136">
        <v>192</v>
      </c>
      <c r="AQ57" s="134">
        <v>192</v>
      </c>
      <c r="AR57" s="136">
        <v>125</v>
      </c>
      <c r="AS57" s="134">
        <v>125</v>
      </c>
    </row>
    <row r="58" spans="1:45" ht="13.5" customHeight="1" x14ac:dyDescent="0.3">
      <c r="A58" s="133" t="s">
        <v>152</v>
      </c>
      <c r="B58" s="226" t="s">
        <v>59</v>
      </c>
      <c r="C58" s="134">
        <v>6.75</v>
      </c>
      <c r="D58" s="134">
        <v>9.25</v>
      </c>
      <c r="E58" s="320">
        <v>2385</v>
      </c>
      <c r="F58" s="321">
        <v>353.33333333333331</v>
      </c>
      <c r="G58" s="322">
        <v>93</v>
      </c>
      <c r="H58" s="321">
        <v>13.777777777777779</v>
      </c>
      <c r="I58" s="322">
        <v>105</v>
      </c>
      <c r="J58" s="321">
        <v>15.555555555555555</v>
      </c>
      <c r="K58" s="135">
        <v>4472823.8600000003</v>
      </c>
      <c r="L58" s="135">
        <v>662640.57185185188</v>
      </c>
      <c r="M58" s="135">
        <v>483548.52540540544</v>
      </c>
      <c r="N58" s="138">
        <v>41441</v>
      </c>
      <c r="O58" s="134">
        <v>6139.4074074074078</v>
      </c>
      <c r="P58" s="138">
        <v>263</v>
      </c>
      <c r="Q58" s="134">
        <v>38.962962962962962</v>
      </c>
      <c r="R58" s="136">
        <v>3408</v>
      </c>
      <c r="S58" s="134">
        <v>504.88888888888891</v>
      </c>
      <c r="T58" s="136">
        <v>44</v>
      </c>
      <c r="U58" s="134">
        <v>6.5185185185185182</v>
      </c>
      <c r="V58" s="136">
        <v>31</v>
      </c>
      <c r="W58" s="134">
        <v>4.5925925925925926</v>
      </c>
      <c r="X58" s="136">
        <v>94</v>
      </c>
      <c r="Y58" s="134">
        <v>13.925925925925926</v>
      </c>
      <c r="Z58" s="136">
        <v>130</v>
      </c>
      <c r="AA58" s="134">
        <v>19.25925925925926</v>
      </c>
      <c r="AB58" s="136">
        <v>101</v>
      </c>
      <c r="AC58" s="134">
        <v>14.962962962962964</v>
      </c>
      <c r="AD58" s="137">
        <v>16</v>
      </c>
      <c r="AE58" s="134">
        <v>2.3703703703703702</v>
      </c>
      <c r="AF58" s="136">
        <v>15</v>
      </c>
      <c r="AG58" s="134">
        <v>2.2222222222222223</v>
      </c>
      <c r="AH58" s="136">
        <v>151</v>
      </c>
      <c r="AI58" s="134">
        <v>22.37037037037037</v>
      </c>
      <c r="AJ58" s="136">
        <v>30</v>
      </c>
      <c r="AK58" s="134">
        <v>4.4444444444444446</v>
      </c>
      <c r="AL58" s="136">
        <v>1083</v>
      </c>
      <c r="AM58" s="134">
        <v>160.44444444444446</v>
      </c>
      <c r="AN58" s="136">
        <v>193</v>
      </c>
      <c r="AO58" s="134">
        <v>28.592592592592592</v>
      </c>
      <c r="AP58" s="136">
        <v>1416</v>
      </c>
      <c r="AQ58" s="134">
        <v>209.77777777777777</v>
      </c>
      <c r="AR58" s="136">
        <v>44</v>
      </c>
      <c r="AS58" s="134">
        <v>6.5185185185185182</v>
      </c>
    </row>
    <row r="59" spans="1:45" ht="13.5" customHeight="1" x14ac:dyDescent="0.3">
      <c r="A59" s="133" t="s">
        <v>169</v>
      </c>
      <c r="B59" s="226" t="s">
        <v>60</v>
      </c>
      <c r="C59" s="134">
        <v>13</v>
      </c>
      <c r="D59" s="134">
        <v>18</v>
      </c>
      <c r="E59" s="320">
        <v>5029</v>
      </c>
      <c r="F59" s="321">
        <v>386.84615384615387</v>
      </c>
      <c r="G59" s="322">
        <v>190</v>
      </c>
      <c r="H59" s="321">
        <v>14.615384615384615</v>
      </c>
      <c r="I59" s="322">
        <v>163</v>
      </c>
      <c r="J59" s="321">
        <v>12.538461538461538</v>
      </c>
      <c r="K59" s="135">
        <v>7617953.0199999996</v>
      </c>
      <c r="L59" s="135">
        <v>585996.38615384616</v>
      </c>
      <c r="M59" s="135">
        <v>423219.6122222222</v>
      </c>
      <c r="N59" s="138">
        <v>105714</v>
      </c>
      <c r="O59" s="134">
        <v>8131.8461538461543</v>
      </c>
      <c r="P59" s="138">
        <v>975</v>
      </c>
      <c r="Q59" s="134">
        <v>75</v>
      </c>
      <c r="R59" s="136">
        <v>6115</v>
      </c>
      <c r="S59" s="134">
        <v>470.38461538461536</v>
      </c>
      <c r="T59" s="136">
        <v>352</v>
      </c>
      <c r="U59" s="134">
        <v>27.076923076923077</v>
      </c>
      <c r="V59" s="136">
        <v>106</v>
      </c>
      <c r="W59" s="134">
        <v>8.1538461538461533</v>
      </c>
      <c r="X59" s="136">
        <v>193</v>
      </c>
      <c r="Y59" s="134">
        <v>14.846153846153847</v>
      </c>
      <c r="Z59" s="136">
        <v>207</v>
      </c>
      <c r="AA59" s="134">
        <v>15.923076923076923</v>
      </c>
      <c r="AB59" s="136">
        <v>158</v>
      </c>
      <c r="AC59" s="134">
        <v>12.153846153846153</v>
      </c>
      <c r="AD59" s="137">
        <v>59</v>
      </c>
      <c r="AE59" s="134">
        <v>4.5384615384615383</v>
      </c>
      <c r="AF59" s="136">
        <v>142</v>
      </c>
      <c r="AG59" s="134">
        <v>10.923076923076923</v>
      </c>
      <c r="AH59" s="136">
        <v>303</v>
      </c>
      <c r="AI59" s="134">
        <v>23.307692307692307</v>
      </c>
      <c r="AJ59" s="136">
        <v>56</v>
      </c>
      <c r="AK59" s="134">
        <v>4.3076923076923075</v>
      </c>
      <c r="AL59" s="136">
        <v>2687</v>
      </c>
      <c r="AM59" s="134">
        <v>206.69230769230768</v>
      </c>
      <c r="AN59" s="136">
        <v>2812</v>
      </c>
      <c r="AO59" s="134">
        <v>216.30769230769232</v>
      </c>
      <c r="AP59" s="136">
        <v>3948</v>
      </c>
      <c r="AQ59" s="134">
        <v>303.69230769230768</v>
      </c>
      <c r="AR59" s="136">
        <v>994</v>
      </c>
      <c r="AS59" s="134">
        <v>76.461538461538467</v>
      </c>
    </row>
    <row r="60" spans="1:45" ht="13.5" customHeight="1" x14ac:dyDescent="0.3">
      <c r="A60" s="133" t="s">
        <v>153</v>
      </c>
      <c r="B60" s="226" t="s">
        <v>61</v>
      </c>
      <c r="C60" s="134">
        <v>7.75</v>
      </c>
      <c r="D60" s="134">
        <v>10</v>
      </c>
      <c r="E60" s="320">
        <v>2553</v>
      </c>
      <c r="F60" s="321">
        <v>329.41935483870969</v>
      </c>
      <c r="G60" s="322">
        <v>128</v>
      </c>
      <c r="H60" s="321">
        <v>16.516129032258064</v>
      </c>
      <c r="I60" s="322">
        <v>169</v>
      </c>
      <c r="J60" s="321">
        <v>21.806451612903224</v>
      </c>
      <c r="K60" s="135">
        <v>5247372.3499999996</v>
      </c>
      <c r="L60" s="135">
        <v>677080.30322580645</v>
      </c>
      <c r="M60" s="135">
        <v>524737.23499999999</v>
      </c>
      <c r="N60" s="138">
        <v>50662</v>
      </c>
      <c r="O60" s="134">
        <v>6537.0322580645161</v>
      </c>
      <c r="P60" s="138">
        <v>427</v>
      </c>
      <c r="Q60" s="134">
        <v>55.096774193548384</v>
      </c>
      <c r="R60" s="136">
        <v>8471</v>
      </c>
      <c r="S60" s="134">
        <v>1093.0322580645161</v>
      </c>
      <c r="T60" s="136">
        <v>95</v>
      </c>
      <c r="U60" s="134">
        <v>12.258064516129032</v>
      </c>
      <c r="V60" s="136">
        <v>82</v>
      </c>
      <c r="W60" s="134">
        <v>10.580645161290322</v>
      </c>
      <c r="X60" s="136">
        <v>142</v>
      </c>
      <c r="Y60" s="134">
        <v>18.322580645161292</v>
      </c>
      <c r="Z60" s="136">
        <v>235</v>
      </c>
      <c r="AA60" s="134">
        <v>30.322580645161292</v>
      </c>
      <c r="AB60" s="136">
        <v>141</v>
      </c>
      <c r="AC60" s="134">
        <v>18.193548387096776</v>
      </c>
      <c r="AD60" s="137">
        <v>25</v>
      </c>
      <c r="AE60" s="134">
        <v>3.225806451612903</v>
      </c>
      <c r="AF60" s="136">
        <v>95</v>
      </c>
      <c r="AG60" s="134">
        <v>12.258064516129032</v>
      </c>
      <c r="AH60" s="136">
        <v>232</v>
      </c>
      <c r="AI60" s="134">
        <v>29.93548387096774</v>
      </c>
      <c r="AJ60" s="136">
        <v>53</v>
      </c>
      <c r="AK60" s="134">
        <v>6.838709677419355</v>
      </c>
      <c r="AL60" s="136">
        <v>1590</v>
      </c>
      <c r="AM60" s="134">
        <v>205.16129032258064</v>
      </c>
      <c r="AN60" s="136">
        <v>2123</v>
      </c>
      <c r="AO60" s="134">
        <v>273.93548387096774</v>
      </c>
      <c r="AP60" s="136">
        <v>1598</v>
      </c>
      <c r="AQ60" s="134">
        <v>206.19354838709677</v>
      </c>
      <c r="AR60" s="136">
        <v>709</v>
      </c>
      <c r="AS60" s="134">
        <v>91.483870967741936</v>
      </c>
    </row>
    <row r="61" spans="1:45" ht="13.5" customHeight="1" x14ac:dyDescent="0.3">
      <c r="A61" s="133" t="s">
        <v>155</v>
      </c>
      <c r="B61" s="226" t="s">
        <v>62</v>
      </c>
      <c r="C61" s="134">
        <v>3</v>
      </c>
      <c r="D61" s="134">
        <v>3.25</v>
      </c>
      <c r="E61" s="320">
        <v>1048</v>
      </c>
      <c r="F61" s="321">
        <v>349.33333333333331</v>
      </c>
      <c r="G61" s="322">
        <v>75</v>
      </c>
      <c r="H61" s="321">
        <v>25</v>
      </c>
      <c r="I61" s="322">
        <v>112</v>
      </c>
      <c r="J61" s="321">
        <v>37.333333333333336</v>
      </c>
      <c r="K61" s="135">
        <v>1968975.72</v>
      </c>
      <c r="L61" s="135">
        <v>656325.24</v>
      </c>
      <c r="M61" s="135">
        <v>605838.68307692301</v>
      </c>
      <c r="N61" s="138">
        <v>15591</v>
      </c>
      <c r="O61" s="134">
        <v>5197</v>
      </c>
      <c r="P61" s="138">
        <v>114</v>
      </c>
      <c r="Q61" s="134">
        <v>38</v>
      </c>
      <c r="R61" s="136">
        <v>324</v>
      </c>
      <c r="S61" s="134">
        <v>108</v>
      </c>
      <c r="T61" s="136">
        <v>23</v>
      </c>
      <c r="U61" s="134">
        <v>7.666666666666667</v>
      </c>
      <c r="V61" s="136">
        <v>10</v>
      </c>
      <c r="W61" s="134">
        <v>3.3333333333333335</v>
      </c>
      <c r="X61" s="136">
        <v>73</v>
      </c>
      <c r="Y61" s="134">
        <v>24.333333333333332</v>
      </c>
      <c r="Z61" s="136">
        <v>68</v>
      </c>
      <c r="AA61" s="134">
        <v>22.666666666666668</v>
      </c>
      <c r="AB61" s="136">
        <v>115</v>
      </c>
      <c r="AC61" s="134">
        <v>38.333333333333336</v>
      </c>
      <c r="AD61" s="137">
        <v>2</v>
      </c>
      <c r="AE61" s="134">
        <v>0.66666666666666663</v>
      </c>
      <c r="AF61" s="136">
        <v>16</v>
      </c>
      <c r="AG61" s="134">
        <v>5.333333333333333</v>
      </c>
      <c r="AH61" s="136">
        <v>65</v>
      </c>
      <c r="AI61" s="134">
        <v>21.666666666666668</v>
      </c>
      <c r="AJ61" s="136">
        <v>5</v>
      </c>
      <c r="AK61" s="134">
        <v>1.6666666666666667</v>
      </c>
      <c r="AL61" s="136">
        <v>304</v>
      </c>
      <c r="AM61" s="134">
        <v>101.33333333333333</v>
      </c>
      <c r="AN61" s="136">
        <v>841</v>
      </c>
      <c r="AO61" s="134">
        <v>280.33333333333331</v>
      </c>
      <c r="AP61" s="136">
        <v>425</v>
      </c>
      <c r="AQ61" s="134">
        <v>141.66666666666666</v>
      </c>
      <c r="AR61" s="136">
        <v>882</v>
      </c>
      <c r="AS61" s="134">
        <v>294</v>
      </c>
    </row>
    <row r="62" spans="1:45" ht="13.5" customHeight="1" x14ac:dyDescent="0.3">
      <c r="A62" s="133" t="s">
        <v>155</v>
      </c>
      <c r="B62" s="226" t="s">
        <v>63</v>
      </c>
      <c r="C62" s="134">
        <v>0.75</v>
      </c>
      <c r="D62" s="134">
        <v>1.25</v>
      </c>
      <c r="E62" s="320">
        <v>601</v>
      </c>
      <c r="F62" s="321">
        <v>801.33333333333337</v>
      </c>
      <c r="G62" s="322">
        <v>18</v>
      </c>
      <c r="H62" s="321">
        <v>24</v>
      </c>
      <c r="I62" s="322">
        <v>19</v>
      </c>
      <c r="J62" s="321">
        <v>25.333333333333332</v>
      </c>
      <c r="K62" s="135">
        <v>913462.22</v>
      </c>
      <c r="L62" s="135">
        <v>1217949.6266666667</v>
      </c>
      <c r="M62" s="135">
        <v>730769.77599999995</v>
      </c>
      <c r="N62" s="138">
        <v>10658</v>
      </c>
      <c r="O62" s="134">
        <v>14210.666666666666</v>
      </c>
      <c r="P62" s="138">
        <v>41</v>
      </c>
      <c r="Q62" s="134">
        <v>54.666666666666664</v>
      </c>
      <c r="R62" s="136">
        <v>503</v>
      </c>
      <c r="S62" s="134">
        <v>670.66666666666663</v>
      </c>
      <c r="T62" s="136">
        <v>38</v>
      </c>
      <c r="U62" s="134">
        <v>50.666666666666664</v>
      </c>
      <c r="V62" s="136">
        <v>8</v>
      </c>
      <c r="W62" s="134">
        <v>10.666666666666666</v>
      </c>
      <c r="X62" s="136">
        <v>24</v>
      </c>
      <c r="Y62" s="134">
        <v>32</v>
      </c>
      <c r="Z62" s="136">
        <v>37</v>
      </c>
      <c r="AA62" s="134">
        <v>49.333333333333336</v>
      </c>
      <c r="AB62" s="136">
        <v>22</v>
      </c>
      <c r="AC62" s="134">
        <v>29.333333333333332</v>
      </c>
      <c r="AD62" s="137">
        <v>10</v>
      </c>
      <c r="AE62" s="134">
        <v>13.333333333333334</v>
      </c>
      <c r="AF62" s="136">
        <v>12</v>
      </c>
      <c r="AG62" s="134">
        <v>16</v>
      </c>
      <c r="AH62" s="136">
        <v>24</v>
      </c>
      <c r="AI62" s="134">
        <v>32</v>
      </c>
      <c r="AJ62" s="136">
        <v>11</v>
      </c>
      <c r="AK62" s="134">
        <v>14.666666666666666</v>
      </c>
      <c r="AL62" s="136">
        <v>42</v>
      </c>
      <c r="AM62" s="134">
        <v>56</v>
      </c>
      <c r="AN62" s="136">
        <v>404</v>
      </c>
      <c r="AO62" s="134">
        <v>538.66666666666663</v>
      </c>
      <c r="AP62" s="136">
        <v>1545</v>
      </c>
      <c r="AQ62" s="134">
        <v>2060</v>
      </c>
      <c r="AR62" s="136">
        <v>368</v>
      </c>
      <c r="AS62" s="134">
        <v>490.66666666666669</v>
      </c>
    </row>
    <row r="63" spans="1:45" ht="13.5" customHeight="1" x14ac:dyDescent="0.3">
      <c r="A63" s="133" t="s">
        <v>312</v>
      </c>
      <c r="B63" s="226" t="s">
        <v>64</v>
      </c>
      <c r="C63" s="134">
        <v>6</v>
      </c>
      <c r="D63" s="134">
        <v>7.4</v>
      </c>
      <c r="E63" s="320">
        <v>1908</v>
      </c>
      <c r="F63" s="321">
        <v>318</v>
      </c>
      <c r="G63" s="322">
        <v>91</v>
      </c>
      <c r="H63" s="321">
        <v>15.166666666666666</v>
      </c>
      <c r="I63" s="322">
        <v>141</v>
      </c>
      <c r="J63" s="321">
        <v>23.5</v>
      </c>
      <c r="K63" s="135">
        <v>2987742.37</v>
      </c>
      <c r="L63" s="135">
        <v>497957.0616666667</v>
      </c>
      <c r="M63" s="135">
        <v>403748.96891891892</v>
      </c>
      <c r="N63" s="138">
        <v>36505</v>
      </c>
      <c r="O63" s="134">
        <v>6084.166666666667</v>
      </c>
      <c r="P63" s="138">
        <v>210</v>
      </c>
      <c r="Q63" s="134">
        <v>35</v>
      </c>
      <c r="R63" s="136">
        <v>1138</v>
      </c>
      <c r="S63" s="134">
        <v>189.66666666666666</v>
      </c>
      <c r="T63" s="136">
        <v>105</v>
      </c>
      <c r="U63" s="134">
        <v>17.5</v>
      </c>
      <c r="V63" s="136">
        <v>98</v>
      </c>
      <c r="W63" s="134">
        <v>16.333333333333332</v>
      </c>
      <c r="X63" s="136">
        <v>90</v>
      </c>
      <c r="Y63" s="134">
        <v>15</v>
      </c>
      <c r="Z63" s="136">
        <v>296</v>
      </c>
      <c r="AA63" s="134">
        <v>49.333333333333336</v>
      </c>
      <c r="AB63" s="136">
        <v>135</v>
      </c>
      <c r="AC63" s="134">
        <v>22.5</v>
      </c>
      <c r="AD63" s="137">
        <v>6</v>
      </c>
      <c r="AE63" s="134">
        <v>1</v>
      </c>
      <c r="AF63" s="136">
        <v>72</v>
      </c>
      <c r="AG63" s="134">
        <v>12</v>
      </c>
      <c r="AH63" s="136">
        <v>110</v>
      </c>
      <c r="AI63" s="134">
        <v>18.333333333333332</v>
      </c>
      <c r="AJ63" s="136">
        <v>19</v>
      </c>
      <c r="AK63" s="134">
        <v>3.1666666666666665</v>
      </c>
      <c r="AL63" s="136">
        <v>1301</v>
      </c>
      <c r="AM63" s="134">
        <v>216.83333333333334</v>
      </c>
      <c r="AN63" s="136">
        <v>1184</v>
      </c>
      <c r="AO63" s="134">
        <v>197.33333333333334</v>
      </c>
      <c r="AP63" s="136">
        <v>2632</v>
      </c>
      <c r="AQ63" s="134">
        <v>438.66666666666669</v>
      </c>
      <c r="AR63" s="136">
        <v>258</v>
      </c>
      <c r="AS63" s="134">
        <v>43</v>
      </c>
    </row>
    <row r="64" spans="1:45" ht="13.5" customHeight="1" x14ac:dyDescent="0.3">
      <c r="A64" s="133" t="s">
        <v>153</v>
      </c>
      <c r="B64" s="226" t="s">
        <v>65</v>
      </c>
      <c r="C64" s="134">
        <v>4</v>
      </c>
      <c r="D64" s="134">
        <v>7</v>
      </c>
      <c r="E64" s="320">
        <v>1736</v>
      </c>
      <c r="F64" s="321">
        <v>434</v>
      </c>
      <c r="G64" s="322">
        <v>100</v>
      </c>
      <c r="H64" s="321">
        <v>25</v>
      </c>
      <c r="I64" s="322">
        <v>135</v>
      </c>
      <c r="J64" s="321">
        <v>33.75</v>
      </c>
      <c r="K64" s="135">
        <v>2900090.8</v>
      </c>
      <c r="L64" s="135">
        <v>725022.7</v>
      </c>
      <c r="M64" s="135">
        <v>414298.6857142857</v>
      </c>
      <c r="N64" s="138">
        <v>45204</v>
      </c>
      <c r="O64" s="134">
        <v>11301</v>
      </c>
      <c r="P64" s="138">
        <v>408</v>
      </c>
      <c r="Q64" s="134">
        <v>102</v>
      </c>
      <c r="R64" s="136">
        <v>849</v>
      </c>
      <c r="S64" s="134">
        <v>212.25</v>
      </c>
      <c r="T64" s="136">
        <v>66</v>
      </c>
      <c r="U64" s="134">
        <v>16.5</v>
      </c>
      <c r="V64" s="136">
        <v>0</v>
      </c>
      <c r="W64" s="134">
        <v>0</v>
      </c>
      <c r="X64" s="136">
        <v>109</v>
      </c>
      <c r="Y64" s="134">
        <v>27.25</v>
      </c>
      <c r="Z64" s="136">
        <v>35</v>
      </c>
      <c r="AA64" s="134">
        <v>8.75</v>
      </c>
      <c r="AB64" s="136">
        <v>122</v>
      </c>
      <c r="AC64" s="134">
        <v>30.5</v>
      </c>
      <c r="AD64" s="137">
        <v>7</v>
      </c>
      <c r="AE64" s="134">
        <v>1.75</v>
      </c>
      <c r="AF64" s="136">
        <v>62</v>
      </c>
      <c r="AG64" s="134">
        <v>15.5</v>
      </c>
      <c r="AH64" s="136">
        <v>168</v>
      </c>
      <c r="AI64" s="134">
        <v>42</v>
      </c>
      <c r="AJ64" s="136">
        <v>18</v>
      </c>
      <c r="AK64" s="134">
        <v>4.5</v>
      </c>
      <c r="AL64" s="136">
        <v>885</v>
      </c>
      <c r="AM64" s="134">
        <v>221.25</v>
      </c>
      <c r="AN64" s="136">
        <v>511</v>
      </c>
      <c r="AO64" s="134">
        <v>127.75</v>
      </c>
      <c r="AP64" s="136">
        <v>859</v>
      </c>
      <c r="AQ64" s="134">
        <v>214.75</v>
      </c>
      <c r="AR64" s="136">
        <v>130</v>
      </c>
      <c r="AS64" s="134">
        <v>32.5</v>
      </c>
    </row>
    <row r="65" spans="1:45" ht="13.5" customHeight="1" x14ac:dyDescent="0.3">
      <c r="A65" s="133" t="s">
        <v>154</v>
      </c>
      <c r="B65" s="226" t="s">
        <v>66</v>
      </c>
      <c r="C65" s="134">
        <v>80</v>
      </c>
      <c r="D65" s="134">
        <v>132</v>
      </c>
      <c r="E65" s="320">
        <v>32311</v>
      </c>
      <c r="F65" s="321">
        <v>403.88749999999999</v>
      </c>
      <c r="G65" s="322">
        <v>1658</v>
      </c>
      <c r="H65" s="321">
        <v>20.725000000000001</v>
      </c>
      <c r="I65" s="322">
        <v>567</v>
      </c>
      <c r="J65" s="321">
        <v>7.0875000000000004</v>
      </c>
      <c r="K65" s="135">
        <v>54602892.030000001</v>
      </c>
      <c r="L65" s="135">
        <v>682536.15037499997</v>
      </c>
      <c r="M65" s="135">
        <v>413658.27295454545</v>
      </c>
      <c r="N65" s="138">
        <v>615928</v>
      </c>
      <c r="O65" s="134">
        <v>7699.1</v>
      </c>
      <c r="P65" s="138">
        <v>2128</v>
      </c>
      <c r="Q65" s="134">
        <v>26.6</v>
      </c>
      <c r="R65" s="136">
        <v>12865</v>
      </c>
      <c r="S65" s="134">
        <v>160.8125</v>
      </c>
      <c r="T65" s="136">
        <v>576</v>
      </c>
      <c r="U65" s="134">
        <v>7.2</v>
      </c>
      <c r="V65" s="136">
        <v>372</v>
      </c>
      <c r="W65" s="134">
        <v>4.6500000000000004</v>
      </c>
      <c r="X65" s="136">
        <v>1694</v>
      </c>
      <c r="Y65" s="134">
        <v>21.175000000000001</v>
      </c>
      <c r="Z65" s="136">
        <v>854</v>
      </c>
      <c r="AA65" s="134">
        <v>10.675000000000001</v>
      </c>
      <c r="AB65" s="136">
        <v>519</v>
      </c>
      <c r="AC65" s="134">
        <v>6.4874999999999998</v>
      </c>
      <c r="AD65" s="137">
        <v>1757</v>
      </c>
      <c r="AE65" s="134">
        <v>21.962499999999999</v>
      </c>
      <c r="AF65" s="136">
        <v>403</v>
      </c>
      <c r="AG65" s="134">
        <v>5.0374999999999996</v>
      </c>
      <c r="AH65" s="136">
        <v>1213</v>
      </c>
      <c r="AI65" s="134">
        <v>15.1625</v>
      </c>
      <c r="AJ65" s="136">
        <v>665</v>
      </c>
      <c r="AK65" s="134">
        <v>8.3125</v>
      </c>
      <c r="AL65" s="136">
        <v>11127</v>
      </c>
      <c r="AM65" s="134">
        <v>139.08750000000001</v>
      </c>
      <c r="AN65" s="136">
        <v>3026</v>
      </c>
      <c r="AO65" s="134">
        <v>37.825000000000003</v>
      </c>
      <c r="AP65" s="136">
        <v>17300</v>
      </c>
      <c r="AQ65" s="134">
        <v>216.25</v>
      </c>
      <c r="AR65" s="136">
        <v>285</v>
      </c>
      <c r="AS65" s="134">
        <v>3.5625</v>
      </c>
    </row>
    <row r="66" spans="1:45" ht="13.5" customHeight="1" x14ac:dyDescent="0.3">
      <c r="A66" s="133" t="s">
        <v>153</v>
      </c>
      <c r="B66" s="226" t="s">
        <v>67</v>
      </c>
      <c r="C66" s="134">
        <v>1</v>
      </c>
      <c r="D66" s="134">
        <v>1</v>
      </c>
      <c r="E66" s="320">
        <v>340</v>
      </c>
      <c r="F66" s="321">
        <v>340</v>
      </c>
      <c r="G66" s="322">
        <v>6</v>
      </c>
      <c r="H66" s="321">
        <v>6</v>
      </c>
      <c r="I66" s="322">
        <v>25</v>
      </c>
      <c r="J66" s="321">
        <v>25</v>
      </c>
      <c r="K66" s="135">
        <v>847818.06</v>
      </c>
      <c r="L66" s="135">
        <v>847818.06</v>
      </c>
      <c r="M66" s="135">
        <v>847818.06</v>
      </c>
      <c r="N66" s="138">
        <v>6136</v>
      </c>
      <c r="O66" s="134">
        <v>6136</v>
      </c>
      <c r="P66" s="138">
        <v>54</v>
      </c>
      <c r="Q66" s="134">
        <v>54</v>
      </c>
      <c r="R66" s="136">
        <v>84</v>
      </c>
      <c r="S66" s="134">
        <v>84</v>
      </c>
      <c r="T66" s="136">
        <v>5</v>
      </c>
      <c r="U66" s="134">
        <v>5</v>
      </c>
      <c r="V66" s="136">
        <v>8</v>
      </c>
      <c r="W66" s="134">
        <v>8</v>
      </c>
      <c r="X66" s="136">
        <v>4</v>
      </c>
      <c r="Y66" s="134">
        <v>4</v>
      </c>
      <c r="Z66" s="136">
        <v>13</v>
      </c>
      <c r="AA66" s="134">
        <v>13</v>
      </c>
      <c r="AB66" s="136">
        <v>25</v>
      </c>
      <c r="AC66" s="134">
        <v>25</v>
      </c>
      <c r="AD66" s="137">
        <v>0</v>
      </c>
      <c r="AE66" s="134">
        <v>0</v>
      </c>
      <c r="AF66" s="136">
        <v>14</v>
      </c>
      <c r="AG66" s="134">
        <v>14</v>
      </c>
      <c r="AH66" s="136">
        <v>19</v>
      </c>
      <c r="AI66" s="134">
        <v>19</v>
      </c>
      <c r="AJ66" s="136">
        <v>4</v>
      </c>
      <c r="AK66" s="134">
        <v>4</v>
      </c>
      <c r="AL66" s="136">
        <v>80</v>
      </c>
      <c r="AM66" s="134">
        <v>80</v>
      </c>
      <c r="AN66" s="136">
        <v>390</v>
      </c>
      <c r="AO66" s="134">
        <v>390</v>
      </c>
      <c r="AP66" s="136">
        <v>152</v>
      </c>
      <c r="AQ66" s="134">
        <v>152</v>
      </c>
      <c r="AR66" s="136">
        <v>285</v>
      </c>
      <c r="AS66" s="134">
        <v>285</v>
      </c>
    </row>
    <row r="67" spans="1:45" ht="13.5" customHeight="1" x14ac:dyDescent="0.3">
      <c r="A67" s="133" t="s">
        <v>154</v>
      </c>
      <c r="B67" s="226" t="s">
        <v>68</v>
      </c>
      <c r="C67" s="134">
        <v>4</v>
      </c>
      <c r="D67" s="134">
        <v>6</v>
      </c>
      <c r="E67" s="320">
        <v>1449</v>
      </c>
      <c r="F67" s="321">
        <v>362.25</v>
      </c>
      <c r="G67" s="322">
        <v>120</v>
      </c>
      <c r="H67" s="321">
        <v>30</v>
      </c>
      <c r="I67" s="322">
        <v>168</v>
      </c>
      <c r="J67" s="321">
        <v>42</v>
      </c>
      <c r="K67" s="135">
        <v>2347538.4300000002</v>
      </c>
      <c r="L67" s="135">
        <v>586884.60750000004</v>
      </c>
      <c r="M67" s="135">
        <v>391256.40500000003</v>
      </c>
      <c r="N67" s="138">
        <v>29629</v>
      </c>
      <c r="O67" s="134">
        <v>7407.25</v>
      </c>
      <c r="P67" s="138">
        <v>142</v>
      </c>
      <c r="Q67" s="134">
        <v>35.5</v>
      </c>
      <c r="R67" s="136">
        <v>1741</v>
      </c>
      <c r="S67" s="134">
        <v>435.25</v>
      </c>
      <c r="T67" s="136">
        <v>67</v>
      </c>
      <c r="U67" s="134">
        <v>16.75</v>
      </c>
      <c r="V67" s="136">
        <v>99</v>
      </c>
      <c r="W67" s="134">
        <v>24.75</v>
      </c>
      <c r="X67" s="136">
        <v>126</v>
      </c>
      <c r="Y67" s="134">
        <v>31.5</v>
      </c>
      <c r="Z67" s="136">
        <v>228</v>
      </c>
      <c r="AA67" s="134">
        <v>57</v>
      </c>
      <c r="AB67" s="136">
        <v>152</v>
      </c>
      <c r="AC67" s="134">
        <v>38</v>
      </c>
      <c r="AD67" s="137">
        <v>11</v>
      </c>
      <c r="AE67" s="134">
        <v>2.75</v>
      </c>
      <c r="AF67" s="136">
        <v>15</v>
      </c>
      <c r="AG67" s="134">
        <v>3.75</v>
      </c>
      <c r="AH67" s="136">
        <v>50</v>
      </c>
      <c r="AI67" s="134">
        <v>12.5</v>
      </c>
      <c r="AJ67" s="136">
        <v>17</v>
      </c>
      <c r="AK67" s="134">
        <v>4.25</v>
      </c>
      <c r="AL67" s="136">
        <v>920</v>
      </c>
      <c r="AM67" s="134">
        <v>230</v>
      </c>
      <c r="AN67" s="136">
        <v>2179</v>
      </c>
      <c r="AO67" s="134">
        <v>544.75</v>
      </c>
      <c r="AP67" s="136">
        <v>794</v>
      </c>
      <c r="AQ67" s="134">
        <v>198.5</v>
      </c>
      <c r="AR67" s="136">
        <v>1834</v>
      </c>
      <c r="AS67" s="134">
        <v>458.5</v>
      </c>
    </row>
    <row r="68" spans="1:45" ht="13.5" customHeight="1" x14ac:dyDescent="0.3">
      <c r="A68" s="133" t="s">
        <v>152</v>
      </c>
      <c r="B68" s="226" t="s">
        <v>69</v>
      </c>
      <c r="C68" s="134">
        <v>7</v>
      </c>
      <c r="D68" s="134">
        <v>11</v>
      </c>
      <c r="E68" s="320">
        <v>2543</v>
      </c>
      <c r="F68" s="321">
        <v>363.28571428571428</v>
      </c>
      <c r="G68" s="322">
        <v>187</v>
      </c>
      <c r="H68" s="321">
        <v>26.714285714285715</v>
      </c>
      <c r="I68" s="322">
        <v>212</v>
      </c>
      <c r="J68" s="321">
        <v>30.285714285714285</v>
      </c>
      <c r="K68" s="135">
        <v>5977437.79</v>
      </c>
      <c r="L68" s="135">
        <v>853919.68428571429</v>
      </c>
      <c r="M68" s="135">
        <v>543403.43545454543</v>
      </c>
      <c r="N68" s="138">
        <v>56987</v>
      </c>
      <c r="O68" s="134">
        <v>8141</v>
      </c>
      <c r="P68" s="138">
        <v>438</v>
      </c>
      <c r="Q68" s="134">
        <v>62.571428571428569</v>
      </c>
      <c r="R68" s="136">
        <v>2970</v>
      </c>
      <c r="S68" s="134">
        <v>424.28571428571428</v>
      </c>
      <c r="T68" s="136">
        <v>354</v>
      </c>
      <c r="U68" s="134">
        <v>50.571428571428569</v>
      </c>
      <c r="V68" s="136">
        <v>33</v>
      </c>
      <c r="W68" s="134">
        <v>4.7142857142857144</v>
      </c>
      <c r="X68" s="136">
        <v>197</v>
      </c>
      <c r="Y68" s="134">
        <v>28.142857142857142</v>
      </c>
      <c r="Z68" s="136">
        <v>206</v>
      </c>
      <c r="AA68" s="134">
        <v>29.428571428571427</v>
      </c>
      <c r="AB68" s="136">
        <v>207</v>
      </c>
      <c r="AC68" s="134">
        <v>29.571428571428573</v>
      </c>
      <c r="AD68" s="137">
        <v>206</v>
      </c>
      <c r="AE68" s="134">
        <v>29.428571428571427</v>
      </c>
      <c r="AF68" s="136">
        <v>83</v>
      </c>
      <c r="AG68" s="134">
        <v>11.857142857142858</v>
      </c>
      <c r="AH68" s="136">
        <v>117</v>
      </c>
      <c r="AI68" s="134">
        <v>16.714285714285715</v>
      </c>
      <c r="AJ68" s="136">
        <v>32</v>
      </c>
      <c r="AK68" s="134">
        <v>4.5714285714285712</v>
      </c>
      <c r="AL68" s="136">
        <v>1484</v>
      </c>
      <c r="AM68" s="134">
        <v>212</v>
      </c>
      <c r="AN68" s="136">
        <v>1897</v>
      </c>
      <c r="AO68" s="134">
        <v>271</v>
      </c>
      <c r="AP68" s="136">
        <v>2900</v>
      </c>
      <c r="AQ68" s="134">
        <v>414.28571428571428</v>
      </c>
      <c r="AR68" s="136">
        <v>1567</v>
      </c>
      <c r="AS68" s="134">
        <v>223.85714285714286</v>
      </c>
    </row>
    <row r="69" spans="1:45" ht="13.5" customHeight="1" x14ac:dyDescent="0.3">
      <c r="A69" s="133" t="s">
        <v>312</v>
      </c>
      <c r="B69" s="226" t="s">
        <v>70</v>
      </c>
      <c r="C69" s="134">
        <v>13</v>
      </c>
      <c r="D69" s="134">
        <v>19</v>
      </c>
      <c r="E69" s="320">
        <v>4863</v>
      </c>
      <c r="F69" s="321">
        <v>374.07692307692309</v>
      </c>
      <c r="G69" s="322">
        <v>374</v>
      </c>
      <c r="H69" s="321">
        <v>28.76923076923077</v>
      </c>
      <c r="I69" s="322">
        <v>350</v>
      </c>
      <c r="J69" s="321">
        <v>26.923076923076923</v>
      </c>
      <c r="K69" s="135">
        <v>9155500.5600000005</v>
      </c>
      <c r="L69" s="135">
        <v>704269.27384615387</v>
      </c>
      <c r="M69" s="135">
        <v>481868.45052631584</v>
      </c>
      <c r="N69" s="138">
        <v>105069</v>
      </c>
      <c r="O69" s="134">
        <v>8082.2307692307695</v>
      </c>
      <c r="P69" s="138">
        <v>937</v>
      </c>
      <c r="Q69" s="134">
        <v>72.07692307692308</v>
      </c>
      <c r="R69" s="136">
        <v>10620</v>
      </c>
      <c r="S69" s="134">
        <v>816.92307692307691</v>
      </c>
      <c r="T69" s="136">
        <v>2037</v>
      </c>
      <c r="U69" s="134">
        <v>156.69230769230768</v>
      </c>
      <c r="V69" s="136">
        <v>198</v>
      </c>
      <c r="W69" s="134">
        <v>15.23076923076923</v>
      </c>
      <c r="X69" s="136">
        <v>385</v>
      </c>
      <c r="Y69" s="134">
        <v>29.615384615384617</v>
      </c>
      <c r="Z69" s="136">
        <v>469</v>
      </c>
      <c r="AA69" s="134">
        <v>36.07692307692308</v>
      </c>
      <c r="AB69" s="136">
        <v>286</v>
      </c>
      <c r="AC69" s="134">
        <v>22</v>
      </c>
      <c r="AD69" s="137">
        <v>493</v>
      </c>
      <c r="AE69" s="134">
        <v>37.92307692307692</v>
      </c>
      <c r="AF69" s="136">
        <v>355</v>
      </c>
      <c r="AG69" s="134">
        <v>27.307692307692307</v>
      </c>
      <c r="AH69" s="136">
        <v>239</v>
      </c>
      <c r="AI69" s="134">
        <v>18.384615384615383</v>
      </c>
      <c r="AJ69" s="136">
        <v>42</v>
      </c>
      <c r="AK69" s="134">
        <v>3.2307692307692308</v>
      </c>
      <c r="AL69" s="136">
        <v>3142</v>
      </c>
      <c r="AM69" s="134">
        <v>241.69230769230768</v>
      </c>
      <c r="AN69" s="136">
        <v>5130</v>
      </c>
      <c r="AO69" s="134">
        <v>394.61538461538464</v>
      </c>
      <c r="AP69" s="136">
        <v>6265</v>
      </c>
      <c r="AQ69" s="134">
        <v>481.92307692307691</v>
      </c>
      <c r="AR69" s="136">
        <v>3858</v>
      </c>
      <c r="AS69" s="134">
        <v>296.76923076923077</v>
      </c>
    </row>
    <row r="70" spans="1:45" ht="13.5" customHeight="1" x14ac:dyDescent="0.3">
      <c r="A70" s="133" t="s">
        <v>169</v>
      </c>
      <c r="B70" s="226" t="s">
        <v>71</v>
      </c>
      <c r="C70" s="134">
        <v>10</v>
      </c>
      <c r="D70" s="134">
        <v>16</v>
      </c>
      <c r="E70" s="320">
        <v>6130</v>
      </c>
      <c r="F70" s="321">
        <v>613</v>
      </c>
      <c r="G70" s="322">
        <v>355</v>
      </c>
      <c r="H70" s="321">
        <v>35.5</v>
      </c>
      <c r="I70" s="322">
        <v>428</v>
      </c>
      <c r="J70" s="321">
        <v>42.8</v>
      </c>
      <c r="K70" s="135">
        <v>12196738.17</v>
      </c>
      <c r="L70" s="135">
        <v>1219673.817</v>
      </c>
      <c r="M70" s="135">
        <v>762296.135625</v>
      </c>
      <c r="N70" s="138">
        <v>152708</v>
      </c>
      <c r="O70" s="134">
        <v>15270.8</v>
      </c>
      <c r="P70" s="138">
        <v>991</v>
      </c>
      <c r="Q70" s="134">
        <v>99.1</v>
      </c>
      <c r="R70" s="136">
        <v>2365</v>
      </c>
      <c r="S70" s="134">
        <v>236.5</v>
      </c>
      <c r="T70" s="136">
        <v>107</v>
      </c>
      <c r="U70" s="134">
        <v>10.7</v>
      </c>
      <c r="V70" s="136">
        <v>94</v>
      </c>
      <c r="W70" s="134">
        <v>9.4</v>
      </c>
      <c r="X70" s="136">
        <v>362</v>
      </c>
      <c r="Y70" s="134">
        <v>36.200000000000003</v>
      </c>
      <c r="Z70" s="136">
        <v>539</v>
      </c>
      <c r="AA70" s="134">
        <v>53.9</v>
      </c>
      <c r="AB70" s="136">
        <v>387</v>
      </c>
      <c r="AC70" s="134">
        <v>38.700000000000003</v>
      </c>
      <c r="AD70" s="137">
        <v>411</v>
      </c>
      <c r="AE70" s="134">
        <v>41.1</v>
      </c>
      <c r="AF70" s="136">
        <v>322</v>
      </c>
      <c r="AG70" s="134">
        <v>32.200000000000003</v>
      </c>
      <c r="AH70" s="136">
        <v>385</v>
      </c>
      <c r="AI70" s="134">
        <v>38.5</v>
      </c>
      <c r="AJ70" s="136">
        <v>100</v>
      </c>
      <c r="AK70" s="134">
        <v>10</v>
      </c>
      <c r="AL70" s="136">
        <v>3999</v>
      </c>
      <c r="AM70" s="134">
        <v>399.9</v>
      </c>
      <c r="AN70" s="136">
        <v>2648</v>
      </c>
      <c r="AO70" s="134">
        <v>264.8</v>
      </c>
      <c r="AP70" s="136">
        <v>6000</v>
      </c>
      <c r="AQ70" s="134">
        <v>600</v>
      </c>
      <c r="AR70" s="136">
        <v>3401</v>
      </c>
      <c r="AS70" s="134">
        <v>340.1</v>
      </c>
    </row>
    <row r="71" spans="1:45" ht="13.5" customHeight="1" x14ac:dyDescent="0.3">
      <c r="A71" s="133" t="s">
        <v>156</v>
      </c>
      <c r="B71" s="226" t="s">
        <v>73</v>
      </c>
      <c r="C71" s="134">
        <v>0</v>
      </c>
      <c r="D71" s="134">
        <v>0</v>
      </c>
      <c r="E71" s="320">
        <v>4</v>
      </c>
      <c r="F71" s="321" t="e">
        <v>#DIV/0!</v>
      </c>
      <c r="G71" s="322"/>
      <c r="H71" s="321">
        <v>0</v>
      </c>
      <c r="I71" s="322"/>
      <c r="J71" s="321" t="e">
        <v>#DIV/0!</v>
      </c>
      <c r="K71" s="135">
        <v>0</v>
      </c>
      <c r="L71" s="135" t="e">
        <v>#DIV/0!</v>
      </c>
      <c r="M71" s="135" t="e">
        <v>#DIV/0!</v>
      </c>
      <c r="N71" s="138">
        <v>419087</v>
      </c>
      <c r="O71" s="134" t="e">
        <v>#DIV/0!</v>
      </c>
      <c r="P71" s="138">
        <v>3199</v>
      </c>
      <c r="Q71" s="134" t="e">
        <v>#DIV/0!</v>
      </c>
      <c r="R71" s="136">
        <v>32418</v>
      </c>
      <c r="S71" s="134" t="e">
        <v>#DIV/0!</v>
      </c>
      <c r="T71" s="136">
        <v>60</v>
      </c>
      <c r="U71" s="134" t="e">
        <v>#DIV/0!</v>
      </c>
      <c r="V71" s="136">
        <v>0</v>
      </c>
      <c r="W71" s="134" t="e">
        <v>#DIV/0!</v>
      </c>
      <c r="X71" s="136">
        <v>2</v>
      </c>
      <c r="Y71" s="134" t="e">
        <v>#DIV/0!</v>
      </c>
      <c r="Z71" s="136">
        <v>0</v>
      </c>
      <c r="AA71" s="134" t="e">
        <v>#DIV/0!</v>
      </c>
      <c r="AB71" s="136">
        <v>0</v>
      </c>
      <c r="AC71" s="134" t="e">
        <v>#DIV/0!</v>
      </c>
      <c r="AD71" s="137">
        <v>3</v>
      </c>
      <c r="AE71" s="134" t="e">
        <v>#DIV/0!</v>
      </c>
      <c r="AF71" s="136">
        <v>0</v>
      </c>
      <c r="AG71" s="134" t="e">
        <v>#DIV/0!</v>
      </c>
      <c r="AH71" s="136">
        <v>0</v>
      </c>
      <c r="AI71" s="134" t="e">
        <v>#DIV/0!</v>
      </c>
      <c r="AJ71" s="136">
        <v>0</v>
      </c>
      <c r="AK71" s="134" t="e">
        <v>#DIV/0!</v>
      </c>
      <c r="AL71" s="136">
        <v>0</v>
      </c>
      <c r="AM71" s="134" t="e">
        <v>#DIV/0!</v>
      </c>
      <c r="AN71" s="136">
        <v>14</v>
      </c>
      <c r="AO71" s="134" t="e">
        <v>#DIV/0!</v>
      </c>
      <c r="AP71" s="136">
        <v>64</v>
      </c>
      <c r="AQ71" s="134" t="e">
        <v>#DIV/0!</v>
      </c>
      <c r="AR71" s="136">
        <v>0</v>
      </c>
      <c r="AS71" s="134" t="e">
        <v>#DIV/0!</v>
      </c>
    </row>
    <row r="72" spans="1:45" ht="13.5" customHeight="1" x14ac:dyDescent="0.3">
      <c r="A72" s="133" t="s">
        <v>312</v>
      </c>
      <c r="B72" s="226" t="s">
        <v>72</v>
      </c>
      <c r="C72" s="134">
        <v>6</v>
      </c>
      <c r="D72" s="134">
        <v>8</v>
      </c>
      <c r="E72" s="320">
        <v>1849</v>
      </c>
      <c r="F72" s="321">
        <v>308.16666666666669</v>
      </c>
      <c r="G72" s="322">
        <v>66</v>
      </c>
      <c r="H72" s="321">
        <v>11</v>
      </c>
      <c r="I72" s="322">
        <v>80</v>
      </c>
      <c r="J72" s="321">
        <v>13.333333333333334</v>
      </c>
      <c r="K72" s="135">
        <v>2560196.59</v>
      </c>
      <c r="L72" s="135">
        <v>426699.43166666664</v>
      </c>
      <c r="M72" s="135">
        <v>320024.57374999998</v>
      </c>
      <c r="N72" s="138">
        <v>36124</v>
      </c>
      <c r="O72" s="134">
        <v>6020.666666666667</v>
      </c>
      <c r="P72" s="138">
        <v>88</v>
      </c>
      <c r="Q72" s="134">
        <v>14.666666666666666</v>
      </c>
      <c r="R72" s="136">
        <v>3539</v>
      </c>
      <c r="S72" s="134">
        <v>589.83333333333337</v>
      </c>
      <c r="T72" s="136">
        <v>166</v>
      </c>
      <c r="U72" s="134">
        <v>27.666666666666668</v>
      </c>
      <c r="V72" s="136">
        <v>48</v>
      </c>
      <c r="W72" s="134">
        <v>8</v>
      </c>
      <c r="X72" s="136">
        <v>66</v>
      </c>
      <c r="Y72" s="134">
        <v>11</v>
      </c>
      <c r="Z72" s="136">
        <v>122</v>
      </c>
      <c r="AA72" s="134">
        <v>20.333333333333332</v>
      </c>
      <c r="AB72" s="136">
        <v>69</v>
      </c>
      <c r="AC72" s="134">
        <v>11.5</v>
      </c>
      <c r="AD72" s="137">
        <v>12</v>
      </c>
      <c r="AE72" s="134">
        <v>2</v>
      </c>
      <c r="AF72" s="136">
        <v>56</v>
      </c>
      <c r="AG72" s="134">
        <v>9.3333333333333339</v>
      </c>
      <c r="AH72" s="136">
        <v>110</v>
      </c>
      <c r="AI72" s="134">
        <v>18.333333333333332</v>
      </c>
      <c r="AJ72" s="136">
        <v>27</v>
      </c>
      <c r="AK72" s="134">
        <v>4.5</v>
      </c>
      <c r="AL72" s="136">
        <v>968</v>
      </c>
      <c r="AM72" s="134">
        <v>161.33333333333334</v>
      </c>
      <c r="AN72" s="136">
        <v>892</v>
      </c>
      <c r="AO72" s="134">
        <v>148.66666666666666</v>
      </c>
      <c r="AP72" s="136">
        <v>1123</v>
      </c>
      <c r="AQ72" s="134">
        <v>187.16666666666666</v>
      </c>
      <c r="AR72" s="136">
        <v>282</v>
      </c>
      <c r="AS72" s="134">
        <v>47</v>
      </c>
    </row>
    <row r="73" spans="1:45" ht="13.5" customHeight="1" x14ac:dyDescent="0.3">
      <c r="A73" s="133" t="s">
        <v>169</v>
      </c>
      <c r="B73" s="226" t="s">
        <v>74</v>
      </c>
      <c r="C73" s="134">
        <v>11</v>
      </c>
      <c r="D73" s="134">
        <v>18</v>
      </c>
      <c r="E73" s="320">
        <v>8264</v>
      </c>
      <c r="F73" s="321">
        <v>751.27272727272725</v>
      </c>
      <c r="G73" s="322">
        <v>595</v>
      </c>
      <c r="H73" s="321">
        <v>54.090909090909093</v>
      </c>
      <c r="I73" s="322">
        <v>554</v>
      </c>
      <c r="J73" s="321">
        <v>50.363636363636367</v>
      </c>
      <c r="K73" s="135">
        <v>22512120.809999999</v>
      </c>
      <c r="L73" s="135">
        <v>2046556.4372727273</v>
      </c>
      <c r="M73" s="135">
        <v>1250673.3783333332</v>
      </c>
      <c r="N73" s="138">
        <v>120318</v>
      </c>
      <c r="O73" s="134">
        <v>10938</v>
      </c>
      <c r="P73" s="138">
        <v>563</v>
      </c>
      <c r="Q73" s="134">
        <v>51.18181818181818</v>
      </c>
      <c r="R73" s="136">
        <v>1602</v>
      </c>
      <c r="S73" s="134">
        <v>145.63636363636363</v>
      </c>
      <c r="T73" s="136">
        <v>55</v>
      </c>
      <c r="U73" s="134">
        <v>5</v>
      </c>
      <c r="V73" s="136">
        <v>226</v>
      </c>
      <c r="W73" s="134">
        <v>20.545454545454547</v>
      </c>
      <c r="X73" s="136">
        <v>597</v>
      </c>
      <c r="Y73" s="134">
        <v>54.272727272727273</v>
      </c>
      <c r="Z73" s="136">
        <v>1036</v>
      </c>
      <c r="AA73" s="134">
        <v>94.181818181818187</v>
      </c>
      <c r="AB73" s="136">
        <v>530</v>
      </c>
      <c r="AC73" s="134">
        <v>48.18181818181818</v>
      </c>
      <c r="AD73" s="137">
        <v>180</v>
      </c>
      <c r="AE73" s="134">
        <v>16.363636363636363</v>
      </c>
      <c r="AF73" s="136">
        <v>316</v>
      </c>
      <c r="AG73" s="134">
        <v>28.727272727272727</v>
      </c>
      <c r="AH73" s="136">
        <v>398</v>
      </c>
      <c r="AI73" s="134">
        <v>36.18181818181818</v>
      </c>
      <c r="AJ73" s="136">
        <v>30</v>
      </c>
      <c r="AK73" s="134">
        <v>2.7272727272727271</v>
      </c>
      <c r="AL73" s="136">
        <v>3941</v>
      </c>
      <c r="AM73" s="134">
        <v>358.27272727272725</v>
      </c>
      <c r="AN73" s="136">
        <v>3559</v>
      </c>
      <c r="AO73" s="134">
        <v>323.54545454545456</v>
      </c>
      <c r="AP73" s="136">
        <v>9497</v>
      </c>
      <c r="AQ73" s="134">
        <v>863.36363636363637</v>
      </c>
      <c r="AR73" s="136">
        <v>1784</v>
      </c>
      <c r="AS73" s="134">
        <v>162.18181818181819</v>
      </c>
    </row>
    <row r="74" spans="1:45" ht="13.5" customHeight="1" x14ac:dyDescent="0.3">
      <c r="A74" s="133" t="s">
        <v>154</v>
      </c>
      <c r="B74" s="226" t="s">
        <v>75</v>
      </c>
      <c r="C74" s="134">
        <v>7</v>
      </c>
      <c r="D74" s="134">
        <v>12</v>
      </c>
      <c r="E74" s="320">
        <v>1874</v>
      </c>
      <c r="F74" s="321">
        <v>267.71428571428572</v>
      </c>
      <c r="G74" s="322">
        <v>176</v>
      </c>
      <c r="H74" s="321">
        <v>25.142857142857142</v>
      </c>
      <c r="I74" s="322">
        <v>105</v>
      </c>
      <c r="J74" s="321">
        <v>15</v>
      </c>
      <c r="K74" s="135">
        <v>4886633.62</v>
      </c>
      <c r="L74" s="135">
        <v>698090.51714285719</v>
      </c>
      <c r="M74" s="135">
        <v>407219.46833333332</v>
      </c>
      <c r="N74" s="138">
        <v>41184</v>
      </c>
      <c r="O74" s="134">
        <v>5883.4285714285716</v>
      </c>
      <c r="P74" s="138">
        <v>331</v>
      </c>
      <c r="Q74" s="134">
        <v>47.285714285714285</v>
      </c>
      <c r="R74" s="136">
        <v>2109</v>
      </c>
      <c r="S74" s="134">
        <v>301.28571428571428</v>
      </c>
      <c r="T74" s="136">
        <v>227</v>
      </c>
      <c r="U74" s="134">
        <v>32.428571428571431</v>
      </c>
      <c r="V74" s="136">
        <v>42</v>
      </c>
      <c r="W74" s="134">
        <v>6</v>
      </c>
      <c r="X74" s="136">
        <v>177</v>
      </c>
      <c r="Y74" s="134">
        <v>25.285714285714285</v>
      </c>
      <c r="Z74" s="136">
        <v>127</v>
      </c>
      <c r="AA74" s="134">
        <v>18.142857142857142</v>
      </c>
      <c r="AB74" s="136">
        <v>104</v>
      </c>
      <c r="AC74" s="134">
        <v>14.857142857142858</v>
      </c>
      <c r="AD74" s="137">
        <v>207</v>
      </c>
      <c r="AE74" s="134">
        <v>29.571428571428573</v>
      </c>
      <c r="AF74" s="136">
        <v>97</v>
      </c>
      <c r="AG74" s="134">
        <v>13.857142857142858</v>
      </c>
      <c r="AH74" s="136">
        <v>125</v>
      </c>
      <c r="AI74" s="134">
        <v>17.857142857142858</v>
      </c>
      <c r="AJ74" s="136">
        <v>38</v>
      </c>
      <c r="AK74" s="134">
        <v>5.4285714285714288</v>
      </c>
      <c r="AL74" s="136">
        <v>1027</v>
      </c>
      <c r="AM74" s="134">
        <v>146.71428571428572</v>
      </c>
      <c r="AN74" s="136">
        <v>629</v>
      </c>
      <c r="AO74" s="134">
        <v>89.857142857142861</v>
      </c>
      <c r="AP74" s="136">
        <v>3053</v>
      </c>
      <c r="AQ74" s="134">
        <v>436.14285714285717</v>
      </c>
      <c r="AR74" s="136">
        <v>324</v>
      </c>
      <c r="AS74" s="134">
        <v>46.285714285714285</v>
      </c>
    </row>
    <row r="75" spans="1:45" ht="13.5" customHeight="1" x14ac:dyDescent="0.3">
      <c r="A75" s="133" t="s">
        <v>152</v>
      </c>
      <c r="B75" s="226" t="s">
        <v>76</v>
      </c>
      <c r="C75" s="134">
        <v>2</v>
      </c>
      <c r="D75" s="134">
        <v>2.33</v>
      </c>
      <c r="E75" s="320">
        <v>555</v>
      </c>
      <c r="F75" s="321">
        <v>277.5</v>
      </c>
      <c r="G75" s="322">
        <v>27</v>
      </c>
      <c r="H75" s="321">
        <v>13.5</v>
      </c>
      <c r="I75" s="322">
        <v>43</v>
      </c>
      <c r="J75" s="321">
        <v>21.5</v>
      </c>
      <c r="K75" s="135">
        <v>1120459.45</v>
      </c>
      <c r="L75" s="135">
        <v>560229.72499999998</v>
      </c>
      <c r="M75" s="135">
        <v>480883.88412017166</v>
      </c>
      <c r="N75" s="138">
        <v>9889</v>
      </c>
      <c r="O75" s="134">
        <v>4944.5</v>
      </c>
      <c r="P75" s="138">
        <v>28</v>
      </c>
      <c r="Q75" s="134">
        <v>14</v>
      </c>
      <c r="R75" s="136">
        <v>1224</v>
      </c>
      <c r="S75" s="134">
        <v>612</v>
      </c>
      <c r="T75" s="136">
        <v>11</v>
      </c>
      <c r="U75" s="134">
        <v>5.5</v>
      </c>
      <c r="V75" s="136">
        <v>10</v>
      </c>
      <c r="W75" s="134">
        <v>5</v>
      </c>
      <c r="X75" s="136">
        <v>26</v>
      </c>
      <c r="Y75" s="134">
        <v>13</v>
      </c>
      <c r="Z75" s="136">
        <v>51</v>
      </c>
      <c r="AA75" s="134">
        <v>25.5</v>
      </c>
      <c r="AB75" s="136">
        <v>44</v>
      </c>
      <c r="AC75" s="134">
        <v>22</v>
      </c>
      <c r="AD75" s="137">
        <v>2</v>
      </c>
      <c r="AE75" s="134">
        <v>1</v>
      </c>
      <c r="AF75" s="136">
        <v>22</v>
      </c>
      <c r="AG75" s="134">
        <v>11</v>
      </c>
      <c r="AH75" s="136">
        <v>57</v>
      </c>
      <c r="AI75" s="134">
        <v>28.5</v>
      </c>
      <c r="AJ75" s="136">
        <v>24</v>
      </c>
      <c r="AK75" s="134">
        <v>12</v>
      </c>
      <c r="AL75" s="136">
        <v>214</v>
      </c>
      <c r="AM75" s="134">
        <v>107</v>
      </c>
      <c r="AN75" s="136">
        <v>659</v>
      </c>
      <c r="AO75" s="134">
        <v>329.5</v>
      </c>
      <c r="AP75" s="136">
        <v>237</v>
      </c>
      <c r="AQ75" s="134">
        <v>118.5</v>
      </c>
      <c r="AR75" s="136">
        <v>219</v>
      </c>
      <c r="AS75" s="134">
        <v>109.5</v>
      </c>
    </row>
    <row r="76" spans="1:45" ht="13.5" customHeight="1" x14ac:dyDescent="0.3">
      <c r="A76" s="133" t="s">
        <v>155</v>
      </c>
      <c r="B76" s="226" t="s">
        <v>77</v>
      </c>
      <c r="C76" s="134">
        <v>6</v>
      </c>
      <c r="D76" s="134">
        <v>6.75</v>
      </c>
      <c r="E76" s="320">
        <v>2691</v>
      </c>
      <c r="F76" s="321">
        <v>448.5</v>
      </c>
      <c r="G76" s="322">
        <v>79</v>
      </c>
      <c r="H76" s="321">
        <v>13.166666666666666</v>
      </c>
      <c r="I76" s="322">
        <v>94</v>
      </c>
      <c r="J76" s="321">
        <v>15.666666666666666</v>
      </c>
      <c r="K76" s="135">
        <v>4907637.47</v>
      </c>
      <c r="L76" s="135">
        <v>817939.57833333325</v>
      </c>
      <c r="M76" s="135">
        <v>727057.40296296298</v>
      </c>
      <c r="N76" s="138">
        <v>47648</v>
      </c>
      <c r="O76" s="134">
        <v>7941.333333333333</v>
      </c>
      <c r="P76" s="138">
        <v>183</v>
      </c>
      <c r="Q76" s="134">
        <v>30.5</v>
      </c>
      <c r="R76" s="136">
        <v>560</v>
      </c>
      <c r="S76" s="134">
        <v>93.333333333333329</v>
      </c>
      <c r="T76" s="136">
        <v>23</v>
      </c>
      <c r="U76" s="134">
        <v>3.8333333333333335</v>
      </c>
      <c r="V76" s="136">
        <v>48</v>
      </c>
      <c r="W76" s="134">
        <v>8</v>
      </c>
      <c r="X76" s="136">
        <v>114</v>
      </c>
      <c r="Y76" s="134">
        <v>19</v>
      </c>
      <c r="Z76" s="136">
        <v>171</v>
      </c>
      <c r="AA76" s="134">
        <v>28.5</v>
      </c>
      <c r="AB76" s="136">
        <v>134</v>
      </c>
      <c r="AC76" s="134">
        <v>22.333333333333332</v>
      </c>
      <c r="AD76" s="137">
        <v>19</v>
      </c>
      <c r="AE76" s="134">
        <v>3.1666666666666665</v>
      </c>
      <c r="AF76" s="136">
        <v>119</v>
      </c>
      <c r="AG76" s="134">
        <v>19.833333333333332</v>
      </c>
      <c r="AH76" s="136">
        <v>230</v>
      </c>
      <c r="AI76" s="134">
        <v>38.333333333333336</v>
      </c>
      <c r="AJ76" s="136">
        <v>34</v>
      </c>
      <c r="AK76" s="134">
        <v>5.666666666666667</v>
      </c>
      <c r="AL76" s="136">
        <v>857</v>
      </c>
      <c r="AM76" s="134">
        <v>142.83333333333334</v>
      </c>
      <c r="AN76" s="136">
        <v>1483</v>
      </c>
      <c r="AO76" s="134">
        <v>247.16666666666666</v>
      </c>
      <c r="AP76" s="136">
        <v>1374</v>
      </c>
      <c r="AQ76" s="134">
        <v>229</v>
      </c>
      <c r="AR76" s="136">
        <v>380</v>
      </c>
      <c r="AS76" s="134">
        <v>63.333333333333336</v>
      </c>
    </row>
    <row r="77" spans="1:45" ht="13.5" customHeight="1" x14ac:dyDescent="0.3">
      <c r="A77" s="133" t="s">
        <v>169</v>
      </c>
      <c r="B77" s="226" t="s">
        <v>78</v>
      </c>
      <c r="C77" s="134">
        <v>3</v>
      </c>
      <c r="D77" s="134">
        <v>5.25</v>
      </c>
      <c r="E77" s="320">
        <v>1721</v>
      </c>
      <c r="F77" s="321">
        <v>573.66666666666663</v>
      </c>
      <c r="G77" s="322">
        <v>118</v>
      </c>
      <c r="H77" s="321">
        <v>39.333333333333336</v>
      </c>
      <c r="I77" s="322">
        <v>141</v>
      </c>
      <c r="J77" s="321">
        <v>47</v>
      </c>
      <c r="K77" s="135">
        <v>3790130.15</v>
      </c>
      <c r="L77" s="135">
        <v>1263376.7166666666</v>
      </c>
      <c r="M77" s="135">
        <v>721929.5523809524</v>
      </c>
      <c r="N77" s="138">
        <v>31656</v>
      </c>
      <c r="O77" s="134">
        <v>10552</v>
      </c>
      <c r="P77" s="138">
        <v>226</v>
      </c>
      <c r="Q77" s="134">
        <v>75.333333333333329</v>
      </c>
      <c r="R77" s="136">
        <v>1395</v>
      </c>
      <c r="S77" s="134">
        <v>465</v>
      </c>
      <c r="T77" s="136">
        <v>272</v>
      </c>
      <c r="U77" s="134">
        <v>90.666666666666671</v>
      </c>
      <c r="V77" s="136">
        <v>27</v>
      </c>
      <c r="W77" s="134">
        <v>9</v>
      </c>
      <c r="X77" s="136">
        <v>126</v>
      </c>
      <c r="Y77" s="134">
        <v>42</v>
      </c>
      <c r="Z77" s="136">
        <v>131</v>
      </c>
      <c r="AA77" s="134">
        <v>43.666666666666664</v>
      </c>
      <c r="AB77" s="136">
        <v>123</v>
      </c>
      <c r="AC77" s="134">
        <v>41</v>
      </c>
      <c r="AD77" s="137">
        <v>152</v>
      </c>
      <c r="AE77" s="134">
        <v>50.666666666666664</v>
      </c>
      <c r="AF77" s="136">
        <v>57</v>
      </c>
      <c r="AG77" s="134">
        <v>19</v>
      </c>
      <c r="AH77" s="136">
        <v>152</v>
      </c>
      <c r="AI77" s="134">
        <v>50.666666666666664</v>
      </c>
      <c r="AJ77" s="136">
        <v>17</v>
      </c>
      <c r="AK77" s="134">
        <v>5.666666666666667</v>
      </c>
      <c r="AL77" s="136">
        <v>650</v>
      </c>
      <c r="AM77" s="134">
        <v>216.66666666666666</v>
      </c>
      <c r="AN77" s="136">
        <v>1088</v>
      </c>
      <c r="AO77" s="134">
        <v>362.66666666666669</v>
      </c>
      <c r="AP77" s="136">
        <v>1698</v>
      </c>
      <c r="AQ77" s="134">
        <v>566</v>
      </c>
      <c r="AR77" s="136">
        <v>421</v>
      </c>
      <c r="AS77" s="134">
        <v>140.33333333333334</v>
      </c>
    </row>
    <row r="78" spans="1:45" ht="13.5" customHeight="1" x14ac:dyDescent="0.3">
      <c r="A78" s="133" t="s">
        <v>155</v>
      </c>
      <c r="B78" s="226" t="s">
        <v>79</v>
      </c>
      <c r="C78" s="134">
        <v>2</v>
      </c>
      <c r="D78" s="134">
        <v>2.75</v>
      </c>
      <c r="E78" s="320">
        <v>578</v>
      </c>
      <c r="F78" s="321">
        <v>289</v>
      </c>
      <c r="G78" s="322">
        <v>30</v>
      </c>
      <c r="H78" s="321">
        <v>15</v>
      </c>
      <c r="I78" s="322">
        <v>18</v>
      </c>
      <c r="J78" s="321">
        <v>9</v>
      </c>
      <c r="K78" s="135">
        <v>1185305.27</v>
      </c>
      <c r="L78" s="135">
        <v>592652.63500000001</v>
      </c>
      <c r="M78" s="135">
        <v>431020.0981818182</v>
      </c>
      <c r="N78" s="138">
        <v>8822</v>
      </c>
      <c r="O78" s="134">
        <v>4411</v>
      </c>
      <c r="P78" s="138">
        <v>24</v>
      </c>
      <c r="Q78" s="134">
        <v>12</v>
      </c>
      <c r="R78" s="136">
        <v>304</v>
      </c>
      <c r="S78" s="134">
        <v>152</v>
      </c>
      <c r="T78" s="136">
        <v>12</v>
      </c>
      <c r="U78" s="134">
        <v>6</v>
      </c>
      <c r="V78" s="136">
        <v>0</v>
      </c>
      <c r="W78" s="134">
        <v>0</v>
      </c>
      <c r="X78" s="136">
        <v>8</v>
      </c>
      <c r="Y78" s="134">
        <v>4</v>
      </c>
      <c r="Z78" s="136">
        <v>2</v>
      </c>
      <c r="AA78" s="134">
        <v>1</v>
      </c>
      <c r="AB78" s="136">
        <v>4</v>
      </c>
      <c r="AC78" s="134">
        <v>2</v>
      </c>
      <c r="AD78" s="137">
        <v>0</v>
      </c>
      <c r="AE78" s="134">
        <v>0</v>
      </c>
      <c r="AF78" s="136">
        <v>24</v>
      </c>
      <c r="AG78" s="134">
        <v>12</v>
      </c>
      <c r="AH78" s="136">
        <v>46</v>
      </c>
      <c r="AI78" s="134">
        <v>23</v>
      </c>
      <c r="AJ78" s="136">
        <v>2</v>
      </c>
      <c r="AK78" s="134">
        <v>1</v>
      </c>
      <c r="AL78" s="136">
        <v>182</v>
      </c>
      <c r="AM78" s="134">
        <v>91</v>
      </c>
      <c r="AN78" s="136">
        <v>685</v>
      </c>
      <c r="AO78" s="134">
        <v>342.5</v>
      </c>
      <c r="AP78" s="136">
        <v>1202</v>
      </c>
      <c r="AQ78" s="134">
        <v>601</v>
      </c>
      <c r="AR78" s="136">
        <v>142</v>
      </c>
      <c r="AS78" s="134">
        <v>71</v>
      </c>
    </row>
    <row r="79" spans="1:45" ht="13.5" customHeight="1" x14ac:dyDescent="0.3">
      <c r="A79" s="133" t="s">
        <v>312</v>
      </c>
      <c r="B79" s="226" t="s">
        <v>80</v>
      </c>
      <c r="C79" s="134">
        <v>6</v>
      </c>
      <c r="D79" s="134">
        <v>8</v>
      </c>
      <c r="E79" s="320">
        <v>1916</v>
      </c>
      <c r="F79" s="321">
        <v>319.33333333333331</v>
      </c>
      <c r="G79" s="322">
        <v>90</v>
      </c>
      <c r="H79" s="321">
        <v>15</v>
      </c>
      <c r="I79" s="322">
        <v>119</v>
      </c>
      <c r="J79" s="321">
        <v>19.833333333333332</v>
      </c>
      <c r="K79" s="135">
        <v>3606539.32</v>
      </c>
      <c r="L79" s="135">
        <v>601089.8866666666</v>
      </c>
      <c r="M79" s="135">
        <v>450817.41499999998</v>
      </c>
      <c r="N79" s="138">
        <v>34666</v>
      </c>
      <c r="O79" s="134">
        <v>5777.666666666667</v>
      </c>
      <c r="P79" s="138">
        <v>236</v>
      </c>
      <c r="Q79" s="134">
        <v>39.333333333333336</v>
      </c>
      <c r="R79" s="136">
        <v>4528</v>
      </c>
      <c r="S79" s="134">
        <v>754.66666666666663</v>
      </c>
      <c r="T79" s="136">
        <v>438</v>
      </c>
      <c r="U79" s="134">
        <v>73</v>
      </c>
      <c r="V79" s="136">
        <v>38</v>
      </c>
      <c r="W79" s="134">
        <v>6.333333333333333</v>
      </c>
      <c r="X79" s="136">
        <v>97</v>
      </c>
      <c r="Y79" s="134">
        <v>16.166666666666668</v>
      </c>
      <c r="Z79" s="136">
        <v>129</v>
      </c>
      <c r="AA79" s="134">
        <v>21.5</v>
      </c>
      <c r="AB79" s="136">
        <v>113</v>
      </c>
      <c r="AC79" s="134">
        <v>18.833333333333332</v>
      </c>
      <c r="AD79" s="137">
        <v>193</v>
      </c>
      <c r="AE79" s="134">
        <v>32.166666666666664</v>
      </c>
      <c r="AF79" s="136">
        <v>86</v>
      </c>
      <c r="AG79" s="134">
        <v>14.333333333333334</v>
      </c>
      <c r="AH79" s="136">
        <v>86</v>
      </c>
      <c r="AI79" s="134">
        <v>14.333333333333334</v>
      </c>
      <c r="AJ79" s="136">
        <v>15</v>
      </c>
      <c r="AK79" s="134">
        <v>2.5</v>
      </c>
      <c r="AL79" s="136">
        <v>1023</v>
      </c>
      <c r="AM79" s="134">
        <v>170.5</v>
      </c>
      <c r="AN79" s="136">
        <v>992</v>
      </c>
      <c r="AO79" s="134">
        <v>165.33333333333334</v>
      </c>
      <c r="AP79" s="136">
        <v>3479</v>
      </c>
      <c r="AQ79" s="134">
        <v>579.83333333333337</v>
      </c>
      <c r="AR79" s="136">
        <v>791</v>
      </c>
      <c r="AS79" s="134">
        <v>131.83333333333334</v>
      </c>
    </row>
    <row r="80" spans="1:45" ht="13.5" customHeight="1" x14ac:dyDescent="0.3">
      <c r="A80" s="133" t="s">
        <v>169</v>
      </c>
      <c r="B80" s="226" t="s">
        <v>81</v>
      </c>
      <c r="C80" s="134">
        <v>21.25</v>
      </c>
      <c r="D80" s="134">
        <v>27.63</v>
      </c>
      <c r="E80" s="320">
        <v>9030</v>
      </c>
      <c r="F80" s="321">
        <v>424.94117647058823</v>
      </c>
      <c r="G80" s="322">
        <v>300</v>
      </c>
      <c r="H80" s="321">
        <v>14.117647058823529</v>
      </c>
      <c r="I80" s="322">
        <v>680</v>
      </c>
      <c r="J80" s="321">
        <v>32</v>
      </c>
      <c r="K80" s="135">
        <v>16581301.710000001</v>
      </c>
      <c r="L80" s="135">
        <v>780296.55105882359</v>
      </c>
      <c r="M80" s="135">
        <v>600119.49728555919</v>
      </c>
      <c r="N80" s="138">
        <v>123465</v>
      </c>
      <c r="O80" s="134">
        <v>5810.1176470588234</v>
      </c>
      <c r="P80" s="138">
        <v>855</v>
      </c>
      <c r="Q80" s="134">
        <v>40.235294117647058</v>
      </c>
      <c r="R80" s="136">
        <v>9596</v>
      </c>
      <c r="S80" s="134">
        <v>451.57647058823528</v>
      </c>
      <c r="T80" s="136">
        <v>928</v>
      </c>
      <c r="U80" s="134">
        <v>43.670588235294119</v>
      </c>
      <c r="V80" s="136">
        <v>680</v>
      </c>
      <c r="W80" s="134">
        <v>32</v>
      </c>
      <c r="X80" s="136">
        <v>310</v>
      </c>
      <c r="Y80" s="134">
        <v>14.588235294117647</v>
      </c>
      <c r="Z80" s="136">
        <v>1388</v>
      </c>
      <c r="AA80" s="134">
        <v>65.317647058823525</v>
      </c>
      <c r="AB80" s="136">
        <v>585</v>
      </c>
      <c r="AC80" s="134">
        <v>27.529411764705884</v>
      </c>
      <c r="AD80" s="137">
        <v>1600</v>
      </c>
      <c r="AE80" s="134">
        <v>75.294117647058826</v>
      </c>
      <c r="AF80" s="136">
        <v>329</v>
      </c>
      <c r="AG80" s="134">
        <v>15.482352941176471</v>
      </c>
      <c r="AH80" s="136">
        <v>246</v>
      </c>
      <c r="AI80" s="134">
        <v>11.576470588235294</v>
      </c>
      <c r="AJ80" s="136">
        <v>136</v>
      </c>
      <c r="AK80" s="134">
        <v>6.4</v>
      </c>
      <c r="AL80" s="136">
        <v>5173</v>
      </c>
      <c r="AM80" s="134">
        <v>243.43529411764706</v>
      </c>
      <c r="AN80" s="136">
        <v>6908</v>
      </c>
      <c r="AO80" s="134">
        <v>325.08235294117645</v>
      </c>
      <c r="AP80" s="136">
        <v>13799</v>
      </c>
      <c r="AQ80" s="134">
        <v>649.36470588235295</v>
      </c>
      <c r="AR80" s="136">
        <v>2123</v>
      </c>
      <c r="AS80" s="134">
        <v>99.905882352941177</v>
      </c>
    </row>
    <row r="81" spans="1:45" ht="13.5" customHeight="1" x14ac:dyDescent="0.3">
      <c r="A81" s="133" t="s">
        <v>155</v>
      </c>
      <c r="B81" s="226" t="s">
        <v>82</v>
      </c>
      <c r="C81" s="134">
        <v>1</v>
      </c>
      <c r="D81" s="134">
        <v>1</v>
      </c>
      <c r="E81" s="320">
        <v>412</v>
      </c>
      <c r="F81" s="321">
        <v>412</v>
      </c>
      <c r="G81" s="322">
        <v>13</v>
      </c>
      <c r="H81" s="321">
        <v>13</v>
      </c>
      <c r="I81" s="322">
        <v>41</v>
      </c>
      <c r="J81" s="321">
        <v>41</v>
      </c>
      <c r="K81" s="135">
        <v>857779.55</v>
      </c>
      <c r="L81" s="135">
        <v>857779.55</v>
      </c>
      <c r="M81" s="135">
        <v>857779.55</v>
      </c>
      <c r="N81" s="138">
        <v>7414</v>
      </c>
      <c r="O81" s="134">
        <v>7414</v>
      </c>
      <c r="P81" s="138">
        <v>15</v>
      </c>
      <c r="Q81" s="134">
        <v>15</v>
      </c>
      <c r="R81" s="136">
        <v>1138</v>
      </c>
      <c r="S81" s="134">
        <v>1138</v>
      </c>
      <c r="T81" s="136">
        <v>28</v>
      </c>
      <c r="U81" s="134">
        <v>28</v>
      </c>
      <c r="V81" s="136">
        <v>4</v>
      </c>
      <c r="W81" s="134">
        <v>4</v>
      </c>
      <c r="X81" s="136">
        <v>15</v>
      </c>
      <c r="Y81" s="134">
        <v>15</v>
      </c>
      <c r="Z81" s="136">
        <v>36</v>
      </c>
      <c r="AA81" s="134">
        <v>36</v>
      </c>
      <c r="AB81" s="136">
        <v>43</v>
      </c>
      <c r="AC81" s="134">
        <v>43</v>
      </c>
      <c r="AD81" s="137">
        <v>0</v>
      </c>
      <c r="AE81" s="134">
        <v>0</v>
      </c>
      <c r="AF81" s="136">
        <v>0</v>
      </c>
      <c r="AG81" s="134">
        <v>0</v>
      </c>
      <c r="AH81" s="136">
        <v>103</v>
      </c>
      <c r="AI81" s="134">
        <v>103</v>
      </c>
      <c r="AJ81" s="136">
        <v>13</v>
      </c>
      <c r="AK81" s="134">
        <v>13</v>
      </c>
      <c r="AL81" s="136">
        <v>248</v>
      </c>
      <c r="AM81" s="134">
        <v>248</v>
      </c>
      <c r="AN81" s="136">
        <v>768</v>
      </c>
      <c r="AO81" s="134">
        <v>768</v>
      </c>
      <c r="AP81" s="136">
        <v>1401</v>
      </c>
      <c r="AQ81" s="134">
        <v>1401</v>
      </c>
      <c r="AR81" s="136">
        <v>759</v>
      </c>
      <c r="AS81" s="134">
        <v>759</v>
      </c>
    </row>
    <row r="82" spans="1:45" ht="13.5" customHeight="1" x14ac:dyDescent="0.3">
      <c r="A82" s="133" t="s">
        <v>169</v>
      </c>
      <c r="B82" s="226" t="s">
        <v>83</v>
      </c>
      <c r="C82" s="134">
        <v>10</v>
      </c>
      <c r="D82" s="134">
        <v>14</v>
      </c>
      <c r="E82" s="320">
        <v>5166</v>
      </c>
      <c r="F82" s="321">
        <v>516.6</v>
      </c>
      <c r="G82" s="322">
        <v>174</v>
      </c>
      <c r="H82" s="321">
        <v>17.399999999999999</v>
      </c>
      <c r="I82" s="322">
        <v>341</v>
      </c>
      <c r="J82" s="321">
        <v>34.1</v>
      </c>
      <c r="K82" s="135">
        <v>8945779.5399999991</v>
      </c>
      <c r="L82" s="135">
        <v>894577.95399999991</v>
      </c>
      <c r="M82" s="135">
        <v>638984.25285714283</v>
      </c>
      <c r="N82" s="138">
        <v>86394</v>
      </c>
      <c r="O82" s="134">
        <v>8639.4</v>
      </c>
      <c r="P82" s="138">
        <v>286</v>
      </c>
      <c r="Q82" s="134">
        <v>28.6</v>
      </c>
      <c r="R82" s="136">
        <v>3138</v>
      </c>
      <c r="S82" s="134">
        <v>313.8</v>
      </c>
      <c r="T82" s="136">
        <v>58</v>
      </c>
      <c r="U82" s="134">
        <v>5.8</v>
      </c>
      <c r="V82" s="136">
        <v>141</v>
      </c>
      <c r="W82" s="134">
        <v>14.1</v>
      </c>
      <c r="X82" s="136">
        <v>165</v>
      </c>
      <c r="Y82" s="134">
        <v>16.5</v>
      </c>
      <c r="Z82" s="136">
        <v>623</v>
      </c>
      <c r="AA82" s="134">
        <v>62.3</v>
      </c>
      <c r="AB82" s="136">
        <v>326</v>
      </c>
      <c r="AC82" s="134">
        <v>32.6</v>
      </c>
      <c r="AD82" s="137">
        <v>11</v>
      </c>
      <c r="AE82" s="134">
        <v>1.1000000000000001</v>
      </c>
      <c r="AF82" s="136">
        <v>140</v>
      </c>
      <c r="AG82" s="134">
        <v>14</v>
      </c>
      <c r="AH82" s="136">
        <v>216</v>
      </c>
      <c r="AI82" s="134">
        <v>21.6</v>
      </c>
      <c r="AJ82" s="136">
        <v>34</v>
      </c>
      <c r="AK82" s="134">
        <v>3.4</v>
      </c>
      <c r="AL82" s="136">
        <v>2391</v>
      </c>
      <c r="AM82" s="134">
        <v>239.1</v>
      </c>
      <c r="AN82" s="136">
        <v>3348</v>
      </c>
      <c r="AO82" s="134">
        <v>334.8</v>
      </c>
      <c r="AP82" s="136">
        <v>4539</v>
      </c>
      <c r="AQ82" s="134">
        <v>453.9</v>
      </c>
      <c r="AR82" s="136">
        <v>694</v>
      </c>
      <c r="AS82" s="134">
        <v>69.400000000000006</v>
      </c>
    </row>
    <row r="83" spans="1:45" ht="13.5" customHeight="1" x14ac:dyDescent="0.3">
      <c r="A83" s="133" t="s">
        <v>152</v>
      </c>
      <c r="B83" s="226" t="s">
        <v>84</v>
      </c>
      <c r="C83" s="134">
        <v>10</v>
      </c>
      <c r="D83" s="134">
        <v>12.25</v>
      </c>
      <c r="E83" s="320">
        <v>4079</v>
      </c>
      <c r="F83" s="321">
        <v>407.9</v>
      </c>
      <c r="G83" s="322">
        <v>292</v>
      </c>
      <c r="H83" s="321">
        <v>29.2</v>
      </c>
      <c r="I83" s="322">
        <v>401</v>
      </c>
      <c r="J83" s="321">
        <v>40.1</v>
      </c>
      <c r="K83" s="135">
        <v>7061717.5700000003</v>
      </c>
      <c r="L83" s="135">
        <v>706171.75699999998</v>
      </c>
      <c r="M83" s="135">
        <v>576466.74040816328</v>
      </c>
      <c r="N83" s="138">
        <v>103114</v>
      </c>
      <c r="O83" s="134">
        <v>10311.4</v>
      </c>
      <c r="P83" s="138">
        <v>636</v>
      </c>
      <c r="Q83" s="134">
        <v>63.6</v>
      </c>
      <c r="R83" s="136">
        <v>12346</v>
      </c>
      <c r="S83" s="134">
        <v>1234.5999999999999</v>
      </c>
      <c r="T83" s="136">
        <v>258</v>
      </c>
      <c r="U83" s="134">
        <v>25.8</v>
      </c>
      <c r="V83" s="136">
        <v>102</v>
      </c>
      <c r="W83" s="134">
        <v>10.199999999999999</v>
      </c>
      <c r="X83" s="136">
        <v>296</v>
      </c>
      <c r="Y83" s="134">
        <v>29.6</v>
      </c>
      <c r="Z83" s="136">
        <v>428</v>
      </c>
      <c r="AA83" s="134">
        <v>42.8</v>
      </c>
      <c r="AB83" s="136">
        <v>347</v>
      </c>
      <c r="AC83" s="134">
        <v>34.700000000000003</v>
      </c>
      <c r="AD83" s="137">
        <v>20</v>
      </c>
      <c r="AE83" s="134">
        <v>2</v>
      </c>
      <c r="AF83" s="136">
        <v>174</v>
      </c>
      <c r="AG83" s="134">
        <v>17.399999999999999</v>
      </c>
      <c r="AH83" s="136">
        <v>272</v>
      </c>
      <c r="AI83" s="134">
        <v>27.2</v>
      </c>
      <c r="AJ83" s="136">
        <v>60</v>
      </c>
      <c r="AK83" s="134">
        <v>6</v>
      </c>
      <c r="AL83" s="136">
        <v>3480</v>
      </c>
      <c r="AM83" s="134">
        <v>348</v>
      </c>
      <c r="AN83" s="136">
        <v>4513</v>
      </c>
      <c r="AO83" s="134">
        <v>451.3</v>
      </c>
      <c r="AP83" s="136">
        <v>20376</v>
      </c>
      <c r="AQ83" s="134">
        <v>2037.6</v>
      </c>
      <c r="AR83" s="136">
        <v>1412</v>
      </c>
      <c r="AS83" s="134">
        <v>141.19999999999999</v>
      </c>
    </row>
    <row r="84" spans="1:45" ht="13.5" customHeight="1" x14ac:dyDescent="0.3">
      <c r="A84" s="133" t="s">
        <v>152</v>
      </c>
      <c r="B84" s="226" t="s">
        <v>85</v>
      </c>
      <c r="C84" s="134">
        <v>25</v>
      </c>
      <c r="D84" s="134">
        <v>30</v>
      </c>
      <c r="E84" s="320">
        <v>8850</v>
      </c>
      <c r="F84" s="321">
        <v>354</v>
      </c>
      <c r="G84" s="322">
        <v>611</v>
      </c>
      <c r="H84" s="321">
        <v>24.44</v>
      </c>
      <c r="I84" s="322">
        <v>668</v>
      </c>
      <c r="J84" s="321">
        <v>26.72</v>
      </c>
      <c r="K84" s="135">
        <v>13070337.109999999</v>
      </c>
      <c r="L84" s="135">
        <v>522813.48439999996</v>
      </c>
      <c r="M84" s="135">
        <v>435677.90366666665</v>
      </c>
      <c r="N84" s="138">
        <v>198644</v>
      </c>
      <c r="O84" s="134">
        <v>7945.76</v>
      </c>
      <c r="P84" s="138">
        <v>1349</v>
      </c>
      <c r="Q84" s="134">
        <v>53.96</v>
      </c>
      <c r="R84" s="136">
        <v>7819</v>
      </c>
      <c r="S84" s="134">
        <v>312.76</v>
      </c>
      <c r="T84" s="136">
        <v>553</v>
      </c>
      <c r="U84" s="134">
        <v>22.12</v>
      </c>
      <c r="V84" s="136">
        <v>179</v>
      </c>
      <c r="W84" s="134">
        <v>7.16</v>
      </c>
      <c r="X84" s="136">
        <v>682</v>
      </c>
      <c r="Y84" s="134">
        <v>27.28</v>
      </c>
      <c r="Z84" s="136">
        <v>485</v>
      </c>
      <c r="AA84" s="134">
        <v>19.399999999999999</v>
      </c>
      <c r="AB84" s="136">
        <v>574</v>
      </c>
      <c r="AC84" s="134">
        <v>22.96</v>
      </c>
      <c r="AD84" s="137">
        <v>374</v>
      </c>
      <c r="AE84" s="134">
        <v>14.96</v>
      </c>
      <c r="AF84" s="136">
        <v>936</v>
      </c>
      <c r="AG84" s="134">
        <v>37.44</v>
      </c>
      <c r="AH84" s="136">
        <v>792</v>
      </c>
      <c r="AI84" s="134">
        <v>31.68</v>
      </c>
      <c r="AJ84" s="136">
        <v>81</v>
      </c>
      <c r="AK84" s="134">
        <v>3.24</v>
      </c>
      <c r="AL84" s="136">
        <v>4295</v>
      </c>
      <c r="AM84" s="134">
        <v>171.8</v>
      </c>
      <c r="AN84" s="136">
        <v>4670</v>
      </c>
      <c r="AO84" s="134">
        <v>186.8</v>
      </c>
      <c r="AP84" s="136">
        <v>11415</v>
      </c>
      <c r="AQ84" s="134">
        <v>456.6</v>
      </c>
      <c r="AR84" s="136">
        <v>2635</v>
      </c>
      <c r="AS84" s="134">
        <v>105.4</v>
      </c>
    </row>
    <row r="85" spans="1:45" ht="13.5" customHeight="1" x14ac:dyDescent="0.3">
      <c r="A85" s="133" t="s">
        <v>142</v>
      </c>
      <c r="B85" s="226" t="s">
        <v>86</v>
      </c>
      <c r="C85" s="134">
        <v>8</v>
      </c>
      <c r="D85" s="134">
        <v>11</v>
      </c>
      <c r="E85" s="320">
        <v>3494</v>
      </c>
      <c r="F85" s="321">
        <v>436.75</v>
      </c>
      <c r="G85" s="322">
        <v>325</v>
      </c>
      <c r="H85" s="321">
        <v>40.625</v>
      </c>
      <c r="I85" s="322">
        <v>338</v>
      </c>
      <c r="J85" s="321">
        <v>42.25</v>
      </c>
      <c r="K85" s="135">
        <v>6488526.9100000001</v>
      </c>
      <c r="L85" s="135">
        <v>811065.86375000002</v>
      </c>
      <c r="M85" s="135">
        <v>589866.08272727276</v>
      </c>
      <c r="N85" s="138">
        <v>68394</v>
      </c>
      <c r="O85" s="134">
        <v>8549.25</v>
      </c>
      <c r="P85" s="138">
        <v>475</v>
      </c>
      <c r="Q85" s="134">
        <v>59.375</v>
      </c>
      <c r="R85" s="136">
        <v>1024</v>
      </c>
      <c r="S85" s="134">
        <v>128</v>
      </c>
      <c r="T85" s="136">
        <v>62</v>
      </c>
      <c r="U85" s="134">
        <v>7.75</v>
      </c>
      <c r="V85" s="136">
        <v>204</v>
      </c>
      <c r="W85" s="134">
        <v>25.5</v>
      </c>
      <c r="X85" s="136">
        <v>319</v>
      </c>
      <c r="Y85" s="134">
        <v>39.875</v>
      </c>
      <c r="Z85" s="136">
        <v>798</v>
      </c>
      <c r="AA85" s="134">
        <v>99.75</v>
      </c>
      <c r="AB85" s="136">
        <v>332</v>
      </c>
      <c r="AC85" s="134">
        <v>41.5</v>
      </c>
      <c r="AD85" s="137">
        <v>9</v>
      </c>
      <c r="AE85" s="134">
        <v>1.125</v>
      </c>
      <c r="AF85" s="136">
        <v>110</v>
      </c>
      <c r="AG85" s="134">
        <v>13.75</v>
      </c>
      <c r="AH85" s="136">
        <v>478</v>
      </c>
      <c r="AI85" s="134">
        <v>59.75</v>
      </c>
      <c r="AJ85" s="136">
        <v>52</v>
      </c>
      <c r="AK85" s="134">
        <v>6.5</v>
      </c>
      <c r="AL85" s="136">
        <v>2046</v>
      </c>
      <c r="AM85" s="134">
        <v>255.75</v>
      </c>
      <c r="AN85" s="136">
        <v>2989</v>
      </c>
      <c r="AO85" s="134">
        <v>373.625</v>
      </c>
      <c r="AP85" s="136">
        <v>3189</v>
      </c>
      <c r="AQ85" s="134">
        <v>398.625</v>
      </c>
      <c r="AR85" s="136">
        <v>774</v>
      </c>
      <c r="AS85" s="134">
        <v>96.75</v>
      </c>
    </row>
    <row r="86" spans="1:45" ht="13.5" customHeight="1" x14ac:dyDescent="0.3">
      <c r="A86" s="133" t="s">
        <v>154</v>
      </c>
      <c r="B86" s="226" t="s">
        <v>87</v>
      </c>
      <c r="C86" s="134">
        <v>15.75</v>
      </c>
      <c r="D86" s="134">
        <v>22</v>
      </c>
      <c r="E86" s="320">
        <v>5792</v>
      </c>
      <c r="F86" s="321">
        <v>367.74603174603175</v>
      </c>
      <c r="G86" s="322">
        <v>397</v>
      </c>
      <c r="H86" s="321">
        <v>25.206349206349206</v>
      </c>
      <c r="I86" s="322">
        <v>493</v>
      </c>
      <c r="J86" s="321">
        <v>31.301587301587301</v>
      </c>
      <c r="K86" s="135">
        <v>10057027.83</v>
      </c>
      <c r="L86" s="135">
        <v>638541.44952380948</v>
      </c>
      <c r="M86" s="135">
        <v>457137.62863636366</v>
      </c>
      <c r="N86" s="138">
        <v>110587</v>
      </c>
      <c r="O86" s="134">
        <v>7021.3968253968251</v>
      </c>
      <c r="P86" s="138">
        <v>1426</v>
      </c>
      <c r="Q86" s="134">
        <v>90.539682539682545</v>
      </c>
      <c r="R86" s="136">
        <v>73215</v>
      </c>
      <c r="S86" s="134">
        <v>4648.5714285714284</v>
      </c>
      <c r="T86" s="136">
        <v>35312</v>
      </c>
      <c r="U86" s="134">
        <v>2242.031746031746</v>
      </c>
      <c r="V86" s="136">
        <v>56</v>
      </c>
      <c r="W86" s="134">
        <v>3.5555555555555554</v>
      </c>
      <c r="X86" s="136">
        <v>419</v>
      </c>
      <c r="Y86" s="134">
        <v>26.603174603174605</v>
      </c>
      <c r="Z86" s="136">
        <v>282</v>
      </c>
      <c r="AA86" s="134">
        <v>17.904761904761905</v>
      </c>
      <c r="AB86" s="136">
        <v>464</v>
      </c>
      <c r="AC86" s="134">
        <v>29.460317460317459</v>
      </c>
      <c r="AD86" s="137">
        <v>30</v>
      </c>
      <c r="AE86" s="134">
        <v>1.9047619047619047</v>
      </c>
      <c r="AF86" s="136">
        <v>263</v>
      </c>
      <c r="AG86" s="134">
        <v>16.698412698412699</v>
      </c>
      <c r="AH86" s="136">
        <v>207</v>
      </c>
      <c r="AI86" s="134">
        <v>13.142857142857142</v>
      </c>
      <c r="AJ86" s="136">
        <v>91</v>
      </c>
      <c r="AK86" s="134">
        <v>5.7777777777777777</v>
      </c>
      <c r="AL86" s="136">
        <v>3259</v>
      </c>
      <c r="AM86" s="134">
        <v>206.92063492063491</v>
      </c>
      <c r="AN86" s="136">
        <v>2123</v>
      </c>
      <c r="AO86" s="134">
        <v>134.79365079365078</v>
      </c>
      <c r="AP86" s="136">
        <v>5637</v>
      </c>
      <c r="AQ86" s="134">
        <v>357.90476190476193</v>
      </c>
      <c r="AR86" s="136">
        <v>1484</v>
      </c>
      <c r="AS86" s="134">
        <v>94.222222222222229</v>
      </c>
    </row>
    <row r="87" spans="1:45" ht="13.5" customHeight="1" x14ac:dyDescent="0.3">
      <c r="A87" s="133" t="s">
        <v>153</v>
      </c>
      <c r="B87" s="226" t="s">
        <v>88</v>
      </c>
      <c r="C87" s="134">
        <v>9</v>
      </c>
      <c r="D87" s="134">
        <v>10</v>
      </c>
      <c r="E87" s="320">
        <v>3768</v>
      </c>
      <c r="F87" s="321">
        <v>418.66666666666669</v>
      </c>
      <c r="G87" s="322">
        <v>232</v>
      </c>
      <c r="H87" s="321">
        <v>25.777777777777779</v>
      </c>
      <c r="I87" s="322">
        <v>262</v>
      </c>
      <c r="J87" s="321">
        <v>29.111111111111111</v>
      </c>
      <c r="K87" s="135">
        <v>5663859.7400000002</v>
      </c>
      <c r="L87" s="135">
        <v>629317.74888888886</v>
      </c>
      <c r="M87" s="135">
        <v>566385.97400000005</v>
      </c>
      <c r="N87" s="138">
        <v>65192</v>
      </c>
      <c r="O87" s="134">
        <v>7243.5555555555557</v>
      </c>
      <c r="P87" s="138">
        <v>268</v>
      </c>
      <c r="Q87" s="134">
        <v>29.777777777777779</v>
      </c>
      <c r="R87" s="136">
        <v>13358</v>
      </c>
      <c r="S87" s="134">
        <v>1484.2222222222222</v>
      </c>
      <c r="T87" s="136">
        <v>453</v>
      </c>
      <c r="U87" s="134">
        <v>50.333333333333336</v>
      </c>
      <c r="V87" s="136">
        <v>58</v>
      </c>
      <c r="W87" s="134">
        <v>6.4444444444444446</v>
      </c>
      <c r="X87" s="136">
        <v>232</v>
      </c>
      <c r="Y87" s="134">
        <v>25.777777777777779</v>
      </c>
      <c r="Z87" s="136">
        <v>308</v>
      </c>
      <c r="AA87" s="134">
        <v>34.222222222222221</v>
      </c>
      <c r="AB87" s="136">
        <v>239</v>
      </c>
      <c r="AC87" s="134">
        <v>26.555555555555557</v>
      </c>
      <c r="AD87" s="137">
        <v>15</v>
      </c>
      <c r="AE87" s="134">
        <v>1.6666666666666667</v>
      </c>
      <c r="AF87" s="136">
        <v>59</v>
      </c>
      <c r="AG87" s="134">
        <v>6.5555555555555554</v>
      </c>
      <c r="AH87" s="136">
        <v>205</v>
      </c>
      <c r="AI87" s="134">
        <v>22.777777777777779</v>
      </c>
      <c r="AJ87" s="136">
        <v>16</v>
      </c>
      <c r="AK87" s="134">
        <v>1.7777777777777777</v>
      </c>
      <c r="AL87" s="136">
        <v>1472</v>
      </c>
      <c r="AM87" s="134">
        <v>163.55555555555554</v>
      </c>
      <c r="AN87" s="136">
        <v>1122</v>
      </c>
      <c r="AO87" s="134">
        <v>124.66666666666667</v>
      </c>
      <c r="AP87" s="136">
        <v>2723</v>
      </c>
      <c r="AQ87" s="134">
        <v>302.55555555555554</v>
      </c>
      <c r="AR87" s="136">
        <v>953</v>
      </c>
      <c r="AS87" s="134">
        <v>105.88888888888889</v>
      </c>
    </row>
    <row r="88" spans="1:45" ht="13.5" customHeight="1" x14ac:dyDescent="0.3">
      <c r="A88" s="133" t="s">
        <v>152</v>
      </c>
      <c r="B88" s="226" t="s">
        <v>89</v>
      </c>
      <c r="C88" s="134">
        <v>11</v>
      </c>
      <c r="D88" s="134">
        <v>14</v>
      </c>
      <c r="E88" s="320">
        <v>3194</v>
      </c>
      <c r="F88" s="321">
        <v>290.36363636363637</v>
      </c>
      <c r="G88" s="322">
        <v>182</v>
      </c>
      <c r="H88" s="321">
        <v>16.545454545454547</v>
      </c>
      <c r="I88" s="322">
        <v>246</v>
      </c>
      <c r="J88" s="321">
        <v>22.363636363636363</v>
      </c>
      <c r="K88" s="135">
        <v>6640929.1799999997</v>
      </c>
      <c r="L88" s="135">
        <v>603720.83454545448</v>
      </c>
      <c r="M88" s="135">
        <v>474352.08428571426</v>
      </c>
      <c r="N88" s="138">
        <v>62583</v>
      </c>
      <c r="O88" s="134">
        <v>5689.363636363636</v>
      </c>
      <c r="P88" s="138">
        <v>283</v>
      </c>
      <c r="Q88" s="134">
        <v>25.727272727272727</v>
      </c>
      <c r="R88" s="136">
        <v>5733</v>
      </c>
      <c r="S88" s="134">
        <v>521.18181818181813</v>
      </c>
      <c r="T88" s="136">
        <v>81</v>
      </c>
      <c r="U88" s="134">
        <v>7.3636363636363633</v>
      </c>
      <c r="V88" s="136">
        <v>88</v>
      </c>
      <c r="W88" s="134">
        <v>8</v>
      </c>
      <c r="X88" s="136">
        <v>191</v>
      </c>
      <c r="Y88" s="134">
        <v>17.363636363636363</v>
      </c>
      <c r="Z88" s="136">
        <v>315</v>
      </c>
      <c r="AA88" s="134">
        <v>28.636363636363637</v>
      </c>
      <c r="AB88" s="136">
        <v>212</v>
      </c>
      <c r="AC88" s="134">
        <v>19.272727272727273</v>
      </c>
      <c r="AD88" s="137">
        <v>42</v>
      </c>
      <c r="AE88" s="134">
        <v>3.8181818181818183</v>
      </c>
      <c r="AF88" s="136">
        <v>359</v>
      </c>
      <c r="AG88" s="134">
        <v>32.636363636363633</v>
      </c>
      <c r="AH88" s="136">
        <v>268</v>
      </c>
      <c r="AI88" s="134">
        <v>24.363636363636363</v>
      </c>
      <c r="AJ88" s="136">
        <v>41</v>
      </c>
      <c r="AK88" s="134">
        <v>3.7272727272727271</v>
      </c>
      <c r="AL88" s="136">
        <v>2060</v>
      </c>
      <c r="AM88" s="134">
        <v>187.27272727272728</v>
      </c>
      <c r="AN88" s="136">
        <v>3143</v>
      </c>
      <c r="AO88" s="134">
        <v>285.72727272727275</v>
      </c>
      <c r="AP88" s="136">
        <v>3585</v>
      </c>
      <c r="AQ88" s="134">
        <v>325.90909090909093</v>
      </c>
      <c r="AR88" s="136">
        <v>2784</v>
      </c>
      <c r="AS88" s="134">
        <v>253.09090909090909</v>
      </c>
    </row>
    <row r="89" spans="1:45" ht="13.5" customHeight="1" x14ac:dyDescent="0.3">
      <c r="A89" s="133" t="s">
        <v>152</v>
      </c>
      <c r="B89" s="226" t="s">
        <v>90</v>
      </c>
      <c r="C89" s="134">
        <v>11</v>
      </c>
      <c r="D89" s="134">
        <v>13</v>
      </c>
      <c r="E89" s="320">
        <v>4009</v>
      </c>
      <c r="F89" s="321">
        <v>364.45454545454544</v>
      </c>
      <c r="G89" s="322">
        <v>168</v>
      </c>
      <c r="H89" s="321">
        <v>15.272727272727273</v>
      </c>
      <c r="I89" s="322">
        <v>219</v>
      </c>
      <c r="J89" s="321">
        <v>19.90909090909091</v>
      </c>
      <c r="K89" s="135">
        <v>6110337.3600000003</v>
      </c>
      <c r="L89" s="135">
        <v>555485.2145454546</v>
      </c>
      <c r="M89" s="135">
        <v>470025.95076923078</v>
      </c>
      <c r="N89" s="138">
        <v>74137</v>
      </c>
      <c r="O89" s="134">
        <v>6739.727272727273</v>
      </c>
      <c r="P89" s="138">
        <v>244</v>
      </c>
      <c r="Q89" s="134">
        <v>22.181818181818183</v>
      </c>
      <c r="R89" s="136">
        <v>2089</v>
      </c>
      <c r="S89" s="134">
        <v>189.90909090909091</v>
      </c>
      <c r="T89" s="136">
        <v>54</v>
      </c>
      <c r="U89" s="134">
        <v>4.9090909090909092</v>
      </c>
      <c r="V89" s="136">
        <v>167</v>
      </c>
      <c r="W89" s="134">
        <v>15.181818181818182</v>
      </c>
      <c r="X89" s="136">
        <v>169</v>
      </c>
      <c r="Y89" s="134">
        <v>15.363636363636363</v>
      </c>
      <c r="Z89" s="136">
        <v>265</v>
      </c>
      <c r="AA89" s="134">
        <v>24.09090909090909</v>
      </c>
      <c r="AB89" s="136">
        <v>195</v>
      </c>
      <c r="AC89" s="134">
        <v>17.727272727272727</v>
      </c>
      <c r="AD89" s="137">
        <v>448</v>
      </c>
      <c r="AE89" s="134">
        <v>40.727272727272727</v>
      </c>
      <c r="AF89" s="136">
        <v>102</v>
      </c>
      <c r="AG89" s="134">
        <v>9.2727272727272734</v>
      </c>
      <c r="AH89" s="136">
        <v>374</v>
      </c>
      <c r="AI89" s="134">
        <v>34</v>
      </c>
      <c r="AJ89" s="136">
        <v>86</v>
      </c>
      <c r="AK89" s="134">
        <v>7.8181818181818183</v>
      </c>
      <c r="AL89" s="136">
        <v>2227</v>
      </c>
      <c r="AM89" s="134">
        <v>202.45454545454547</v>
      </c>
      <c r="AN89" s="136">
        <v>2141</v>
      </c>
      <c r="AO89" s="134">
        <v>194.63636363636363</v>
      </c>
      <c r="AP89" s="136">
        <v>12495</v>
      </c>
      <c r="AQ89" s="134">
        <v>1135.909090909091</v>
      </c>
      <c r="AR89" s="136">
        <v>395</v>
      </c>
      <c r="AS89" s="134">
        <v>35.909090909090907</v>
      </c>
    </row>
    <row r="90" spans="1:45" ht="13.5" customHeight="1" x14ac:dyDescent="0.3">
      <c r="A90" s="133" t="s">
        <v>154</v>
      </c>
      <c r="B90" s="226" t="s">
        <v>91</v>
      </c>
      <c r="C90" s="134">
        <v>6.625</v>
      </c>
      <c r="D90" s="134">
        <v>9.625</v>
      </c>
      <c r="E90" s="320">
        <v>2465</v>
      </c>
      <c r="F90" s="321">
        <v>372.07547169811323</v>
      </c>
      <c r="G90" s="322">
        <v>187</v>
      </c>
      <c r="H90" s="321">
        <v>28.226415094339622</v>
      </c>
      <c r="I90" s="322">
        <v>110</v>
      </c>
      <c r="J90" s="321">
        <v>16.60377358490566</v>
      </c>
      <c r="K90" s="135">
        <v>3830930.34</v>
      </c>
      <c r="L90" s="135">
        <v>578253.63622641505</v>
      </c>
      <c r="M90" s="135">
        <v>398018.73662337661</v>
      </c>
      <c r="N90" s="138">
        <v>53002</v>
      </c>
      <c r="O90" s="134">
        <v>8000.3018867924529</v>
      </c>
      <c r="P90" s="138">
        <v>536</v>
      </c>
      <c r="Q90" s="134">
        <v>80.905660377358487</v>
      </c>
      <c r="R90" s="136">
        <v>1573</v>
      </c>
      <c r="S90" s="134">
        <v>237.43396226415095</v>
      </c>
      <c r="T90" s="136">
        <v>102</v>
      </c>
      <c r="U90" s="134">
        <v>15.39622641509434</v>
      </c>
      <c r="V90" s="136">
        <v>25</v>
      </c>
      <c r="W90" s="134">
        <v>3.7735849056603774</v>
      </c>
      <c r="X90" s="136">
        <v>187</v>
      </c>
      <c r="Y90" s="134">
        <v>28.226415094339622</v>
      </c>
      <c r="Z90" s="136">
        <v>79</v>
      </c>
      <c r="AA90" s="134">
        <v>11.924528301886792</v>
      </c>
      <c r="AB90" s="136">
        <v>89</v>
      </c>
      <c r="AC90" s="134">
        <v>13.433962264150944</v>
      </c>
      <c r="AD90" s="137">
        <v>4</v>
      </c>
      <c r="AE90" s="134">
        <v>0.60377358490566035</v>
      </c>
      <c r="AF90" s="136">
        <v>49</v>
      </c>
      <c r="AG90" s="134">
        <v>7.3962264150943398</v>
      </c>
      <c r="AH90" s="136">
        <v>164</v>
      </c>
      <c r="AI90" s="134">
        <v>24.754716981132077</v>
      </c>
      <c r="AJ90" s="136">
        <v>60</v>
      </c>
      <c r="AK90" s="134">
        <v>9.0566037735849054</v>
      </c>
      <c r="AL90" s="136">
        <v>1149</v>
      </c>
      <c r="AM90" s="134">
        <v>173.43396226415095</v>
      </c>
      <c r="AN90" s="136">
        <v>806</v>
      </c>
      <c r="AO90" s="134">
        <v>121.66037735849056</v>
      </c>
      <c r="AP90" s="136">
        <v>849</v>
      </c>
      <c r="AQ90" s="134">
        <v>128.15094339622641</v>
      </c>
      <c r="AR90" s="136">
        <v>303</v>
      </c>
      <c r="AS90" s="134">
        <v>45.735849056603776</v>
      </c>
    </row>
    <row r="91" spans="1:45" ht="13.5" customHeight="1" x14ac:dyDescent="0.3">
      <c r="A91" s="133" t="s">
        <v>142</v>
      </c>
      <c r="B91" s="226" t="s">
        <v>92</v>
      </c>
      <c r="C91" s="134">
        <v>4</v>
      </c>
      <c r="D91" s="134">
        <v>4.5</v>
      </c>
      <c r="E91" s="320">
        <v>1203</v>
      </c>
      <c r="F91" s="321">
        <v>300.75</v>
      </c>
      <c r="G91" s="322">
        <v>50</v>
      </c>
      <c r="H91" s="321">
        <v>12.5</v>
      </c>
      <c r="I91" s="322">
        <v>89</v>
      </c>
      <c r="J91" s="321">
        <v>22.25</v>
      </c>
      <c r="K91" s="135">
        <v>2461257.58</v>
      </c>
      <c r="L91" s="135">
        <v>615314.39500000002</v>
      </c>
      <c r="M91" s="135">
        <v>546946.12888888887</v>
      </c>
      <c r="N91" s="138">
        <v>24690</v>
      </c>
      <c r="O91" s="134">
        <v>6172.5</v>
      </c>
      <c r="P91" s="138">
        <v>193</v>
      </c>
      <c r="Q91" s="134">
        <v>48.25</v>
      </c>
      <c r="R91" s="136">
        <v>1220</v>
      </c>
      <c r="S91" s="134">
        <v>305</v>
      </c>
      <c r="T91" s="136">
        <v>77</v>
      </c>
      <c r="U91" s="134">
        <v>19.25</v>
      </c>
      <c r="V91" s="136">
        <v>12</v>
      </c>
      <c r="W91" s="134">
        <v>3</v>
      </c>
      <c r="X91" s="136">
        <v>49</v>
      </c>
      <c r="Y91" s="134">
        <v>12.25</v>
      </c>
      <c r="Z91" s="136">
        <v>126</v>
      </c>
      <c r="AA91" s="134">
        <v>31.5</v>
      </c>
      <c r="AB91" s="136">
        <v>85</v>
      </c>
      <c r="AC91" s="134">
        <v>21.25</v>
      </c>
      <c r="AD91" s="137">
        <v>8</v>
      </c>
      <c r="AE91" s="134">
        <v>2</v>
      </c>
      <c r="AF91" s="136">
        <v>20</v>
      </c>
      <c r="AG91" s="134">
        <v>5</v>
      </c>
      <c r="AH91" s="136">
        <v>119</v>
      </c>
      <c r="AI91" s="134">
        <v>29.75</v>
      </c>
      <c r="AJ91" s="136">
        <v>0</v>
      </c>
      <c r="AK91" s="134">
        <v>0</v>
      </c>
      <c r="AL91" s="136">
        <v>453</v>
      </c>
      <c r="AM91" s="134">
        <v>113.25</v>
      </c>
      <c r="AN91" s="136">
        <v>992</v>
      </c>
      <c r="AO91" s="134">
        <v>248</v>
      </c>
      <c r="AP91" s="136">
        <v>973</v>
      </c>
      <c r="AQ91" s="134">
        <v>243.25</v>
      </c>
      <c r="AR91" s="136">
        <v>174</v>
      </c>
      <c r="AS91" s="134">
        <v>43.5</v>
      </c>
    </row>
    <row r="92" spans="1:45" ht="13.5" customHeight="1" x14ac:dyDescent="0.3">
      <c r="A92" s="133" t="s">
        <v>142</v>
      </c>
      <c r="B92" s="226" t="s">
        <v>93</v>
      </c>
      <c r="C92" s="134">
        <v>7</v>
      </c>
      <c r="D92" s="134">
        <v>10</v>
      </c>
      <c r="E92" s="320">
        <v>2118</v>
      </c>
      <c r="F92" s="321">
        <v>302.57142857142856</v>
      </c>
      <c r="G92" s="322">
        <v>197</v>
      </c>
      <c r="H92" s="321">
        <v>28.142857142857142</v>
      </c>
      <c r="I92" s="322">
        <v>293</v>
      </c>
      <c r="J92" s="321">
        <v>41.857142857142854</v>
      </c>
      <c r="K92" s="135">
        <v>3486880.43</v>
      </c>
      <c r="L92" s="135">
        <v>498125.77571428573</v>
      </c>
      <c r="M92" s="135">
        <v>348688.04300000001</v>
      </c>
      <c r="N92" s="138">
        <v>43442</v>
      </c>
      <c r="O92" s="134">
        <v>6206</v>
      </c>
      <c r="P92" s="138">
        <v>260</v>
      </c>
      <c r="Q92" s="134">
        <v>37.142857142857146</v>
      </c>
      <c r="R92" s="136">
        <v>4312</v>
      </c>
      <c r="S92" s="134">
        <v>616</v>
      </c>
      <c r="T92" s="136">
        <v>53</v>
      </c>
      <c r="U92" s="134">
        <v>7.5714285714285712</v>
      </c>
      <c r="V92" s="136">
        <v>48</v>
      </c>
      <c r="W92" s="134">
        <v>6.8571428571428568</v>
      </c>
      <c r="X92" s="136">
        <v>207</v>
      </c>
      <c r="Y92" s="134">
        <v>29.571428571428573</v>
      </c>
      <c r="Z92" s="136">
        <v>342</v>
      </c>
      <c r="AA92" s="134">
        <v>48.857142857142854</v>
      </c>
      <c r="AB92" s="136">
        <v>283</v>
      </c>
      <c r="AC92" s="134">
        <v>40.428571428571431</v>
      </c>
      <c r="AD92" s="137">
        <v>59</v>
      </c>
      <c r="AE92" s="134">
        <v>8.4285714285714288</v>
      </c>
      <c r="AF92" s="136">
        <v>68</v>
      </c>
      <c r="AG92" s="134">
        <v>9.7142857142857135</v>
      </c>
      <c r="AH92" s="136">
        <v>141</v>
      </c>
      <c r="AI92" s="134">
        <v>20.142857142857142</v>
      </c>
      <c r="AJ92" s="136">
        <v>23</v>
      </c>
      <c r="AK92" s="134">
        <v>3.2857142857142856</v>
      </c>
      <c r="AL92" s="136">
        <v>811</v>
      </c>
      <c r="AM92" s="134">
        <v>115.85714285714286</v>
      </c>
      <c r="AN92" s="136">
        <v>85</v>
      </c>
      <c r="AO92" s="134">
        <v>12.142857142857142</v>
      </c>
      <c r="AP92" s="136">
        <v>7118</v>
      </c>
      <c r="AQ92" s="134">
        <v>1016.8571428571429</v>
      </c>
      <c r="AR92" s="136">
        <v>9</v>
      </c>
      <c r="AS92" s="134">
        <v>1.2857142857142858</v>
      </c>
    </row>
    <row r="93" spans="1:45" ht="13.5" customHeight="1" x14ac:dyDescent="0.3">
      <c r="A93" s="133" t="s">
        <v>155</v>
      </c>
      <c r="B93" s="226" t="s">
        <v>94</v>
      </c>
      <c r="C93" s="134">
        <v>0.75</v>
      </c>
      <c r="D93" s="134">
        <v>1</v>
      </c>
      <c r="E93" s="320">
        <v>404</v>
      </c>
      <c r="F93" s="321">
        <v>538.66666666666663</v>
      </c>
      <c r="G93" s="322">
        <v>8</v>
      </c>
      <c r="H93" s="321">
        <v>10.666666666666666</v>
      </c>
      <c r="I93" s="322">
        <v>35</v>
      </c>
      <c r="J93" s="321">
        <v>46.666666666666664</v>
      </c>
      <c r="K93" s="135">
        <v>736643.29</v>
      </c>
      <c r="L93" s="135">
        <v>982191.05333333334</v>
      </c>
      <c r="M93" s="135">
        <v>736643.29</v>
      </c>
      <c r="N93" s="138">
        <v>8505</v>
      </c>
      <c r="O93" s="134">
        <v>11340</v>
      </c>
      <c r="P93" s="138">
        <v>72</v>
      </c>
      <c r="Q93" s="134">
        <v>96</v>
      </c>
      <c r="R93" s="136">
        <v>1523</v>
      </c>
      <c r="S93" s="134">
        <v>2030.6666666666667</v>
      </c>
      <c r="T93" s="136">
        <v>1</v>
      </c>
      <c r="U93" s="134">
        <v>1.3333333333333333</v>
      </c>
      <c r="V93" s="136">
        <v>2</v>
      </c>
      <c r="W93" s="134">
        <v>2.6666666666666665</v>
      </c>
      <c r="X93" s="136">
        <v>8</v>
      </c>
      <c r="Y93" s="134">
        <v>10.666666666666666</v>
      </c>
      <c r="Z93" s="136">
        <v>27</v>
      </c>
      <c r="AA93" s="134">
        <v>36</v>
      </c>
      <c r="AB93" s="136">
        <v>33</v>
      </c>
      <c r="AC93" s="134">
        <v>44</v>
      </c>
      <c r="AD93" s="137">
        <v>0</v>
      </c>
      <c r="AE93" s="134">
        <v>0</v>
      </c>
      <c r="AF93" s="136">
        <v>16</v>
      </c>
      <c r="AG93" s="134">
        <v>21.333333333333332</v>
      </c>
      <c r="AH93" s="136">
        <v>5</v>
      </c>
      <c r="AI93" s="134">
        <v>6.666666666666667</v>
      </c>
      <c r="AJ93" s="136">
        <v>8</v>
      </c>
      <c r="AK93" s="134">
        <v>10.666666666666666</v>
      </c>
      <c r="AL93" s="136">
        <v>162</v>
      </c>
      <c r="AM93" s="134">
        <v>216</v>
      </c>
      <c r="AN93" s="136">
        <v>247</v>
      </c>
      <c r="AO93" s="134">
        <v>329.33333333333331</v>
      </c>
      <c r="AP93" s="136">
        <v>221</v>
      </c>
      <c r="AQ93" s="134">
        <v>294.66666666666669</v>
      </c>
      <c r="AR93" s="136">
        <v>257</v>
      </c>
      <c r="AS93" s="134">
        <v>342.66666666666669</v>
      </c>
    </row>
    <row r="94" spans="1:45" ht="13.5" customHeight="1" x14ac:dyDescent="0.3">
      <c r="A94" s="133" t="s">
        <v>155</v>
      </c>
      <c r="B94" s="226" t="s">
        <v>95</v>
      </c>
      <c r="C94" s="134">
        <v>3</v>
      </c>
      <c r="D94" s="134">
        <v>4</v>
      </c>
      <c r="E94" s="320">
        <v>819</v>
      </c>
      <c r="F94" s="321">
        <v>273</v>
      </c>
      <c r="G94" s="322">
        <v>27</v>
      </c>
      <c r="H94" s="321">
        <v>9</v>
      </c>
      <c r="I94" s="322">
        <v>80</v>
      </c>
      <c r="J94" s="321">
        <v>26.666666666666668</v>
      </c>
      <c r="K94" s="135">
        <v>1443448.63</v>
      </c>
      <c r="L94" s="135">
        <v>481149.54333333328</v>
      </c>
      <c r="M94" s="135">
        <v>360862.15749999997</v>
      </c>
      <c r="N94" s="138">
        <v>12681</v>
      </c>
      <c r="O94" s="134">
        <v>4227</v>
      </c>
      <c r="P94" s="138">
        <v>63</v>
      </c>
      <c r="Q94" s="134">
        <v>21</v>
      </c>
      <c r="R94" s="136">
        <v>880</v>
      </c>
      <c r="S94" s="134">
        <v>293.33333333333331</v>
      </c>
      <c r="T94" s="136">
        <v>80</v>
      </c>
      <c r="U94" s="134">
        <v>26.666666666666668</v>
      </c>
      <c r="V94" s="136">
        <v>20</v>
      </c>
      <c r="W94" s="134">
        <v>6.666666666666667</v>
      </c>
      <c r="X94" s="136">
        <v>26</v>
      </c>
      <c r="Y94" s="134">
        <v>8.6666666666666661</v>
      </c>
      <c r="Z94" s="136">
        <v>77</v>
      </c>
      <c r="AA94" s="134">
        <v>25.666666666666668</v>
      </c>
      <c r="AB94" s="136">
        <v>79</v>
      </c>
      <c r="AC94" s="134">
        <v>26.333333333333332</v>
      </c>
      <c r="AD94" s="137">
        <v>37</v>
      </c>
      <c r="AE94" s="134">
        <v>12.333333333333334</v>
      </c>
      <c r="AF94" s="136">
        <v>29</v>
      </c>
      <c r="AG94" s="134">
        <v>9.6666666666666661</v>
      </c>
      <c r="AH94" s="136">
        <v>117</v>
      </c>
      <c r="AI94" s="134">
        <v>39</v>
      </c>
      <c r="AJ94" s="136">
        <v>11</v>
      </c>
      <c r="AK94" s="134">
        <v>3.6666666666666665</v>
      </c>
      <c r="AL94" s="136">
        <v>368</v>
      </c>
      <c r="AM94" s="134">
        <v>122.66666666666667</v>
      </c>
      <c r="AN94" s="136">
        <v>1086</v>
      </c>
      <c r="AO94" s="134">
        <v>362</v>
      </c>
      <c r="AP94" s="136">
        <v>1050</v>
      </c>
      <c r="AQ94" s="134">
        <v>350</v>
      </c>
      <c r="AR94" s="136">
        <v>488</v>
      </c>
      <c r="AS94" s="134">
        <v>162.66666666666666</v>
      </c>
    </row>
    <row r="95" spans="1:45" ht="13.5" customHeight="1" x14ac:dyDescent="0.3">
      <c r="A95" s="133" t="s">
        <v>157</v>
      </c>
      <c r="B95" s="226" t="s">
        <v>96</v>
      </c>
      <c r="C95" s="134"/>
      <c r="D95" s="134"/>
      <c r="E95" s="320"/>
      <c r="F95" s="321"/>
      <c r="G95" s="322"/>
      <c r="H95" s="321" t="s">
        <v>157</v>
      </c>
      <c r="I95" s="322"/>
      <c r="J95" s="321" t="s">
        <v>157</v>
      </c>
      <c r="K95" s="135">
        <v>0</v>
      </c>
      <c r="L95" s="135" t="s">
        <v>157</v>
      </c>
      <c r="M95" s="135" t="s">
        <v>157</v>
      </c>
      <c r="N95" s="138">
        <v>1894</v>
      </c>
      <c r="O95" s="134" t="s">
        <v>157</v>
      </c>
      <c r="P95" s="138">
        <v>0</v>
      </c>
      <c r="Q95" s="134" t="s">
        <v>157</v>
      </c>
      <c r="R95" s="136">
        <v>302</v>
      </c>
      <c r="S95" s="134" t="s">
        <v>157</v>
      </c>
      <c r="T95" s="136">
        <v>0</v>
      </c>
      <c r="U95" s="134" t="s">
        <v>157</v>
      </c>
      <c r="V95" s="136">
        <v>0</v>
      </c>
      <c r="W95" s="134" t="s">
        <v>157</v>
      </c>
      <c r="X95" s="136">
        <v>0</v>
      </c>
      <c r="Y95" s="134" t="s">
        <v>157</v>
      </c>
      <c r="Z95" s="136">
        <v>0</v>
      </c>
      <c r="AA95" s="134" t="s">
        <v>157</v>
      </c>
      <c r="AB95" s="136">
        <v>0</v>
      </c>
      <c r="AC95" s="134" t="s">
        <v>157</v>
      </c>
      <c r="AD95" s="137">
        <v>0</v>
      </c>
      <c r="AE95" s="134" t="s">
        <v>157</v>
      </c>
      <c r="AF95" s="136">
        <v>0</v>
      </c>
      <c r="AG95" s="134" t="s">
        <v>157</v>
      </c>
      <c r="AH95" s="136">
        <v>0</v>
      </c>
      <c r="AI95" s="134" t="s">
        <v>157</v>
      </c>
      <c r="AJ95" s="136">
        <v>0</v>
      </c>
      <c r="AK95" s="134" t="s">
        <v>157</v>
      </c>
      <c r="AL95" s="136">
        <v>0</v>
      </c>
      <c r="AM95" s="134" t="s">
        <v>157</v>
      </c>
      <c r="AN95" s="136">
        <v>0</v>
      </c>
      <c r="AO95" s="134" t="s">
        <v>157</v>
      </c>
      <c r="AP95" s="136">
        <v>0</v>
      </c>
      <c r="AQ95" s="134" t="s">
        <v>157</v>
      </c>
      <c r="AR95" s="136">
        <v>0</v>
      </c>
      <c r="AS95" s="134" t="s">
        <v>157</v>
      </c>
    </row>
    <row r="96" spans="1:45" ht="13.5" customHeight="1" x14ac:dyDescent="0.3">
      <c r="A96" s="133" t="s">
        <v>169</v>
      </c>
      <c r="B96" s="226" t="s">
        <v>97</v>
      </c>
      <c r="C96" s="134">
        <v>0.5</v>
      </c>
      <c r="D96" s="134">
        <v>1</v>
      </c>
      <c r="E96" s="320">
        <v>202</v>
      </c>
      <c r="F96" s="321">
        <v>404</v>
      </c>
      <c r="G96" s="322">
        <v>7</v>
      </c>
      <c r="H96" s="321">
        <v>14</v>
      </c>
      <c r="I96" s="322">
        <v>10</v>
      </c>
      <c r="J96" s="321">
        <v>20</v>
      </c>
      <c r="K96" s="135">
        <v>397104.12</v>
      </c>
      <c r="L96" s="135">
        <v>794208.24</v>
      </c>
      <c r="M96" s="135">
        <v>397104.12</v>
      </c>
      <c r="N96" s="138">
        <v>0</v>
      </c>
      <c r="O96" s="134">
        <v>0</v>
      </c>
      <c r="P96" s="138">
        <v>0</v>
      </c>
      <c r="Q96" s="134">
        <v>0</v>
      </c>
      <c r="R96" s="136">
        <v>0</v>
      </c>
      <c r="S96" s="134">
        <v>0</v>
      </c>
      <c r="T96" s="136">
        <v>0</v>
      </c>
      <c r="U96" s="134">
        <v>0</v>
      </c>
      <c r="V96" s="136">
        <v>1</v>
      </c>
      <c r="W96" s="134">
        <v>2</v>
      </c>
      <c r="X96" s="136">
        <v>0</v>
      </c>
      <c r="Y96" s="134">
        <v>0</v>
      </c>
      <c r="Z96" s="136">
        <v>0</v>
      </c>
      <c r="AA96" s="134">
        <v>0</v>
      </c>
      <c r="AB96" s="136">
        <v>0</v>
      </c>
      <c r="AC96" s="134">
        <v>0</v>
      </c>
      <c r="AD96" s="137">
        <v>0</v>
      </c>
      <c r="AE96" s="134">
        <v>0</v>
      </c>
      <c r="AF96" s="136">
        <v>0</v>
      </c>
      <c r="AG96" s="134">
        <v>0</v>
      </c>
      <c r="AH96" s="136">
        <v>0</v>
      </c>
      <c r="AI96" s="134">
        <v>0</v>
      </c>
      <c r="AJ96" s="136">
        <v>2</v>
      </c>
      <c r="AK96" s="134">
        <v>4</v>
      </c>
      <c r="AL96" s="136">
        <v>66</v>
      </c>
      <c r="AM96" s="134">
        <v>132</v>
      </c>
      <c r="AN96" s="136">
        <v>0</v>
      </c>
      <c r="AO96" s="134">
        <v>0</v>
      </c>
      <c r="AP96" s="136">
        <v>12</v>
      </c>
      <c r="AQ96" s="134">
        <v>24</v>
      </c>
      <c r="AR96" s="136">
        <v>24</v>
      </c>
      <c r="AS96" s="134">
        <v>48</v>
      </c>
    </row>
    <row r="97" spans="1:45" ht="13.5" customHeight="1" x14ac:dyDescent="0.3">
      <c r="A97" s="133" t="s">
        <v>154</v>
      </c>
      <c r="B97" s="226" t="s">
        <v>98</v>
      </c>
      <c r="C97" s="134">
        <v>10</v>
      </c>
      <c r="D97" s="134">
        <v>15</v>
      </c>
      <c r="E97" s="320">
        <v>4843</v>
      </c>
      <c r="F97" s="321">
        <v>484.3</v>
      </c>
      <c r="G97" s="322">
        <v>339</v>
      </c>
      <c r="H97" s="321">
        <v>33.9</v>
      </c>
      <c r="I97" s="322">
        <v>323</v>
      </c>
      <c r="J97" s="321">
        <v>32.299999999999997</v>
      </c>
      <c r="K97" s="135">
        <v>10721095.5</v>
      </c>
      <c r="L97" s="135">
        <v>1072109.55</v>
      </c>
      <c r="M97" s="135">
        <v>714739.7</v>
      </c>
      <c r="N97" s="138">
        <v>80152</v>
      </c>
      <c r="O97" s="134">
        <v>8015.2</v>
      </c>
      <c r="P97" s="138">
        <v>311</v>
      </c>
      <c r="Q97" s="134">
        <v>31.1</v>
      </c>
      <c r="R97" s="136">
        <v>1550</v>
      </c>
      <c r="S97" s="134">
        <v>155</v>
      </c>
      <c r="T97" s="136">
        <v>33</v>
      </c>
      <c r="U97" s="134">
        <v>3.3</v>
      </c>
      <c r="V97" s="136">
        <v>156</v>
      </c>
      <c r="W97" s="134">
        <v>15.6</v>
      </c>
      <c r="X97" s="136">
        <v>345</v>
      </c>
      <c r="Y97" s="134">
        <v>34.5</v>
      </c>
      <c r="Z97" s="136">
        <v>559</v>
      </c>
      <c r="AA97" s="134">
        <v>55.9</v>
      </c>
      <c r="AB97" s="136">
        <v>297</v>
      </c>
      <c r="AC97" s="134">
        <v>29.7</v>
      </c>
      <c r="AD97" s="137">
        <v>8</v>
      </c>
      <c r="AE97" s="134">
        <v>0.8</v>
      </c>
      <c r="AF97" s="136">
        <v>93</v>
      </c>
      <c r="AG97" s="134">
        <v>9.3000000000000007</v>
      </c>
      <c r="AH97" s="136">
        <v>497</v>
      </c>
      <c r="AI97" s="134">
        <v>49.7</v>
      </c>
      <c r="AJ97" s="136">
        <v>87</v>
      </c>
      <c r="AK97" s="134">
        <v>8.6999999999999993</v>
      </c>
      <c r="AL97" s="136">
        <v>2708</v>
      </c>
      <c r="AM97" s="134">
        <v>270.8</v>
      </c>
      <c r="AN97" s="136">
        <v>799</v>
      </c>
      <c r="AO97" s="134">
        <v>79.900000000000006</v>
      </c>
      <c r="AP97" s="136">
        <v>5810</v>
      </c>
      <c r="AQ97" s="134">
        <v>581</v>
      </c>
      <c r="AR97" s="136">
        <v>370</v>
      </c>
      <c r="AS97" s="134">
        <v>37</v>
      </c>
    </row>
    <row r="98" spans="1:45" ht="13.5" customHeight="1" x14ac:dyDescent="0.3">
      <c r="A98" s="133" t="s">
        <v>312</v>
      </c>
      <c r="B98" s="226" t="s">
        <v>99</v>
      </c>
      <c r="C98" s="134">
        <v>10.5</v>
      </c>
      <c r="D98" s="134">
        <v>12</v>
      </c>
      <c r="E98" s="320">
        <v>3050</v>
      </c>
      <c r="F98" s="321">
        <v>290.47619047619048</v>
      </c>
      <c r="G98" s="322">
        <v>341</v>
      </c>
      <c r="H98" s="321">
        <v>32.476190476190474</v>
      </c>
      <c r="I98" s="322">
        <v>316</v>
      </c>
      <c r="J98" s="321">
        <v>30.095238095238095</v>
      </c>
      <c r="K98" s="135">
        <v>5001370.2699999996</v>
      </c>
      <c r="L98" s="135">
        <v>476320.97809523804</v>
      </c>
      <c r="M98" s="135">
        <v>416780.85583333328</v>
      </c>
      <c r="N98" s="138">
        <v>60431</v>
      </c>
      <c r="O98" s="134">
        <v>5755.333333333333</v>
      </c>
      <c r="P98" s="138">
        <v>336</v>
      </c>
      <c r="Q98" s="134">
        <v>32</v>
      </c>
      <c r="R98" s="136">
        <v>2552</v>
      </c>
      <c r="S98" s="134">
        <v>243.04761904761904</v>
      </c>
      <c r="T98" s="136">
        <v>53</v>
      </c>
      <c r="U98" s="134">
        <v>5.0476190476190474</v>
      </c>
      <c r="V98" s="136">
        <v>167</v>
      </c>
      <c r="W98" s="134">
        <v>15.904761904761905</v>
      </c>
      <c r="X98" s="136">
        <v>372</v>
      </c>
      <c r="Y98" s="134">
        <v>35.428571428571431</v>
      </c>
      <c r="Z98" s="136">
        <v>387</v>
      </c>
      <c r="AA98" s="134">
        <v>36.857142857142854</v>
      </c>
      <c r="AB98" s="136">
        <v>274</v>
      </c>
      <c r="AC98" s="134">
        <v>26.095238095238095</v>
      </c>
      <c r="AD98" s="137">
        <v>34</v>
      </c>
      <c r="AE98" s="134">
        <v>3.2380952380952381</v>
      </c>
      <c r="AF98" s="136">
        <v>67</v>
      </c>
      <c r="AG98" s="134">
        <v>6.3809523809523814</v>
      </c>
      <c r="AH98" s="136">
        <v>174</v>
      </c>
      <c r="AI98" s="134">
        <v>16.571428571428573</v>
      </c>
      <c r="AJ98" s="136">
        <v>12</v>
      </c>
      <c r="AK98" s="134">
        <v>1.1428571428571428</v>
      </c>
      <c r="AL98" s="136">
        <v>2225</v>
      </c>
      <c r="AM98" s="134">
        <v>211.9047619047619</v>
      </c>
      <c r="AN98" s="136">
        <v>1501</v>
      </c>
      <c r="AO98" s="134">
        <v>142.95238095238096</v>
      </c>
      <c r="AP98" s="136">
        <v>7601</v>
      </c>
      <c r="AQ98" s="134">
        <v>723.90476190476193</v>
      </c>
      <c r="AR98" s="136">
        <v>138</v>
      </c>
      <c r="AS98" s="134">
        <v>13.142857142857142</v>
      </c>
    </row>
    <row r="99" spans="1:45" ht="13.5" customHeight="1" x14ac:dyDescent="0.3">
      <c r="A99" s="133" t="s">
        <v>155</v>
      </c>
      <c r="B99" s="226" t="s">
        <v>100</v>
      </c>
      <c r="C99" s="134">
        <v>45</v>
      </c>
      <c r="D99" s="134">
        <v>66</v>
      </c>
      <c r="E99" s="320">
        <v>20676</v>
      </c>
      <c r="F99" s="321">
        <v>459.46666666666664</v>
      </c>
      <c r="G99" s="322">
        <v>1154</v>
      </c>
      <c r="H99" s="321">
        <v>25.644444444444446</v>
      </c>
      <c r="I99" s="322">
        <v>979</v>
      </c>
      <c r="J99" s="321">
        <v>21.755555555555556</v>
      </c>
      <c r="K99" s="135">
        <v>49796134.969999999</v>
      </c>
      <c r="L99" s="135">
        <v>1106580.777111111</v>
      </c>
      <c r="M99" s="135">
        <v>754486.89348484844</v>
      </c>
      <c r="N99" s="138">
        <v>319478</v>
      </c>
      <c r="O99" s="134">
        <v>7099.5111111111109</v>
      </c>
      <c r="P99" s="138">
        <v>2351</v>
      </c>
      <c r="Q99" s="134">
        <v>52.244444444444447</v>
      </c>
      <c r="R99" s="136">
        <v>6394</v>
      </c>
      <c r="S99" s="134">
        <v>142.0888888888889</v>
      </c>
      <c r="T99" s="136">
        <v>266</v>
      </c>
      <c r="U99" s="134">
        <v>5.9111111111111114</v>
      </c>
      <c r="V99" s="136">
        <v>705</v>
      </c>
      <c r="W99" s="134">
        <v>15.666666666666666</v>
      </c>
      <c r="X99" s="136">
        <v>1142</v>
      </c>
      <c r="Y99" s="134">
        <v>25.377777777777776</v>
      </c>
      <c r="Z99" s="136">
        <v>2320</v>
      </c>
      <c r="AA99" s="134">
        <v>51.555555555555557</v>
      </c>
      <c r="AB99" s="136">
        <v>943</v>
      </c>
      <c r="AC99" s="134">
        <v>20.955555555555556</v>
      </c>
      <c r="AD99" s="137">
        <v>55</v>
      </c>
      <c r="AE99" s="134">
        <v>1.2222222222222223</v>
      </c>
      <c r="AF99" s="136">
        <v>675</v>
      </c>
      <c r="AG99" s="134">
        <v>15</v>
      </c>
      <c r="AH99" s="136">
        <v>886</v>
      </c>
      <c r="AI99" s="134">
        <v>19.68888888888889</v>
      </c>
      <c r="AJ99" s="136">
        <v>256</v>
      </c>
      <c r="AK99" s="134">
        <v>5.6888888888888891</v>
      </c>
      <c r="AL99" s="136">
        <v>9177</v>
      </c>
      <c r="AM99" s="134">
        <v>203.93333333333334</v>
      </c>
      <c r="AN99" s="136">
        <v>2793</v>
      </c>
      <c r="AO99" s="134">
        <v>62.06666666666667</v>
      </c>
      <c r="AP99" s="136">
        <v>15807</v>
      </c>
      <c r="AQ99" s="134">
        <v>351.26666666666665</v>
      </c>
      <c r="AR99" s="136">
        <v>336</v>
      </c>
      <c r="AS99" s="134">
        <v>7.4666666666666668</v>
      </c>
    </row>
    <row r="100" spans="1:45" ht="13.5" customHeight="1" x14ac:dyDescent="0.3">
      <c r="A100" s="133" t="s">
        <v>312</v>
      </c>
      <c r="B100" s="226" t="s">
        <v>101</v>
      </c>
      <c r="C100" s="134">
        <v>4</v>
      </c>
      <c r="D100" s="134">
        <v>6</v>
      </c>
      <c r="E100" s="320">
        <v>1111</v>
      </c>
      <c r="F100" s="321">
        <v>277.75</v>
      </c>
      <c r="G100" s="322">
        <v>68</v>
      </c>
      <c r="H100" s="321">
        <v>17</v>
      </c>
      <c r="I100" s="322">
        <v>64</v>
      </c>
      <c r="J100" s="321">
        <v>16</v>
      </c>
      <c r="K100" s="135">
        <v>2097082.66</v>
      </c>
      <c r="L100" s="135">
        <v>524270.66499999998</v>
      </c>
      <c r="M100" s="135">
        <v>349513.77666666667</v>
      </c>
      <c r="N100" s="138">
        <v>18847</v>
      </c>
      <c r="O100" s="134">
        <v>4711.75</v>
      </c>
      <c r="P100" s="138">
        <v>139</v>
      </c>
      <c r="Q100" s="134">
        <v>34.75</v>
      </c>
      <c r="R100" s="136">
        <v>3182</v>
      </c>
      <c r="S100" s="134">
        <v>795.5</v>
      </c>
      <c r="T100" s="136">
        <v>74</v>
      </c>
      <c r="U100" s="134">
        <v>18.5</v>
      </c>
      <c r="V100" s="136">
        <v>11</v>
      </c>
      <c r="W100" s="134">
        <v>2.75</v>
      </c>
      <c r="X100" s="136">
        <v>78</v>
      </c>
      <c r="Y100" s="134">
        <v>19.5</v>
      </c>
      <c r="Z100" s="136">
        <v>40</v>
      </c>
      <c r="AA100" s="134">
        <v>10</v>
      </c>
      <c r="AB100" s="136">
        <v>55</v>
      </c>
      <c r="AC100" s="134">
        <v>13.75</v>
      </c>
      <c r="AD100" s="137">
        <v>92</v>
      </c>
      <c r="AE100" s="134">
        <v>23</v>
      </c>
      <c r="AF100" s="136">
        <v>47</v>
      </c>
      <c r="AG100" s="134">
        <v>11.75</v>
      </c>
      <c r="AH100" s="136">
        <v>69</v>
      </c>
      <c r="AI100" s="134">
        <v>17.25</v>
      </c>
      <c r="AJ100" s="136">
        <v>5</v>
      </c>
      <c r="AK100" s="134">
        <v>1.25</v>
      </c>
      <c r="AL100" s="136">
        <v>967</v>
      </c>
      <c r="AM100" s="134">
        <v>241.75</v>
      </c>
      <c r="AN100" s="136">
        <v>745</v>
      </c>
      <c r="AO100" s="134">
        <v>186.25</v>
      </c>
      <c r="AP100" s="136">
        <v>4466</v>
      </c>
      <c r="AQ100" s="134">
        <v>1116.5</v>
      </c>
      <c r="AR100" s="136">
        <v>399</v>
      </c>
      <c r="AS100" s="134">
        <v>99.75</v>
      </c>
    </row>
    <row r="101" spans="1:45" ht="13.5" customHeight="1" x14ac:dyDescent="0.3">
      <c r="A101" s="133" t="s">
        <v>169</v>
      </c>
      <c r="B101" s="226" t="s">
        <v>102</v>
      </c>
      <c r="C101" s="134">
        <v>3.5</v>
      </c>
      <c r="D101" s="134">
        <v>5</v>
      </c>
      <c r="E101" s="320">
        <v>1206</v>
      </c>
      <c r="F101" s="321">
        <v>344.57142857142856</v>
      </c>
      <c r="G101" s="322">
        <v>62</v>
      </c>
      <c r="H101" s="321">
        <v>17.714285714285715</v>
      </c>
      <c r="I101" s="322">
        <v>48</v>
      </c>
      <c r="J101" s="321">
        <v>13.714285714285714</v>
      </c>
      <c r="K101" s="135">
        <v>1585708.48</v>
      </c>
      <c r="L101" s="135">
        <v>453059.56571428571</v>
      </c>
      <c r="M101" s="135">
        <v>317141.696</v>
      </c>
      <c r="N101" s="138">
        <v>21235</v>
      </c>
      <c r="O101" s="134">
        <v>6067.1428571428569</v>
      </c>
      <c r="P101" s="138">
        <v>92</v>
      </c>
      <c r="Q101" s="134">
        <v>26.285714285714285</v>
      </c>
      <c r="R101" s="136">
        <v>919</v>
      </c>
      <c r="S101" s="134">
        <v>262.57142857142856</v>
      </c>
      <c r="T101" s="136">
        <v>32</v>
      </c>
      <c r="U101" s="134">
        <v>9.1428571428571423</v>
      </c>
      <c r="V101" s="136">
        <v>31</v>
      </c>
      <c r="W101" s="134">
        <v>8.8571428571428577</v>
      </c>
      <c r="X101" s="136">
        <v>85</v>
      </c>
      <c r="Y101" s="134">
        <v>24.285714285714285</v>
      </c>
      <c r="Z101" s="136">
        <v>56</v>
      </c>
      <c r="AA101" s="134">
        <v>16</v>
      </c>
      <c r="AB101" s="136">
        <v>37</v>
      </c>
      <c r="AC101" s="134">
        <v>10.571428571428571</v>
      </c>
      <c r="AD101" s="137">
        <v>12</v>
      </c>
      <c r="AE101" s="134">
        <v>3.4285714285714284</v>
      </c>
      <c r="AF101" s="136">
        <v>70</v>
      </c>
      <c r="AG101" s="134">
        <v>20</v>
      </c>
      <c r="AH101" s="136">
        <v>79</v>
      </c>
      <c r="AI101" s="134">
        <v>22.571428571428573</v>
      </c>
      <c r="AJ101" s="136">
        <v>18</v>
      </c>
      <c r="AK101" s="134">
        <v>5.1428571428571432</v>
      </c>
      <c r="AL101" s="136">
        <v>561</v>
      </c>
      <c r="AM101" s="134">
        <v>160.28571428571428</v>
      </c>
      <c r="AN101" s="136">
        <v>329</v>
      </c>
      <c r="AO101" s="134">
        <v>94</v>
      </c>
      <c r="AP101" s="136">
        <v>789</v>
      </c>
      <c r="AQ101" s="134">
        <v>225.42857142857142</v>
      </c>
      <c r="AR101" s="136">
        <v>82</v>
      </c>
      <c r="AS101" s="134">
        <v>23.428571428571427</v>
      </c>
    </row>
    <row r="102" spans="1:45" ht="13.5" customHeight="1" x14ac:dyDescent="0.3">
      <c r="A102" s="133" t="s">
        <v>142</v>
      </c>
      <c r="B102" s="226" t="s">
        <v>103</v>
      </c>
      <c r="C102" s="134">
        <v>1</v>
      </c>
      <c r="D102" s="134">
        <v>3</v>
      </c>
      <c r="E102" s="320">
        <v>706</v>
      </c>
      <c r="F102" s="321">
        <v>706</v>
      </c>
      <c r="G102" s="322">
        <v>10</v>
      </c>
      <c r="H102" s="321">
        <v>10</v>
      </c>
      <c r="I102" s="322">
        <v>74</v>
      </c>
      <c r="J102" s="321">
        <v>74</v>
      </c>
      <c r="K102" s="135">
        <v>1910845.17</v>
      </c>
      <c r="L102" s="135">
        <v>1910845.17</v>
      </c>
      <c r="M102" s="135">
        <v>636948.39</v>
      </c>
      <c r="N102" s="138">
        <v>11405</v>
      </c>
      <c r="O102" s="134">
        <v>11405</v>
      </c>
      <c r="P102" s="138">
        <v>46</v>
      </c>
      <c r="Q102" s="134">
        <v>46</v>
      </c>
      <c r="R102" s="136">
        <v>118</v>
      </c>
      <c r="S102" s="134">
        <v>118</v>
      </c>
      <c r="T102" s="136">
        <v>2</v>
      </c>
      <c r="U102" s="134">
        <v>2</v>
      </c>
      <c r="V102" s="136">
        <v>3</v>
      </c>
      <c r="W102" s="134">
        <v>3</v>
      </c>
      <c r="X102" s="136">
        <v>7</v>
      </c>
      <c r="Y102" s="134">
        <v>7</v>
      </c>
      <c r="Z102" s="136">
        <v>116</v>
      </c>
      <c r="AA102" s="134">
        <v>116</v>
      </c>
      <c r="AB102" s="136">
        <v>73</v>
      </c>
      <c r="AC102" s="134">
        <v>73</v>
      </c>
      <c r="AD102" s="137">
        <v>1</v>
      </c>
      <c r="AE102" s="134">
        <v>1</v>
      </c>
      <c r="AF102" s="136">
        <v>37</v>
      </c>
      <c r="AG102" s="134">
        <v>37</v>
      </c>
      <c r="AH102" s="136">
        <v>95</v>
      </c>
      <c r="AI102" s="134">
        <v>95</v>
      </c>
      <c r="AJ102" s="136">
        <v>21</v>
      </c>
      <c r="AK102" s="134">
        <v>21</v>
      </c>
      <c r="AL102" s="136">
        <v>214</v>
      </c>
      <c r="AM102" s="134">
        <v>214</v>
      </c>
      <c r="AN102" s="136">
        <v>978</v>
      </c>
      <c r="AO102" s="134">
        <v>978</v>
      </c>
      <c r="AP102" s="136">
        <v>320</v>
      </c>
      <c r="AQ102" s="134">
        <v>320</v>
      </c>
      <c r="AR102" s="136">
        <v>252</v>
      </c>
      <c r="AS102" s="134">
        <v>252</v>
      </c>
    </row>
    <row r="103" spans="1:45" ht="13.5" customHeight="1" x14ac:dyDescent="0.3">
      <c r="A103" s="133" t="s">
        <v>153</v>
      </c>
      <c r="B103" s="226" t="s">
        <v>104</v>
      </c>
      <c r="C103" s="134">
        <v>20</v>
      </c>
      <c r="D103" s="134">
        <v>28</v>
      </c>
      <c r="E103" s="320">
        <v>8297</v>
      </c>
      <c r="F103" s="321">
        <v>414.85</v>
      </c>
      <c r="G103" s="322">
        <v>537</v>
      </c>
      <c r="H103" s="321">
        <v>26.85</v>
      </c>
      <c r="I103" s="322">
        <v>517</v>
      </c>
      <c r="J103" s="321">
        <v>25.85</v>
      </c>
      <c r="K103" s="135">
        <v>13481751.09</v>
      </c>
      <c r="L103" s="135">
        <v>674087.55449999997</v>
      </c>
      <c r="M103" s="135">
        <v>481491.11035714287</v>
      </c>
      <c r="N103" s="138">
        <v>147670</v>
      </c>
      <c r="O103" s="134">
        <v>7383.5</v>
      </c>
      <c r="P103" s="138">
        <v>817</v>
      </c>
      <c r="Q103" s="134">
        <v>40.85</v>
      </c>
      <c r="R103" s="136">
        <v>7601</v>
      </c>
      <c r="S103" s="134">
        <v>380.05</v>
      </c>
      <c r="T103" s="136">
        <v>704</v>
      </c>
      <c r="U103" s="134">
        <v>35.200000000000003</v>
      </c>
      <c r="V103" s="136">
        <v>166</v>
      </c>
      <c r="W103" s="134">
        <v>8.3000000000000007</v>
      </c>
      <c r="X103" s="136">
        <v>569</v>
      </c>
      <c r="Y103" s="134">
        <v>28.45</v>
      </c>
      <c r="Z103" s="136">
        <v>457</v>
      </c>
      <c r="AA103" s="134">
        <v>22.85</v>
      </c>
      <c r="AB103" s="136">
        <v>458</v>
      </c>
      <c r="AC103" s="134">
        <v>22.9</v>
      </c>
      <c r="AD103" s="137">
        <v>36</v>
      </c>
      <c r="AE103" s="134">
        <v>1.8</v>
      </c>
      <c r="AF103" s="136">
        <v>385</v>
      </c>
      <c r="AG103" s="134">
        <v>19.25</v>
      </c>
      <c r="AH103" s="136">
        <v>456</v>
      </c>
      <c r="AI103" s="134">
        <v>22.8</v>
      </c>
      <c r="AJ103" s="136">
        <v>76</v>
      </c>
      <c r="AK103" s="134">
        <v>3.8</v>
      </c>
      <c r="AL103" s="136">
        <v>3592</v>
      </c>
      <c r="AM103" s="134">
        <v>179.6</v>
      </c>
      <c r="AN103" s="136">
        <v>4913</v>
      </c>
      <c r="AO103" s="134">
        <v>245.65</v>
      </c>
      <c r="AP103" s="136">
        <v>3947</v>
      </c>
      <c r="AQ103" s="134">
        <v>197.35</v>
      </c>
      <c r="AR103" s="136">
        <v>3875</v>
      </c>
      <c r="AS103" s="134">
        <v>193.75</v>
      </c>
    </row>
    <row r="104" spans="1:45" ht="13.5" customHeight="1" x14ac:dyDescent="0.3">
      <c r="A104" s="133" t="s">
        <v>142</v>
      </c>
      <c r="B104" s="226" t="s">
        <v>105</v>
      </c>
      <c r="C104" s="134">
        <v>6</v>
      </c>
      <c r="D104" s="134">
        <v>8</v>
      </c>
      <c r="E104" s="320">
        <v>2851</v>
      </c>
      <c r="F104" s="321">
        <v>475.16666666666669</v>
      </c>
      <c r="G104" s="322">
        <v>214</v>
      </c>
      <c r="H104" s="321">
        <v>35.666666666666664</v>
      </c>
      <c r="I104" s="322">
        <v>218</v>
      </c>
      <c r="J104" s="321">
        <v>36.333333333333336</v>
      </c>
      <c r="K104" s="135">
        <v>3917091.74</v>
      </c>
      <c r="L104" s="135">
        <v>652848.62333333341</v>
      </c>
      <c r="M104" s="135">
        <v>489636.46750000003</v>
      </c>
      <c r="N104" s="138">
        <v>58394</v>
      </c>
      <c r="O104" s="134">
        <v>9732.3333333333339</v>
      </c>
      <c r="P104" s="138">
        <v>331</v>
      </c>
      <c r="Q104" s="134">
        <v>55.166666666666664</v>
      </c>
      <c r="R104" s="136">
        <v>916</v>
      </c>
      <c r="S104" s="134">
        <v>152.66666666666666</v>
      </c>
      <c r="T104" s="136">
        <v>77</v>
      </c>
      <c r="U104" s="134">
        <v>12.833333333333334</v>
      </c>
      <c r="V104" s="136">
        <v>38</v>
      </c>
      <c r="W104" s="134">
        <v>6.333333333333333</v>
      </c>
      <c r="X104" s="136">
        <v>241</v>
      </c>
      <c r="Y104" s="134">
        <v>40.166666666666664</v>
      </c>
      <c r="Z104" s="136">
        <v>276</v>
      </c>
      <c r="AA104" s="134">
        <v>46</v>
      </c>
      <c r="AB104" s="136">
        <v>218</v>
      </c>
      <c r="AC104" s="134">
        <v>36.333333333333336</v>
      </c>
      <c r="AD104" s="137">
        <v>46</v>
      </c>
      <c r="AE104" s="134">
        <v>7.666666666666667</v>
      </c>
      <c r="AF104" s="136">
        <v>45</v>
      </c>
      <c r="AG104" s="134">
        <v>7.5</v>
      </c>
      <c r="AH104" s="136">
        <v>175</v>
      </c>
      <c r="AI104" s="134">
        <v>29.166666666666668</v>
      </c>
      <c r="AJ104" s="136">
        <v>56</v>
      </c>
      <c r="AK104" s="134">
        <v>9.3333333333333339</v>
      </c>
      <c r="AL104" s="136">
        <v>1508</v>
      </c>
      <c r="AM104" s="134">
        <v>251.33333333333334</v>
      </c>
      <c r="AN104" s="136">
        <v>2223</v>
      </c>
      <c r="AO104" s="134">
        <v>370.5</v>
      </c>
      <c r="AP104" s="136">
        <v>5812</v>
      </c>
      <c r="AQ104" s="134">
        <v>968.66666666666663</v>
      </c>
      <c r="AR104" s="136">
        <v>1205</v>
      </c>
      <c r="AS104" s="134">
        <v>200.83333333333334</v>
      </c>
    </row>
    <row r="105" spans="1:45" ht="13.5" customHeight="1" x14ac:dyDescent="0.3">
      <c r="A105" s="133" t="s">
        <v>312</v>
      </c>
      <c r="B105" s="226" t="s">
        <v>106</v>
      </c>
      <c r="C105" s="134">
        <v>12.5</v>
      </c>
      <c r="D105" s="134">
        <v>18</v>
      </c>
      <c r="E105" s="320">
        <v>5196</v>
      </c>
      <c r="F105" s="321">
        <v>415.68</v>
      </c>
      <c r="G105" s="322">
        <v>347</v>
      </c>
      <c r="H105" s="321">
        <v>27.76</v>
      </c>
      <c r="I105" s="322">
        <v>402</v>
      </c>
      <c r="J105" s="321">
        <v>32.159999999999997</v>
      </c>
      <c r="K105" s="135">
        <v>9559516.25</v>
      </c>
      <c r="L105" s="135">
        <v>764761.3</v>
      </c>
      <c r="M105" s="135">
        <v>531084.23611111112</v>
      </c>
      <c r="N105" s="138">
        <v>121105</v>
      </c>
      <c r="O105" s="134">
        <v>9688.4</v>
      </c>
      <c r="P105" s="138">
        <v>1000</v>
      </c>
      <c r="Q105" s="134">
        <v>80</v>
      </c>
      <c r="R105" s="136">
        <v>6846</v>
      </c>
      <c r="S105" s="134">
        <v>547.67999999999995</v>
      </c>
      <c r="T105" s="136">
        <v>580</v>
      </c>
      <c r="U105" s="134">
        <v>46.4</v>
      </c>
      <c r="V105" s="136">
        <v>279</v>
      </c>
      <c r="W105" s="134">
        <v>22.32</v>
      </c>
      <c r="X105" s="136">
        <v>376</v>
      </c>
      <c r="Y105" s="134">
        <v>30.08</v>
      </c>
      <c r="Z105" s="136">
        <v>837</v>
      </c>
      <c r="AA105" s="134">
        <v>66.959999999999994</v>
      </c>
      <c r="AB105" s="136">
        <v>320</v>
      </c>
      <c r="AC105" s="134">
        <v>25.6</v>
      </c>
      <c r="AD105" s="137">
        <v>388</v>
      </c>
      <c r="AE105" s="134">
        <v>31.04</v>
      </c>
      <c r="AF105" s="136">
        <v>220</v>
      </c>
      <c r="AG105" s="134">
        <v>17.600000000000001</v>
      </c>
      <c r="AH105" s="136">
        <v>233</v>
      </c>
      <c r="AI105" s="134">
        <v>18.64</v>
      </c>
      <c r="AJ105" s="136">
        <v>40</v>
      </c>
      <c r="AK105" s="134">
        <v>3.2</v>
      </c>
      <c r="AL105" s="136">
        <v>4023</v>
      </c>
      <c r="AM105" s="134">
        <v>321.83999999999997</v>
      </c>
      <c r="AN105" s="136">
        <v>256</v>
      </c>
      <c r="AO105" s="134">
        <v>20.48</v>
      </c>
      <c r="AP105" s="136">
        <v>9310</v>
      </c>
      <c r="AQ105" s="134">
        <v>744.8</v>
      </c>
      <c r="AR105" s="136">
        <v>206</v>
      </c>
      <c r="AS105" s="134">
        <v>16.48</v>
      </c>
    </row>
    <row r="106" spans="1:45" ht="13.5" customHeight="1" x14ac:dyDescent="0.3">
      <c r="A106" s="133" t="s">
        <v>142</v>
      </c>
      <c r="B106" s="226" t="s">
        <v>107</v>
      </c>
      <c r="C106" s="134">
        <v>3.8</v>
      </c>
      <c r="D106" s="134">
        <v>3.8</v>
      </c>
      <c r="E106" s="320">
        <v>1217</v>
      </c>
      <c r="F106" s="321">
        <v>320.26315789473688</v>
      </c>
      <c r="G106" s="322">
        <v>99</v>
      </c>
      <c r="H106" s="321">
        <v>26.05263157894737</v>
      </c>
      <c r="I106" s="322">
        <v>102</v>
      </c>
      <c r="J106" s="321">
        <v>26.842105263157897</v>
      </c>
      <c r="K106" s="135">
        <v>2319245.16</v>
      </c>
      <c r="L106" s="135">
        <v>610327.67368421063</v>
      </c>
      <c r="M106" s="135">
        <v>610327.67368421063</v>
      </c>
      <c r="N106" s="138">
        <v>19499</v>
      </c>
      <c r="O106" s="134">
        <v>5131.3157894736842</v>
      </c>
      <c r="P106" s="138">
        <v>159</v>
      </c>
      <c r="Q106" s="134">
        <v>41.842105263157897</v>
      </c>
      <c r="R106" s="136">
        <v>587</v>
      </c>
      <c r="S106" s="134">
        <v>154.47368421052633</v>
      </c>
      <c r="T106" s="136">
        <v>5</v>
      </c>
      <c r="U106" s="134">
        <v>1.3157894736842106</v>
      </c>
      <c r="V106" s="136">
        <v>14</v>
      </c>
      <c r="W106" s="134">
        <v>3.6842105263157898</v>
      </c>
      <c r="X106" s="136">
        <v>99</v>
      </c>
      <c r="Y106" s="134">
        <v>26.05263157894737</v>
      </c>
      <c r="Z106" s="136">
        <v>140</v>
      </c>
      <c r="AA106" s="134">
        <v>36.842105263157897</v>
      </c>
      <c r="AB106" s="136">
        <v>100</v>
      </c>
      <c r="AC106" s="134">
        <v>26.315789473684212</v>
      </c>
      <c r="AD106" s="137">
        <v>47</v>
      </c>
      <c r="AE106" s="134">
        <v>12.368421052631579</v>
      </c>
      <c r="AF106" s="136">
        <v>51</v>
      </c>
      <c r="AG106" s="134">
        <v>13.421052631578949</v>
      </c>
      <c r="AH106" s="136">
        <v>64</v>
      </c>
      <c r="AI106" s="134">
        <v>16.842105263157894</v>
      </c>
      <c r="AJ106" s="136">
        <v>23</v>
      </c>
      <c r="AK106" s="134">
        <v>6.052631578947369</v>
      </c>
      <c r="AL106" s="136">
        <v>638</v>
      </c>
      <c r="AM106" s="134">
        <v>167.89473684210526</v>
      </c>
      <c r="AN106" s="136">
        <v>725</v>
      </c>
      <c r="AO106" s="134">
        <v>190.78947368421055</v>
      </c>
      <c r="AP106" s="136">
        <v>1017</v>
      </c>
      <c r="AQ106" s="134">
        <v>267.63157894736844</v>
      </c>
      <c r="AR106" s="136">
        <v>258</v>
      </c>
      <c r="AS106" s="134">
        <v>67.89473684210526</v>
      </c>
    </row>
    <row r="107" spans="1:45" ht="13.5" customHeight="1" x14ac:dyDescent="0.3">
      <c r="A107" s="133" t="s">
        <v>153</v>
      </c>
      <c r="B107" s="226" t="s">
        <v>108</v>
      </c>
      <c r="C107" s="134">
        <v>0.75</v>
      </c>
      <c r="D107" s="134">
        <v>1</v>
      </c>
      <c r="E107" s="320">
        <v>349</v>
      </c>
      <c r="F107" s="321">
        <v>465.33333333333331</v>
      </c>
      <c r="G107" s="322">
        <v>13</v>
      </c>
      <c r="H107" s="321">
        <v>17.333333333333332</v>
      </c>
      <c r="I107" s="322">
        <v>38</v>
      </c>
      <c r="J107" s="321">
        <v>50.666666666666664</v>
      </c>
      <c r="K107" s="135">
        <v>726161</v>
      </c>
      <c r="L107" s="135">
        <v>968214.66666666663</v>
      </c>
      <c r="M107" s="135">
        <v>726161</v>
      </c>
      <c r="N107" s="138">
        <v>5974</v>
      </c>
      <c r="O107" s="134">
        <v>7965.333333333333</v>
      </c>
      <c r="P107" s="138">
        <v>44</v>
      </c>
      <c r="Q107" s="134">
        <v>58.666666666666664</v>
      </c>
      <c r="R107" s="136">
        <v>80</v>
      </c>
      <c r="S107" s="134">
        <v>106.66666666666667</v>
      </c>
      <c r="T107" s="136">
        <v>6</v>
      </c>
      <c r="U107" s="134">
        <v>8</v>
      </c>
      <c r="V107" s="136">
        <v>2</v>
      </c>
      <c r="W107" s="134">
        <v>2.6666666666666665</v>
      </c>
      <c r="X107" s="136">
        <v>14</v>
      </c>
      <c r="Y107" s="134">
        <v>18.666666666666668</v>
      </c>
      <c r="Z107" s="136">
        <v>29</v>
      </c>
      <c r="AA107" s="134">
        <v>38.666666666666664</v>
      </c>
      <c r="AB107" s="136">
        <v>42</v>
      </c>
      <c r="AC107" s="134">
        <v>56</v>
      </c>
      <c r="AD107" s="137">
        <v>5</v>
      </c>
      <c r="AE107" s="134">
        <v>6.666666666666667</v>
      </c>
      <c r="AF107" s="136">
        <v>21</v>
      </c>
      <c r="AG107" s="134">
        <v>28</v>
      </c>
      <c r="AH107" s="136">
        <v>31</v>
      </c>
      <c r="AI107" s="134">
        <v>41.333333333333336</v>
      </c>
      <c r="AJ107" s="136">
        <v>8</v>
      </c>
      <c r="AK107" s="134">
        <v>10.666666666666666</v>
      </c>
      <c r="AL107" s="136">
        <v>107</v>
      </c>
      <c r="AM107" s="134">
        <v>142.66666666666666</v>
      </c>
      <c r="AN107" s="136">
        <v>247</v>
      </c>
      <c r="AO107" s="134">
        <v>329.33333333333331</v>
      </c>
      <c r="AP107" s="136">
        <v>77</v>
      </c>
      <c r="AQ107" s="134">
        <v>102.66666666666667</v>
      </c>
      <c r="AR107" s="136">
        <v>90</v>
      </c>
      <c r="AS107" s="134">
        <v>120</v>
      </c>
    </row>
    <row r="108" spans="1:45" ht="13.8" x14ac:dyDescent="0.3">
      <c r="A108" s="133"/>
      <c r="B108" s="133" t="s">
        <v>221</v>
      </c>
      <c r="C108" s="140">
        <v>950.92499999999995</v>
      </c>
      <c r="D108" s="140">
        <v>1367.3150000000001</v>
      </c>
      <c r="E108" s="320">
        <v>377140</v>
      </c>
      <c r="F108" s="324">
        <v>396.60330730604414</v>
      </c>
      <c r="G108" s="323">
        <v>23143</v>
      </c>
      <c r="H108" s="324">
        <v>24.337355732576178</v>
      </c>
      <c r="I108" s="325">
        <v>23731</v>
      </c>
      <c r="J108" s="324">
        <v>24.955701027946475</v>
      </c>
      <c r="K108" s="379">
        <v>717567212.70999992</v>
      </c>
      <c r="L108" s="379">
        <v>754599.16682177875</v>
      </c>
      <c r="M108" s="379">
        <v>524800.21992737579</v>
      </c>
      <c r="N108" s="380">
        <v>7493416</v>
      </c>
      <c r="O108" s="381">
        <v>7880.1335541709395</v>
      </c>
      <c r="P108" s="380">
        <v>51388</v>
      </c>
      <c r="Q108" s="381">
        <v>54.040013670899391</v>
      </c>
      <c r="R108" s="380">
        <v>504352</v>
      </c>
      <c r="S108" s="381">
        <v>530.38041906564661</v>
      </c>
      <c r="T108" s="380">
        <v>63348</v>
      </c>
      <c r="U108" s="381">
        <v>66.617241107342849</v>
      </c>
      <c r="V108" s="380">
        <v>9938</v>
      </c>
      <c r="W108" s="381">
        <v>10.450876777874175</v>
      </c>
      <c r="X108" s="380">
        <v>23917</v>
      </c>
      <c r="Y108" s="381">
        <v>25.151300049951363</v>
      </c>
      <c r="Z108" s="380">
        <v>31342</v>
      </c>
      <c r="AA108" s="381">
        <v>32.959486815469148</v>
      </c>
      <c r="AB108" s="380">
        <v>21956</v>
      </c>
      <c r="AC108" s="381">
        <v>23.089097457738518</v>
      </c>
      <c r="AD108" s="380">
        <v>16955</v>
      </c>
      <c r="AE108" s="381">
        <v>17.830007624155428</v>
      </c>
      <c r="AF108" s="380">
        <v>14082</v>
      </c>
      <c r="AG108" s="381">
        <v>14.808738859531509</v>
      </c>
      <c r="AH108" s="380">
        <v>24803</v>
      </c>
      <c r="AI108" s="381">
        <v>26.08302442358756</v>
      </c>
      <c r="AJ108" s="380">
        <v>5245</v>
      </c>
      <c r="AK108" s="381">
        <v>5.5156820990088598</v>
      </c>
      <c r="AL108" s="380">
        <v>195902</v>
      </c>
      <c r="AM108" s="381">
        <v>206.0120409075374</v>
      </c>
      <c r="AN108" s="380">
        <v>172585</v>
      </c>
      <c r="AO108" s="381">
        <v>181.4917054446986</v>
      </c>
      <c r="AP108" s="380">
        <v>479642</v>
      </c>
      <c r="AQ108" s="381">
        <v>504.39519415306154</v>
      </c>
      <c r="AR108" s="380">
        <v>79864</v>
      </c>
      <c r="AS108" s="381">
        <v>83.985592975260928</v>
      </c>
    </row>
    <row r="109" spans="1:45" ht="13.8" x14ac:dyDescent="0.3">
      <c r="A109" s="383"/>
      <c r="B109" s="383"/>
      <c r="C109" s="384"/>
      <c r="D109" s="384"/>
      <c r="E109" s="385"/>
      <c r="F109" s="386"/>
      <c r="G109" s="387"/>
      <c r="H109" s="386"/>
      <c r="I109" s="387"/>
      <c r="J109" s="386"/>
      <c r="K109" s="388"/>
      <c r="L109" s="388"/>
      <c r="M109" s="388"/>
      <c r="N109" s="389"/>
      <c r="O109" s="390"/>
      <c r="P109" s="389"/>
      <c r="Q109" s="390"/>
      <c r="R109" s="389"/>
      <c r="S109" s="390"/>
      <c r="T109" s="389"/>
      <c r="U109" s="390"/>
      <c r="V109" s="389"/>
      <c r="W109" s="390"/>
      <c r="X109" s="389"/>
      <c r="Y109" s="390"/>
      <c r="Z109" s="389"/>
      <c r="AA109" s="390"/>
      <c r="AB109" s="389"/>
      <c r="AC109" s="390"/>
      <c r="AD109" s="389"/>
      <c r="AE109" s="390"/>
      <c r="AF109" s="389"/>
      <c r="AG109" s="390"/>
      <c r="AH109" s="389"/>
      <c r="AI109" s="390"/>
      <c r="AJ109" s="389"/>
      <c r="AK109" s="390"/>
      <c r="AL109" s="389"/>
      <c r="AM109" s="390"/>
      <c r="AN109" s="389"/>
      <c r="AO109" s="390"/>
      <c r="AP109" s="389"/>
      <c r="AQ109" s="390"/>
      <c r="AR109" s="389"/>
      <c r="AS109" s="390"/>
    </row>
    <row r="110" spans="1:45" s="150" customFormat="1" ht="13.8" x14ac:dyDescent="0.3">
      <c r="A110" s="445" t="s">
        <v>3</v>
      </c>
      <c r="B110" s="446"/>
      <c r="C110" s="143">
        <v>950.92499999999995</v>
      </c>
      <c r="D110" s="144">
        <v>1367.3150000000001</v>
      </c>
      <c r="E110" s="145">
        <v>377140</v>
      </c>
      <c r="F110" s="144">
        <v>396.60330730604414</v>
      </c>
      <c r="G110" s="145">
        <v>23143</v>
      </c>
      <c r="H110" s="143">
        <v>24.337355732576178</v>
      </c>
      <c r="I110" s="145">
        <v>23731</v>
      </c>
      <c r="J110" s="144">
        <v>24.955701027946475</v>
      </c>
      <c r="K110" s="146">
        <v>717567212.70999992</v>
      </c>
      <c r="L110" s="147">
        <v>754599.16682177875</v>
      </c>
      <c r="M110" s="148">
        <v>524800.21992737579</v>
      </c>
      <c r="N110" s="145">
        <v>7493416</v>
      </c>
      <c r="O110" s="149">
        <v>7880.1335541709395</v>
      </c>
      <c r="P110" s="145">
        <v>51388</v>
      </c>
      <c r="Q110" s="144">
        <v>54.040013670899391</v>
      </c>
      <c r="R110" s="145">
        <v>504352</v>
      </c>
      <c r="S110" s="149">
        <v>530.38041906564661</v>
      </c>
      <c r="T110" s="145">
        <v>63348</v>
      </c>
      <c r="U110" s="144">
        <v>66.617241107342849</v>
      </c>
      <c r="V110" s="145">
        <v>9938</v>
      </c>
      <c r="W110" s="149">
        <v>10.450876777874175</v>
      </c>
      <c r="X110" s="145">
        <v>23917</v>
      </c>
      <c r="Y110" s="144">
        <v>25.151300049951363</v>
      </c>
      <c r="Z110" s="145">
        <v>31342</v>
      </c>
      <c r="AA110" s="149">
        <v>32.959486815469148</v>
      </c>
      <c r="AB110" s="145">
        <v>21956</v>
      </c>
      <c r="AC110" s="144">
        <v>23.089097457738518</v>
      </c>
      <c r="AD110" s="145">
        <v>16955</v>
      </c>
      <c r="AE110" s="143">
        <v>17.830007624155428</v>
      </c>
      <c r="AF110" s="145">
        <v>14082</v>
      </c>
      <c r="AG110" s="144">
        <v>14.808738859531509</v>
      </c>
      <c r="AH110" s="145">
        <v>24803</v>
      </c>
      <c r="AI110" s="144">
        <v>26.08302442358756</v>
      </c>
      <c r="AJ110" s="145">
        <v>5245</v>
      </c>
      <c r="AK110" s="144">
        <v>5.5156820990088598</v>
      </c>
      <c r="AL110" s="145">
        <v>195902</v>
      </c>
      <c r="AM110" s="144">
        <v>206.0120409075374</v>
      </c>
      <c r="AN110" s="145">
        <v>172585</v>
      </c>
      <c r="AO110" s="149">
        <v>181.4917054446986</v>
      </c>
      <c r="AP110" s="145">
        <v>479642</v>
      </c>
      <c r="AQ110" s="144">
        <v>504.39519415306154</v>
      </c>
      <c r="AR110" s="145">
        <v>79864</v>
      </c>
      <c r="AS110" s="144">
        <v>83.985592975260928</v>
      </c>
    </row>
    <row r="111" spans="1:45" s="151" customFormat="1" ht="13.8" x14ac:dyDescent="0.3">
      <c r="A111" s="133" t="s">
        <v>312</v>
      </c>
      <c r="B111" s="133" t="s">
        <v>308</v>
      </c>
      <c r="C111" s="140">
        <v>15</v>
      </c>
      <c r="D111" s="140">
        <v>19</v>
      </c>
      <c r="E111" s="325">
        <v>4779</v>
      </c>
      <c r="F111" s="324">
        <v>318.60000000000002</v>
      </c>
      <c r="G111" s="325">
        <v>111</v>
      </c>
      <c r="H111" s="324">
        <v>7.4</v>
      </c>
      <c r="I111" s="325">
        <v>91</v>
      </c>
      <c r="J111" s="324">
        <v>6.0666666666666664</v>
      </c>
      <c r="K111" s="141">
        <v>6544430.8599999994</v>
      </c>
      <c r="L111" s="135">
        <v>436295.39066666662</v>
      </c>
      <c r="M111" s="135">
        <v>344443.72947368416</v>
      </c>
      <c r="N111" s="142">
        <v>83796</v>
      </c>
      <c r="O111" s="140">
        <v>5586.4</v>
      </c>
      <c r="P111" s="142">
        <v>478</v>
      </c>
      <c r="Q111" s="140">
        <v>31.866666666666667</v>
      </c>
      <c r="R111" s="142">
        <v>7543</v>
      </c>
      <c r="S111" s="140">
        <v>502.86666666666667</v>
      </c>
      <c r="T111" s="142">
        <v>728</v>
      </c>
      <c r="U111" s="140">
        <v>48.533333333333331</v>
      </c>
      <c r="V111" s="142">
        <v>171</v>
      </c>
      <c r="W111" s="140">
        <v>11.4</v>
      </c>
      <c r="X111" s="142">
        <v>129</v>
      </c>
      <c r="Y111" s="140">
        <v>8.6</v>
      </c>
      <c r="Z111" s="142">
        <v>277</v>
      </c>
      <c r="AA111" s="140">
        <v>18.466666666666665</v>
      </c>
      <c r="AB111" s="142">
        <v>84</v>
      </c>
      <c r="AC111" s="140">
        <v>5.6</v>
      </c>
      <c r="AD111" s="142">
        <v>54</v>
      </c>
      <c r="AE111" s="140">
        <v>3.6</v>
      </c>
      <c r="AF111" s="142">
        <v>396</v>
      </c>
      <c r="AG111" s="140">
        <v>26.4</v>
      </c>
      <c r="AH111" s="142">
        <v>220</v>
      </c>
      <c r="AI111" s="140">
        <v>14.666666666666666</v>
      </c>
      <c r="AJ111" s="142">
        <v>27</v>
      </c>
      <c r="AK111" s="140">
        <v>1.8</v>
      </c>
      <c r="AL111" s="142">
        <v>2002</v>
      </c>
      <c r="AM111" s="140">
        <v>133.46666666666667</v>
      </c>
      <c r="AN111" s="142">
        <v>4774</v>
      </c>
      <c r="AO111" s="140">
        <v>318.26666666666665</v>
      </c>
      <c r="AP111" s="142">
        <v>3268</v>
      </c>
      <c r="AQ111" s="140">
        <v>217.86666666666667</v>
      </c>
      <c r="AR111" s="142">
        <v>672</v>
      </c>
      <c r="AS111" s="140">
        <v>44.8</v>
      </c>
    </row>
    <row r="112" spans="1:45" s="151" customFormat="1" ht="13.8" x14ac:dyDescent="0.3">
      <c r="A112" s="133" t="s">
        <v>142</v>
      </c>
      <c r="B112" s="133" t="s">
        <v>309</v>
      </c>
      <c r="C112" s="140">
        <v>50</v>
      </c>
      <c r="D112" s="140">
        <v>96</v>
      </c>
      <c r="E112" s="325">
        <v>20293</v>
      </c>
      <c r="F112" s="324">
        <v>405.86</v>
      </c>
      <c r="G112" s="325">
        <v>1785</v>
      </c>
      <c r="H112" s="324">
        <v>35.700000000000003</v>
      </c>
      <c r="I112" s="325">
        <v>1103</v>
      </c>
      <c r="J112" s="324">
        <v>22.06</v>
      </c>
      <c r="K112" s="141">
        <v>35042483.120000005</v>
      </c>
      <c r="L112" s="135">
        <v>700849.66240000015</v>
      </c>
      <c r="M112" s="135">
        <v>365025.8658333334</v>
      </c>
      <c r="N112" s="142">
        <v>386563</v>
      </c>
      <c r="O112" s="140">
        <v>7731.26</v>
      </c>
      <c r="P112" s="142">
        <v>3580</v>
      </c>
      <c r="Q112" s="140">
        <v>71.599999999999994</v>
      </c>
      <c r="R112" s="142">
        <v>7886</v>
      </c>
      <c r="S112" s="140">
        <v>157.72</v>
      </c>
      <c r="T112" s="142">
        <v>509</v>
      </c>
      <c r="U112" s="140">
        <v>10.18</v>
      </c>
      <c r="V112" s="142">
        <v>583</v>
      </c>
      <c r="W112" s="140">
        <v>11.66</v>
      </c>
      <c r="X112" s="142">
        <v>1796</v>
      </c>
      <c r="Y112" s="140">
        <v>35.92</v>
      </c>
      <c r="Z112" s="142">
        <v>1317</v>
      </c>
      <c r="AA112" s="140">
        <v>26.34</v>
      </c>
      <c r="AB112" s="142">
        <v>1081</v>
      </c>
      <c r="AC112" s="140">
        <v>21.62</v>
      </c>
      <c r="AD112" s="142">
        <v>1036</v>
      </c>
      <c r="AE112" s="140">
        <v>20.72</v>
      </c>
      <c r="AF112" s="142">
        <v>564</v>
      </c>
      <c r="AG112" s="140">
        <v>11.28</v>
      </c>
      <c r="AH112" s="142">
        <v>831</v>
      </c>
      <c r="AI112" s="140">
        <v>16.62</v>
      </c>
      <c r="AJ112" s="142">
        <v>300</v>
      </c>
      <c r="AK112" s="140">
        <v>6</v>
      </c>
      <c r="AL112" s="142">
        <v>12013</v>
      </c>
      <c r="AM112" s="140">
        <v>240.26</v>
      </c>
      <c r="AN112" s="142">
        <v>2699</v>
      </c>
      <c r="AO112" s="140">
        <v>53.98</v>
      </c>
      <c r="AP112" s="142">
        <v>39619</v>
      </c>
      <c r="AQ112" s="140">
        <v>792.38</v>
      </c>
      <c r="AR112" s="142">
        <v>643</v>
      </c>
      <c r="AS112" s="140">
        <v>12.86</v>
      </c>
    </row>
    <row r="113" spans="1:45" ht="18" customHeight="1" x14ac:dyDescent="0.3">
      <c r="A113" s="152" t="s">
        <v>222</v>
      </c>
      <c r="B113" s="153"/>
      <c r="C113" s="154"/>
      <c r="D113" s="155"/>
      <c r="E113" s="156"/>
      <c r="F113" s="157"/>
      <c r="G113" s="156"/>
      <c r="H113" s="158"/>
      <c r="I113" s="156"/>
      <c r="J113" s="157"/>
      <c r="K113" s="159"/>
      <c r="L113" s="160"/>
      <c r="M113" s="161"/>
      <c r="N113" s="158"/>
      <c r="O113" s="162"/>
      <c r="P113" s="158"/>
      <c r="Q113" s="157"/>
      <c r="R113" s="156"/>
      <c r="S113" s="162"/>
      <c r="T113" s="158"/>
      <c r="U113" s="157"/>
      <c r="V113" s="156"/>
      <c r="W113" s="162"/>
      <c r="X113" s="158"/>
      <c r="Y113" s="157"/>
      <c r="Z113" s="156"/>
      <c r="AA113" s="162"/>
      <c r="AB113" s="158"/>
      <c r="AC113" s="157"/>
      <c r="AD113" s="158"/>
      <c r="AE113" s="158"/>
      <c r="AF113" s="156"/>
      <c r="AG113" s="157"/>
      <c r="AH113" s="158"/>
      <c r="AI113" s="157"/>
      <c r="AJ113" s="156"/>
      <c r="AK113" s="157"/>
      <c r="AL113" s="156"/>
      <c r="AM113" s="157"/>
      <c r="AN113" s="156"/>
      <c r="AO113" s="162"/>
      <c r="AP113" s="158"/>
      <c r="AQ113" s="157"/>
      <c r="AR113" s="156"/>
      <c r="AS113" s="157"/>
    </row>
    <row r="114" spans="1:45" ht="18" customHeight="1" x14ac:dyDescent="0.25"/>
    <row r="116" spans="1:45" ht="13.8" x14ac:dyDescent="0.3">
      <c r="A116" s="172"/>
      <c r="B116" s="172"/>
      <c r="N116" s="167"/>
    </row>
    <row r="117" spans="1:45" x14ac:dyDescent="0.25">
      <c r="N117" s="167"/>
    </row>
    <row r="118" spans="1:45" x14ac:dyDescent="0.25">
      <c r="N118" s="167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J2:AK2"/>
    <mergeCell ref="AL2:AM2"/>
    <mergeCell ref="AN1:AQ1"/>
    <mergeCell ref="AF2:AG2"/>
    <mergeCell ref="AH1:AI1"/>
    <mergeCell ref="AJ1:AK1"/>
    <mergeCell ref="AL1:AM1"/>
    <mergeCell ref="AH2:AI2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C97" activePane="bottomRight" state="frozen"/>
      <selection activeCell="D7" sqref="D7"/>
      <selection pane="topRight" activeCell="D7" sqref="D7"/>
      <selection pane="bottomLeft" activeCell="D7" sqref="D7"/>
      <selection pane="bottomRight" activeCell="C112" sqref="C112:N112"/>
    </sheetView>
  </sheetViews>
  <sheetFormatPr defaultColWidth="9.109375" defaultRowHeight="12" customHeight="1" x14ac:dyDescent="0.25"/>
  <cols>
    <col min="1" max="1" width="20.5546875" style="220" customWidth="1"/>
    <col min="2" max="2" width="21.5546875" style="221" customWidth="1"/>
    <col min="3" max="3" width="7.33203125" style="222" customWidth="1"/>
    <col min="4" max="4" width="7" style="222" customWidth="1"/>
    <col min="5" max="5" width="7.6640625" style="222" customWidth="1"/>
    <col min="6" max="6" width="7.33203125" style="222" customWidth="1"/>
    <col min="7" max="7" width="6.6640625" style="222" customWidth="1"/>
    <col min="8" max="8" width="7.109375" style="222" customWidth="1"/>
    <col min="9" max="9" width="8.33203125" style="223" customWidth="1"/>
    <col min="10" max="10" width="7.6640625" style="223" customWidth="1"/>
    <col min="11" max="11" width="9.44140625" style="224" customWidth="1"/>
    <col min="12" max="12" width="8.33203125" style="223" customWidth="1"/>
    <col min="13" max="13" width="6.6640625" style="223" customWidth="1"/>
    <col min="14" max="14" width="8.6640625" style="223" customWidth="1"/>
    <col min="15" max="15" width="10.88671875" style="223" customWidth="1"/>
    <col min="16" max="16" width="9.6640625" style="223" customWidth="1"/>
    <col min="17" max="17" width="89.88671875" style="225" customWidth="1"/>
    <col min="18" max="16384" width="9.109375" style="181"/>
  </cols>
  <sheetData>
    <row r="1" spans="1:23" ht="41.4" x14ac:dyDescent="0.3">
      <c r="A1" s="460" t="s">
        <v>343</v>
      </c>
      <c r="B1" s="461"/>
      <c r="C1" s="305"/>
      <c r="D1" s="306"/>
      <c r="E1" s="307"/>
      <c r="F1" s="173"/>
      <c r="G1" s="174"/>
      <c r="H1" s="175"/>
      <c r="I1" s="305"/>
      <c r="J1" s="306"/>
      <c r="K1" s="307"/>
      <c r="L1" s="176"/>
      <c r="M1" s="177"/>
      <c r="N1" s="178"/>
      <c r="O1" s="327" t="s">
        <v>223</v>
      </c>
      <c r="P1" s="179" t="s">
        <v>224</v>
      </c>
      <c r="Q1" s="180"/>
    </row>
    <row r="2" spans="1:23" ht="15.75" customHeight="1" x14ac:dyDescent="0.3">
      <c r="A2" s="288"/>
      <c r="B2" s="289"/>
      <c r="C2" s="462" t="s">
        <v>225</v>
      </c>
      <c r="D2" s="463"/>
      <c r="E2" s="464"/>
      <c r="F2" s="465" t="s">
        <v>226</v>
      </c>
      <c r="G2" s="466"/>
      <c r="H2" s="467"/>
      <c r="I2" s="462" t="s">
        <v>227</v>
      </c>
      <c r="J2" s="463"/>
      <c r="K2" s="464"/>
      <c r="L2" s="468" t="s">
        <v>228</v>
      </c>
      <c r="M2" s="469"/>
      <c r="N2" s="470"/>
      <c r="O2" s="471" t="s">
        <v>229</v>
      </c>
      <c r="P2" s="456" t="s">
        <v>230</v>
      </c>
      <c r="Q2" s="180"/>
    </row>
    <row r="3" spans="1:23" s="192" customFormat="1" ht="28.2" thickBot="1" x14ac:dyDescent="0.3">
      <c r="A3" s="182" t="s">
        <v>109</v>
      </c>
      <c r="B3" s="183" t="s">
        <v>180</v>
      </c>
      <c r="C3" s="308" t="s">
        <v>231</v>
      </c>
      <c r="D3" s="309" t="s">
        <v>232</v>
      </c>
      <c r="E3" s="310" t="s">
        <v>233</v>
      </c>
      <c r="F3" s="184" t="s">
        <v>234</v>
      </c>
      <c r="G3" s="185" t="s">
        <v>235</v>
      </c>
      <c r="H3" s="186" t="s">
        <v>236</v>
      </c>
      <c r="I3" s="312" t="s">
        <v>237</v>
      </c>
      <c r="J3" s="313" t="s">
        <v>238</v>
      </c>
      <c r="K3" s="314" t="s">
        <v>239</v>
      </c>
      <c r="L3" s="187" t="s">
        <v>240</v>
      </c>
      <c r="M3" s="188" t="s">
        <v>241</v>
      </c>
      <c r="N3" s="189" t="s">
        <v>242</v>
      </c>
      <c r="O3" s="472"/>
      <c r="P3" s="457"/>
      <c r="Q3" s="190" t="s">
        <v>243</v>
      </c>
      <c r="R3" s="191"/>
      <c r="S3" s="191"/>
      <c r="T3" s="191"/>
      <c r="U3" s="191"/>
      <c r="V3" s="191"/>
      <c r="W3" s="191"/>
    </row>
    <row r="4" spans="1:23" s="198" customFormat="1" ht="12" customHeight="1" thickBot="1" x14ac:dyDescent="0.35">
      <c r="A4" s="413" t="s">
        <v>312</v>
      </c>
      <c r="B4" s="359" t="s">
        <v>5</v>
      </c>
      <c r="C4" s="311">
        <v>3.5</v>
      </c>
      <c r="D4" s="311">
        <v>0</v>
      </c>
      <c r="E4" s="311">
        <v>3.5</v>
      </c>
      <c r="F4" s="193">
        <v>12</v>
      </c>
      <c r="G4" s="193">
        <v>0</v>
      </c>
      <c r="H4" s="194">
        <v>12</v>
      </c>
      <c r="I4" s="315">
        <v>3</v>
      </c>
      <c r="J4" s="316">
        <v>0</v>
      </c>
      <c r="K4" s="317">
        <v>3</v>
      </c>
      <c r="L4" s="195">
        <f>SUM(C4,F4,I4)</f>
        <v>18.5</v>
      </c>
      <c r="M4" s="195">
        <f>SUM(D4,G4,J4)</f>
        <v>0</v>
      </c>
      <c r="N4" s="195">
        <f>SUM(E4,H4,K4)</f>
        <v>18.5</v>
      </c>
      <c r="O4" s="196">
        <f>L4</f>
        <v>18.5</v>
      </c>
      <c r="P4" s="196">
        <v>2.5</v>
      </c>
      <c r="Q4" s="197" t="s">
        <v>244</v>
      </c>
      <c r="R4" s="181"/>
      <c r="S4" s="181"/>
      <c r="T4" s="181"/>
      <c r="U4" s="181"/>
      <c r="V4" s="181"/>
      <c r="W4" s="181"/>
    </row>
    <row r="5" spans="1:23" s="198" customFormat="1" ht="12" customHeight="1" thickBot="1" x14ac:dyDescent="0.35">
      <c r="A5" s="328" t="s">
        <v>142</v>
      </c>
      <c r="B5" s="334" t="s">
        <v>6</v>
      </c>
      <c r="C5" s="329">
        <v>1</v>
      </c>
      <c r="D5" s="329">
        <v>0</v>
      </c>
      <c r="E5" s="329">
        <v>1</v>
      </c>
      <c r="F5" s="330">
        <v>3</v>
      </c>
      <c r="G5" s="330">
        <v>0</v>
      </c>
      <c r="H5" s="331">
        <v>3</v>
      </c>
      <c r="I5" s="318">
        <v>0</v>
      </c>
      <c r="J5" s="332">
        <v>0</v>
      </c>
      <c r="K5" s="333">
        <v>0</v>
      </c>
      <c r="L5" s="195">
        <f t="shared" ref="L5:N68" si="0">SUM(C5,F5,I5)</f>
        <v>4</v>
      </c>
      <c r="M5" s="195">
        <f t="shared" si="0"/>
        <v>0</v>
      </c>
      <c r="N5" s="195">
        <f t="shared" si="0"/>
        <v>4</v>
      </c>
      <c r="O5" s="196">
        <f t="shared" ref="O5:O68" si="1">L5</f>
        <v>4</v>
      </c>
      <c r="P5" s="200">
        <v>0.25</v>
      </c>
      <c r="Q5" s="201" t="s">
        <v>245</v>
      </c>
      <c r="R5" s="181"/>
      <c r="S5" s="181"/>
      <c r="T5" s="181"/>
      <c r="U5" s="181"/>
      <c r="V5" s="181"/>
      <c r="W5" s="181"/>
    </row>
    <row r="6" spans="1:23" s="198" customFormat="1" ht="12" customHeight="1" thickBot="1" x14ac:dyDescent="0.35">
      <c r="A6" s="328" t="s">
        <v>142</v>
      </c>
      <c r="B6" s="334" t="s">
        <v>7</v>
      </c>
      <c r="C6" s="329">
        <v>0.25</v>
      </c>
      <c r="D6" s="329">
        <v>0</v>
      </c>
      <c r="E6" s="329">
        <v>0.25</v>
      </c>
      <c r="F6" s="330">
        <v>0.75</v>
      </c>
      <c r="G6" s="330">
        <v>0</v>
      </c>
      <c r="H6" s="331">
        <v>0.75</v>
      </c>
      <c r="I6" s="318">
        <v>1</v>
      </c>
      <c r="J6" s="332">
        <v>0</v>
      </c>
      <c r="K6" s="333">
        <v>1</v>
      </c>
      <c r="L6" s="195">
        <f t="shared" si="0"/>
        <v>2</v>
      </c>
      <c r="M6" s="195">
        <f t="shared" si="0"/>
        <v>0</v>
      </c>
      <c r="N6" s="195">
        <f t="shared" si="0"/>
        <v>2</v>
      </c>
      <c r="O6" s="196">
        <f t="shared" si="1"/>
        <v>2</v>
      </c>
      <c r="P6" s="200">
        <v>0.5</v>
      </c>
      <c r="Q6" s="201" t="s">
        <v>246</v>
      </c>
      <c r="R6" s="181"/>
      <c r="S6" s="181"/>
      <c r="T6" s="181"/>
      <c r="U6" s="181"/>
      <c r="V6" s="181"/>
      <c r="W6" s="181"/>
    </row>
    <row r="7" spans="1:23" s="198" customFormat="1" ht="12" customHeight="1" thickBot="1" x14ac:dyDescent="0.35">
      <c r="A7" s="328" t="s">
        <v>154</v>
      </c>
      <c r="B7" s="334" t="s">
        <v>8</v>
      </c>
      <c r="C7" s="329">
        <v>1.25</v>
      </c>
      <c r="D7" s="329">
        <v>0</v>
      </c>
      <c r="E7" s="329">
        <v>1.25</v>
      </c>
      <c r="F7" s="330">
        <v>4.75</v>
      </c>
      <c r="G7" s="330">
        <v>0</v>
      </c>
      <c r="H7" s="331">
        <v>4.75</v>
      </c>
      <c r="I7" s="318">
        <v>1</v>
      </c>
      <c r="J7" s="332">
        <v>0</v>
      </c>
      <c r="K7" s="333">
        <v>1</v>
      </c>
      <c r="L7" s="195">
        <f t="shared" si="0"/>
        <v>7</v>
      </c>
      <c r="M7" s="195">
        <f t="shared" si="0"/>
        <v>0</v>
      </c>
      <c r="N7" s="195">
        <f t="shared" si="0"/>
        <v>7</v>
      </c>
      <c r="O7" s="196">
        <f t="shared" si="1"/>
        <v>7</v>
      </c>
      <c r="P7" s="200">
        <v>2</v>
      </c>
      <c r="Q7" s="201" t="s">
        <v>247</v>
      </c>
      <c r="R7" s="181"/>
      <c r="S7" s="181"/>
      <c r="T7" s="181"/>
      <c r="U7" s="181"/>
      <c r="V7" s="181"/>
      <c r="W7" s="181"/>
    </row>
    <row r="8" spans="1:23" s="198" customFormat="1" ht="12" customHeight="1" thickBot="1" x14ac:dyDescent="0.35">
      <c r="A8" s="328" t="s">
        <v>142</v>
      </c>
      <c r="B8" s="334" t="s">
        <v>9</v>
      </c>
      <c r="C8" s="329">
        <v>1</v>
      </c>
      <c r="D8" s="329">
        <v>0</v>
      </c>
      <c r="E8" s="329">
        <v>1</v>
      </c>
      <c r="F8" s="330">
        <v>4</v>
      </c>
      <c r="G8" s="330">
        <v>0</v>
      </c>
      <c r="H8" s="331">
        <v>4</v>
      </c>
      <c r="I8" s="318">
        <v>0</v>
      </c>
      <c r="J8" s="332">
        <v>0</v>
      </c>
      <c r="K8" s="333">
        <v>0</v>
      </c>
      <c r="L8" s="195">
        <f t="shared" si="0"/>
        <v>5</v>
      </c>
      <c r="M8" s="195">
        <f t="shared" si="0"/>
        <v>0</v>
      </c>
      <c r="N8" s="195">
        <f t="shared" si="0"/>
        <v>5</v>
      </c>
      <c r="O8" s="196">
        <f t="shared" si="1"/>
        <v>5</v>
      </c>
      <c r="P8" s="200">
        <v>0.25</v>
      </c>
      <c r="Q8" s="201" t="s">
        <v>311</v>
      </c>
      <c r="R8" s="181"/>
      <c r="S8" s="181"/>
      <c r="T8" s="181"/>
      <c r="U8" s="181"/>
      <c r="V8" s="181"/>
      <c r="W8" s="181"/>
    </row>
    <row r="9" spans="1:23" s="198" customFormat="1" ht="12" customHeight="1" thickBot="1" x14ac:dyDescent="0.35">
      <c r="A9" s="328" t="s">
        <v>153</v>
      </c>
      <c r="B9" s="334" t="s">
        <v>10</v>
      </c>
      <c r="C9" s="329">
        <v>0</v>
      </c>
      <c r="D9" s="329">
        <v>0</v>
      </c>
      <c r="E9" s="329">
        <v>0</v>
      </c>
      <c r="F9" s="330">
        <v>1</v>
      </c>
      <c r="G9" s="330">
        <v>0</v>
      </c>
      <c r="H9" s="331">
        <v>1</v>
      </c>
      <c r="I9" s="318">
        <v>0</v>
      </c>
      <c r="J9" s="332">
        <v>0</v>
      </c>
      <c r="K9" s="333">
        <v>0</v>
      </c>
      <c r="L9" s="195">
        <f t="shared" si="0"/>
        <v>1</v>
      </c>
      <c r="M9" s="195">
        <f t="shared" si="0"/>
        <v>0</v>
      </c>
      <c r="N9" s="195">
        <f t="shared" si="0"/>
        <v>1</v>
      </c>
      <c r="O9" s="196">
        <f t="shared" si="1"/>
        <v>1</v>
      </c>
      <c r="P9" s="200">
        <v>0.05</v>
      </c>
      <c r="Q9" s="201" t="s">
        <v>248</v>
      </c>
      <c r="R9" s="181"/>
      <c r="S9" s="181"/>
      <c r="T9" s="181"/>
      <c r="U9" s="181"/>
      <c r="V9" s="181"/>
      <c r="W9" s="181"/>
    </row>
    <row r="10" spans="1:23" s="198" customFormat="1" ht="12" customHeight="1" thickBot="1" x14ac:dyDescent="0.35">
      <c r="A10" s="328" t="s">
        <v>142</v>
      </c>
      <c r="B10" s="334" t="s">
        <v>11</v>
      </c>
      <c r="C10" s="329">
        <v>1.75</v>
      </c>
      <c r="D10" s="329">
        <v>0</v>
      </c>
      <c r="E10" s="329">
        <v>1.75</v>
      </c>
      <c r="F10" s="330">
        <v>7.5</v>
      </c>
      <c r="G10" s="330">
        <v>0</v>
      </c>
      <c r="H10" s="331">
        <v>7.5</v>
      </c>
      <c r="I10" s="318">
        <v>0.75</v>
      </c>
      <c r="J10" s="332">
        <v>0</v>
      </c>
      <c r="K10" s="333">
        <v>0.75</v>
      </c>
      <c r="L10" s="195">
        <f t="shared" si="0"/>
        <v>10</v>
      </c>
      <c r="M10" s="195">
        <f t="shared" si="0"/>
        <v>0</v>
      </c>
      <c r="N10" s="195">
        <f t="shared" si="0"/>
        <v>10</v>
      </c>
      <c r="O10" s="196">
        <f t="shared" si="1"/>
        <v>10</v>
      </c>
      <c r="P10" s="200">
        <v>0.3</v>
      </c>
      <c r="Q10" s="201" t="s">
        <v>315</v>
      </c>
      <c r="R10" s="181"/>
      <c r="S10" s="181"/>
      <c r="T10" s="181"/>
      <c r="U10" s="181"/>
      <c r="V10" s="181"/>
      <c r="W10" s="181"/>
    </row>
    <row r="11" spans="1:23" s="198" customFormat="1" ht="12" customHeight="1" thickBot="1" x14ac:dyDescent="0.35">
      <c r="A11" s="328" t="s">
        <v>312</v>
      </c>
      <c r="B11" s="334" t="s">
        <v>12</v>
      </c>
      <c r="C11" s="329">
        <v>0.5</v>
      </c>
      <c r="D11" s="329">
        <v>0</v>
      </c>
      <c r="E11" s="329">
        <v>0.5</v>
      </c>
      <c r="F11" s="330">
        <v>3.5</v>
      </c>
      <c r="G11" s="330">
        <v>0</v>
      </c>
      <c r="H11" s="331">
        <v>3.5</v>
      </c>
      <c r="I11" s="318">
        <v>0</v>
      </c>
      <c r="J11" s="332">
        <v>0</v>
      </c>
      <c r="K11" s="333">
        <v>0</v>
      </c>
      <c r="L11" s="195">
        <f t="shared" si="0"/>
        <v>4</v>
      </c>
      <c r="M11" s="195">
        <f t="shared" si="0"/>
        <v>0</v>
      </c>
      <c r="N11" s="195">
        <f t="shared" si="0"/>
        <v>4</v>
      </c>
      <c r="O11" s="196">
        <f t="shared" si="1"/>
        <v>4</v>
      </c>
      <c r="P11" s="200">
        <v>7.0000000000000007E-2</v>
      </c>
      <c r="Q11" s="201" t="s">
        <v>249</v>
      </c>
      <c r="R11" s="181"/>
      <c r="S11" s="181"/>
      <c r="T11" s="181"/>
      <c r="U11" s="181"/>
      <c r="V11" s="181"/>
      <c r="W11" s="181"/>
    </row>
    <row r="12" spans="1:23" ht="12" customHeight="1" thickBot="1" x14ac:dyDescent="0.35">
      <c r="A12" s="328" t="s">
        <v>152</v>
      </c>
      <c r="B12" s="334" t="s">
        <v>13</v>
      </c>
      <c r="C12" s="329">
        <v>1</v>
      </c>
      <c r="D12" s="329">
        <v>0</v>
      </c>
      <c r="E12" s="329">
        <v>1</v>
      </c>
      <c r="F12" s="330">
        <v>6</v>
      </c>
      <c r="G12" s="330">
        <v>0</v>
      </c>
      <c r="H12" s="331">
        <v>6</v>
      </c>
      <c r="I12" s="318">
        <v>1</v>
      </c>
      <c r="J12" s="332">
        <v>0</v>
      </c>
      <c r="K12" s="333">
        <v>1</v>
      </c>
      <c r="L12" s="195">
        <f t="shared" si="0"/>
        <v>8</v>
      </c>
      <c r="M12" s="195">
        <f t="shared" si="0"/>
        <v>0</v>
      </c>
      <c r="N12" s="195">
        <f t="shared" si="0"/>
        <v>8</v>
      </c>
      <c r="O12" s="196">
        <f t="shared" si="1"/>
        <v>8</v>
      </c>
      <c r="P12" s="200">
        <v>2.6</v>
      </c>
      <c r="Q12" s="201" t="s">
        <v>250</v>
      </c>
    </row>
    <row r="13" spans="1:23" ht="12" customHeight="1" thickBot="1" x14ac:dyDescent="0.35">
      <c r="A13" s="328" t="s">
        <v>169</v>
      </c>
      <c r="B13" s="334" t="s">
        <v>14</v>
      </c>
      <c r="C13" s="329">
        <v>1.25</v>
      </c>
      <c r="D13" s="329">
        <v>0</v>
      </c>
      <c r="E13" s="329">
        <v>1.25</v>
      </c>
      <c r="F13" s="330">
        <v>10.75</v>
      </c>
      <c r="G13" s="330">
        <v>0</v>
      </c>
      <c r="H13" s="331">
        <v>10.75</v>
      </c>
      <c r="I13" s="318">
        <v>1</v>
      </c>
      <c r="J13" s="332">
        <v>0</v>
      </c>
      <c r="K13" s="333">
        <v>1</v>
      </c>
      <c r="L13" s="195">
        <f t="shared" si="0"/>
        <v>13</v>
      </c>
      <c r="M13" s="195">
        <f t="shared" si="0"/>
        <v>0</v>
      </c>
      <c r="N13" s="195">
        <f t="shared" si="0"/>
        <v>13</v>
      </c>
      <c r="O13" s="196">
        <f t="shared" si="1"/>
        <v>13</v>
      </c>
      <c r="P13" s="200">
        <v>0</v>
      </c>
      <c r="Q13" s="201" t="s">
        <v>251</v>
      </c>
    </row>
    <row r="14" spans="1:23" s="198" customFormat="1" ht="12" customHeight="1" thickBot="1" x14ac:dyDescent="0.35">
      <c r="A14" s="328" t="s">
        <v>155</v>
      </c>
      <c r="B14" s="334" t="s">
        <v>15</v>
      </c>
      <c r="C14" s="329">
        <v>2</v>
      </c>
      <c r="D14" s="329">
        <v>0</v>
      </c>
      <c r="E14" s="329">
        <v>2</v>
      </c>
      <c r="F14" s="330">
        <v>10.75</v>
      </c>
      <c r="G14" s="330">
        <v>0</v>
      </c>
      <c r="H14" s="331">
        <v>10.75</v>
      </c>
      <c r="I14" s="318">
        <v>5.6</v>
      </c>
      <c r="J14" s="332">
        <v>0</v>
      </c>
      <c r="K14" s="333">
        <v>5.6</v>
      </c>
      <c r="L14" s="195">
        <f t="shared" si="0"/>
        <v>18.350000000000001</v>
      </c>
      <c r="M14" s="195">
        <f t="shared" si="0"/>
        <v>0</v>
      </c>
      <c r="N14" s="195">
        <f t="shared" si="0"/>
        <v>18.350000000000001</v>
      </c>
      <c r="O14" s="196">
        <f t="shared" si="1"/>
        <v>18.350000000000001</v>
      </c>
      <c r="P14" s="200">
        <v>0</v>
      </c>
      <c r="Q14" s="201" t="s">
        <v>252</v>
      </c>
      <c r="R14" s="181"/>
      <c r="S14" s="181"/>
      <c r="T14" s="181"/>
      <c r="U14" s="181"/>
      <c r="V14" s="181"/>
      <c r="W14" s="181"/>
    </row>
    <row r="15" spans="1:23" s="198" customFormat="1" ht="12" customHeight="1" thickBot="1" x14ac:dyDescent="0.35">
      <c r="A15" s="328" t="s">
        <v>153</v>
      </c>
      <c r="B15" s="334" t="s">
        <v>16</v>
      </c>
      <c r="C15" s="329">
        <v>2</v>
      </c>
      <c r="D15" s="329">
        <v>0</v>
      </c>
      <c r="E15" s="329">
        <v>2</v>
      </c>
      <c r="F15" s="330">
        <v>6</v>
      </c>
      <c r="G15" s="330">
        <v>0</v>
      </c>
      <c r="H15" s="331">
        <v>6</v>
      </c>
      <c r="I15" s="318">
        <v>2</v>
      </c>
      <c r="J15" s="332">
        <v>0</v>
      </c>
      <c r="K15" s="333">
        <v>2</v>
      </c>
      <c r="L15" s="195">
        <f t="shared" si="0"/>
        <v>10</v>
      </c>
      <c r="M15" s="195">
        <f t="shared" si="0"/>
        <v>0</v>
      </c>
      <c r="N15" s="195">
        <f t="shared" si="0"/>
        <v>10</v>
      </c>
      <c r="O15" s="196">
        <f t="shared" si="1"/>
        <v>10</v>
      </c>
      <c r="P15" s="200">
        <v>0.2</v>
      </c>
      <c r="Q15" s="201" t="s">
        <v>253</v>
      </c>
      <c r="R15" s="181"/>
      <c r="S15" s="181"/>
      <c r="T15" s="181"/>
      <c r="U15" s="181"/>
      <c r="V15" s="181"/>
      <c r="W15" s="181"/>
    </row>
    <row r="16" spans="1:23" s="198" customFormat="1" ht="12" customHeight="1" thickBot="1" x14ac:dyDescent="0.35">
      <c r="A16" s="328" t="s">
        <v>154</v>
      </c>
      <c r="B16" s="334" t="s">
        <v>17</v>
      </c>
      <c r="C16" s="329">
        <v>4.25</v>
      </c>
      <c r="D16" s="329">
        <v>0</v>
      </c>
      <c r="E16" s="329">
        <v>4.25</v>
      </c>
      <c r="F16" s="330">
        <v>16.75</v>
      </c>
      <c r="G16" s="330">
        <v>0</v>
      </c>
      <c r="H16" s="331">
        <v>16.75</v>
      </c>
      <c r="I16" s="318">
        <v>2</v>
      </c>
      <c r="J16" s="332">
        <v>0</v>
      </c>
      <c r="K16" s="333">
        <v>2</v>
      </c>
      <c r="L16" s="195">
        <f t="shared" si="0"/>
        <v>23</v>
      </c>
      <c r="M16" s="195">
        <f t="shared" si="0"/>
        <v>0</v>
      </c>
      <c r="N16" s="195">
        <f t="shared" si="0"/>
        <v>23</v>
      </c>
      <c r="O16" s="196">
        <f t="shared" si="1"/>
        <v>23</v>
      </c>
      <c r="P16" s="200">
        <v>3.2</v>
      </c>
      <c r="Q16" s="201" t="s">
        <v>254</v>
      </c>
      <c r="R16" s="181"/>
      <c r="S16" s="181"/>
      <c r="T16" s="181"/>
      <c r="U16" s="181"/>
      <c r="V16" s="181"/>
      <c r="W16" s="181"/>
    </row>
    <row r="17" spans="1:23" s="198" customFormat="1" ht="12" customHeight="1" thickBot="1" x14ac:dyDescent="0.35">
      <c r="A17" s="328" t="s">
        <v>153</v>
      </c>
      <c r="B17" s="334" t="s">
        <v>18</v>
      </c>
      <c r="C17" s="329">
        <v>1.25</v>
      </c>
      <c r="D17" s="329">
        <v>0</v>
      </c>
      <c r="E17" s="329">
        <v>1.25</v>
      </c>
      <c r="F17" s="330">
        <v>7.75</v>
      </c>
      <c r="G17" s="330">
        <v>0</v>
      </c>
      <c r="H17" s="331">
        <v>7.75</v>
      </c>
      <c r="I17" s="318">
        <v>1</v>
      </c>
      <c r="J17" s="332">
        <v>0</v>
      </c>
      <c r="K17" s="333">
        <v>1</v>
      </c>
      <c r="L17" s="195">
        <f t="shared" si="0"/>
        <v>10</v>
      </c>
      <c r="M17" s="195">
        <f t="shared" si="0"/>
        <v>0</v>
      </c>
      <c r="N17" s="195">
        <f t="shared" si="0"/>
        <v>10</v>
      </c>
      <c r="O17" s="196">
        <f t="shared" si="1"/>
        <v>10</v>
      </c>
      <c r="P17" s="200">
        <v>1</v>
      </c>
      <c r="Q17" s="201" t="s">
        <v>248</v>
      </c>
      <c r="R17" s="181"/>
      <c r="S17" s="181"/>
      <c r="T17" s="181"/>
      <c r="U17" s="181"/>
      <c r="V17" s="181"/>
      <c r="W17" s="181"/>
    </row>
    <row r="18" spans="1:23" s="198" customFormat="1" ht="12" customHeight="1" thickBot="1" x14ac:dyDescent="0.35">
      <c r="A18" s="328" t="s">
        <v>155</v>
      </c>
      <c r="B18" s="334" t="s">
        <v>19</v>
      </c>
      <c r="C18" s="329">
        <v>0.25</v>
      </c>
      <c r="D18" s="329">
        <v>0</v>
      </c>
      <c r="E18" s="329">
        <v>0.25</v>
      </c>
      <c r="F18" s="330">
        <v>1</v>
      </c>
      <c r="G18" s="330">
        <v>0</v>
      </c>
      <c r="H18" s="331">
        <v>1</v>
      </c>
      <c r="I18" s="318">
        <v>0.5</v>
      </c>
      <c r="J18" s="332">
        <v>0</v>
      </c>
      <c r="K18" s="333">
        <v>0.5</v>
      </c>
      <c r="L18" s="195">
        <f t="shared" si="0"/>
        <v>1.75</v>
      </c>
      <c r="M18" s="195">
        <f t="shared" si="0"/>
        <v>0</v>
      </c>
      <c r="N18" s="195">
        <f t="shared" si="0"/>
        <v>1.75</v>
      </c>
      <c r="O18" s="196">
        <f t="shared" si="1"/>
        <v>1.75</v>
      </c>
      <c r="P18" s="200">
        <v>0.03</v>
      </c>
      <c r="Q18" s="201" t="s">
        <v>255</v>
      </c>
      <c r="R18" s="181"/>
      <c r="S18" s="181"/>
      <c r="T18" s="181"/>
      <c r="U18" s="181"/>
      <c r="V18" s="181"/>
      <c r="W18" s="181"/>
    </row>
    <row r="19" spans="1:23" s="198" customFormat="1" ht="12" customHeight="1" thickBot="1" x14ac:dyDescent="0.35">
      <c r="A19" s="328" t="s">
        <v>169</v>
      </c>
      <c r="B19" s="334" t="s">
        <v>20</v>
      </c>
      <c r="C19" s="329">
        <v>1</v>
      </c>
      <c r="D19" s="329">
        <v>0</v>
      </c>
      <c r="E19" s="329">
        <v>1</v>
      </c>
      <c r="F19" s="330">
        <v>4</v>
      </c>
      <c r="G19" s="330">
        <v>0</v>
      </c>
      <c r="H19" s="331">
        <v>4</v>
      </c>
      <c r="I19" s="318">
        <v>1</v>
      </c>
      <c r="J19" s="332">
        <v>0</v>
      </c>
      <c r="K19" s="333">
        <v>1</v>
      </c>
      <c r="L19" s="195">
        <f t="shared" si="0"/>
        <v>6</v>
      </c>
      <c r="M19" s="195">
        <f t="shared" si="0"/>
        <v>0</v>
      </c>
      <c r="N19" s="195">
        <v>6</v>
      </c>
      <c r="O19" s="196">
        <f t="shared" si="1"/>
        <v>6</v>
      </c>
      <c r="P19" s="200">
        <v>0.5</v>
      </c>
      <c r="Q19" s="201" t="s">
        <v>256</v>
      </c>
      <c r="R19" s="181"/>
      <c r="S19" s="181"/>
      <c r="T19" s="181"/>
      <c r="U19" s="181"/>
      <c r="V19" s="181"/>
      <c r="W19" s="181"/>
    </row>
    <row r="20" spans="1:23" s="198" customFormat="1" ht="12" customHeight="1" thickBot="1" x14ac:dyDescent="0.35">
      <c r="A20" s="328" t="s">
        <v>312</v>
      </c>
      <c r="B20" s="334" t="s">
        <v>21</v>
      </c>
      <c r="C20" s="329">
        <v>0.33</v>
      </c>
      <c r="D20" s="329">
        <v>0</v>
      </c>
      <c r="E20" s="329">
        <v>0.33</v>
      </c>
      <c r="F20" s="330">
        <v>3</v>
      </c>
      <c r="G20" s="330">
        <v>0</v>
      </c>
      <c r="H20" s="331">
        <v>3</v>
      </c>
      <c r="I20" s="318">
        <v>1</v>
      </c>
      <c r="J20" s="332">
        <v>0</v>
      </c>
      <c r="K20" s="333">
        <v>1</v>
      </c>
      <c r="L20" s="195">
        <f t="shared" si="0"/>
        <v>4.33</v>
      </c>
      <c r="M20" s="195">
        <f t="shared" si="0"/>
        <v>0</v>
      </c>
      <c r="N20" s="195">
        <f t="shared" si="0"/>
        <v>4.33</v>
      </c>
      <c r="O20" s="196">
        <f t="shared" si="1"/>
        <v>4.33</v>
      </c>
      <c r="P20" s="200">
        <v>1</v>
      </c>
      <c r="Q20" s="201" t="s">
        <v>257</v>
      </c>
      <c r="R20" s="181"/>
      <c r="S20" s="181"/>
      <c r="T20" s="181"/>
      <c r="U20" s="181"/>
      <c r="V20" s="181"/>
      <c r="W20" s="181"/>
    </row>
    <row r="21" spans="1:23" s="198" customFormat="1" ht="12" customHeight="1" thickBot="1" x14ac:dyDescent="0.35">
      <c r="A21" s="328" t="s">
        <v>153</v>
      </c>
      <c r="B21" s="334" t="s">
        <v>22</v>
      </c>
      <c r="C21" s="329">
        <v>3</v>
      </c>
      <c r="D21" s="329">
        <v>0</v>
      </c>
      <c r="E21" s="329">
        <v>3</v>
      </c>
      <c r="F21" s="330">
        <v>17</v>
      </c>
      <c r="G21" s="330">
        <v>0</v>
      </c>
      <c r="H21" s="331">
        <v>17</v>
      </c>
      <c r="I21" s="318">
        <v>3</v>
      </c>
      <c r="J21" s="332">
        <v>0</v>
      </c>
      <c r="K21" s="333">
        <v>3</v>
      </c>
      <c r="L21" s="195">
        <f t="shared" si="0"/>
        <v>23</v>
      </c>
      <c r="M21" s="195">
        <f t="shared" si="0"/>
        <v>0</v>
      </c>
      <c r="N21" s="195">
        <f t="shared" si="0"/>
        <v>23</v>
      </c>
      <c r="O21" s="196">
        <f t="shared" si="1"/>
        <v>23</v>
      </c>
      <c r="P21" s="200">
        <v>1</v>
      </c>
      <c r="Q21" s="201" t="s">
        <v>258</v>
      </c>
      <c r="R21" s="181"/>
      <c r="S21" s="181"/>
      <c r="T21" s="181"/>
      <c r="U21" s="181"/>
      <c r="V21" s="181"/>
      <c r="W21" s="181"/>
    </row>
    <row r="22" spans="1:23" s="198" customFormat="1" ht="12" customHeight="1" thickBot="1" x14ac:dyDescent="0.35">
      <c r="A22" s="328" t="s">
        <v>154</v>
      </c>
      <c r="B22" s="334" t="s">
        <v>23</v>
      </c>
      <c r="C22" s="329">
        <v>1</v>
      </c>
      <c r="D22" s="329">
        <v>0</v>
      </c>
      <c r="E22" s="329">
        <v>1</v>
      </c>
      <c r="F22" s="330">
        <v>4</v>
      </c>
      <c r="G22" s="330">
        <v>0</v>
      </c>
      <c r="H22" s="331">
        <v>4</v>
      </c>
      <c r="I22" s="318">
        <v>0</v>
      </c>
      <c r="J22" s="332">
        <v>0</v>
      </c>
      <c r="K22" s="333">
        <v>0</v>
      </c>
      <c r="L22" s="195">
        <f t="shared" si="0"/>
        <v>5</v>
      </c>
      <c r="M22" s="195">
        <f t="shared" si="0"/>
        <v>0</v>
      </c>
      <c r="N22" s="195">
        <f t="shared" si="0"/>
        <v>5</v>
      </c>
      <c r="O22" s="196">
        <f t="shared" si="1"/>
        <v>5</v>
      </c>
      <c r="P22" s="200">
        <v>0.5</v>
      </c>
      <c r="Q22" s="201" t="s">
        <v>259</v>
      </c>
      <c r="R22" s="181"/>
      <c r="S22" s="181"/>
      <c r="T22" s="181"/>
      <c r="U22" s="181"/>
      <c r="V22" s="181"/>
      <c r="W22" s="181"/>
    </row>
    <row r="23" spans="1:23" s="198" customFormat="1" ht="12" customHeight="1" thickBot="1" x14ac:dyDescent="0.35">
      <c r="A23" s="328" t="s">
        <v>155</v>
      </c>
      <c r="B23" s="334" t="s">
        <v>24</v>
      </c>
      <c r="C23" s="329">
        <v>1</v>
      </c>
      <c r="D23" s="329">
        <v>0</v>
      </c>
      <c r="E23" s="329">
        <v>1</v>
      </c>
      <c r="F23" s="330">
        <v>2</v>
      </c>
      <c r="G23" s="330">
        <v>0</v>
      </c>
      <c r="H23" s="331">
        <v>2</v>
      </c>
      <c r="I23" s="318">
        <v>0</v>
      </c>
      <c r="J23" s="332">
        <v>0</v>
      </c>
      <c r="K23" s="333">
        <v>0</v>
      </c>
      <c r="L23" s="195">
        <f t="shared" si="0"/>
        <v>3</v>
      </c>
      <c r="M23" s="195">
        <f t="shared" si="0"/>
        <v>0</v>
      </c>
      <c r="N23" s="195">
        <v>3</v>
      </c>
      <c r="O23" s="196">
        <f t="shared" si="1"/>
        <v>3</v>
      </c>
      <c r="P23" s="200">
        <v>0.1</v>
      </c>
      <c r="Q23" s="201" t="s">
        <v>260</v>
      </c>
      <c r="R23" s="181"/>
      <c r="S23" s="181"/>
      <c r="T23" s="181"/>
      <c r="U23" s="181"/>
      <c r="V23" s="181"/>
      <c r="W23" s="181"/>
    </row>
    <row r="24" spans="1:23" s="198" customFormat="1" ht="12" customHeight="1" thickBot="1" x14ac:dyDescent="0.35">
      <c r="A24" s="328" t="s">
        <v>154</v>
      </c>
      <c r="B24" s="334" t="s">
        <v>25</v>
      </c>
      <c r="C24" s="329">
        <v>1</v>
      </c>
      <c r="D24" s="329">
        <v>0</v>
      </c>
      <c r="E24" s="329">
        <v>1</v>
      </c>
      <c r="F24" s="330">
        <v>2</v>
      </c>
      <c r="G24" s="330">
        <v>0</v>
      </c>
      <c r="H24" s="331">
        <v>2</v>
      </c>
      <c r="I24" s="318">
        <v>0</v>
      </c>
      <c r="J24" s="332">
        <v>0</v>
      </c>
      <c r="K24" s="333">
        <v>0</v>
      </c>
      <c r="L24" s="195">
        <f t="shared" si="0"/>
        <v>3</v>
      </c>
      <c r="M24" s="195">
        <v>3</v>
      </c>
      <c r="N24" s="195">
        <v>3</v>
      </c>
      <c r="O24" s="196">
        <f t="shared" si="1"/>
        <v>3</v>
      </c>
      <c r="P24" s="200">
        <v>0.04</v>
      </c>
      <c r="Q24" s="201" t="s">
        <v>261</v>
      </c>
      <c r="R24" s="181"/>
      <c r="S24" s="181"/>
      <c r="T24" s="181"/>
      <c r="U24" s="181"/>
      <c r="V24" s="181"/>
      <c r="W24" s="181"/>
    </row>
    <row r="25" spans="1:23" s="198" customFormat="1" ht="12" customHeight="1" thickBot="1" x14ac:dyDescent="0.35">
      <c r="A25" s="328" t="s">
        <v>155</v>
      </c>
      <c r="B25" s="334" t="s">
        <v>26</v>
      </c>
      <c r="C25" s="329">
        <v>0.1</v>
      </c>
      <c r="D25" s="329">
        <v>0</v>
      </c>
      <c r="E25" s="329">
        <v>0.1</v>
      </c>
      <c r="F25" s="330">
        <v>2</v>
      </c>
      <c r="G25" s="330">
        <v>0</v>
      </c>
      <c r="H25" s="331">
        <v>2</v>
      </c>
      <c r="I25" s="318">
        <v>0</v>
      </c>
      <c r="J25" s="332">
        <v>0</v>
      </c>
      <c r="K25" s="333">
        <v>0</v>
      </c>
      <c r="L25" s="195">
        <f t="shared" si="0"/>
        <v>2.1</v>
      </c>
      <c r="M25" s="195">
        <f t="shared" si="0"/>
        <v>0</v>
      </c>
      <c r="N25" s="195">
        <f t="shared" si="0"/>
        <v>2.1</v>
      </c>
      <c r="O25" s="196">
        <f t="shared" si="1"/>
        <v>2.1</v>
      </c>
      <c r="P25" s="200">
        <v>0.1</v>
      </c>
      <c r="Q25" s="201" t="s">
        <v>260</v>
      </c>
      <c r="R25" s="181"/>
      <c r="S25" s="181"/>
      <c r="T25" s="181"/>
      <c r="U25" s="181"/>
      <c r="V25" s="181"/>
      <c r="W25" s="181"/>
    </row>
    <row r="26" spans="1:23" s="198" customFormat="1" ht="12" customHeight="1" thickBot="1" x14ac:dyDescent="0.35">
      <c r="A26" s="328" t="s">
        <v>153</v>
      </c>
      <c r="B26" s="334" t="s">
        <v>27</v>
      </c>
      <c r="C26" s="329">
        <v>4</v>
      </c>
      <c r="D26" s="329">
        <v>0</v>
      </c>
      <c r="E26" s="329">
        <v>4</v>
      </c>
      <c r="F26" s="330">
        <v>16</v>
      </c>
      <c r="G26" s="330">
        <v>0</v>
      </c>
      <c r="H26" s="331">
        <v>16</v>
      </c>
      <c r="I26" s="318">
        <v>2</v>
      </c>
      <c r="J26" s="332">
        <v>0</v>
      </c>
      <c r="K26" s="333">
        <v>2</v>
      </c>
      <c r="L26" s="195">
        <f t="shared" si="0"/>
        <v>22</v>
      </c>
      <c r="M26" s="195">
        <f t="shared" si="0"/>
        <v>0</v>
      </c>
      <c r="N26" s="195">
        <f t="shared" si="0"/>
        <v>22</v>
      </c>
      <c r="O26" s="196">
        <f t="shared" si="1"/>
        <v>22</v>
      </c>
      <c r="P26" s="200">
        <v>1</v>
      </c>
      <c r="Q26" s="201" t="s">
        <v>245</v>
      </c>
      <c r="R26" s="181"/>
      <c r="S26" s="181"/>
      <c r="T26" s="181"/>
      <c r="U26" s="181"/>
      <c r="V26" s="181"/>
      <c r="W26" s="181"/>
    </row>
    <row r="27" spans="1:23" s="198" customFormat="1" ht="12" customHeight="1" thickBot="1" x14ac:dyDescent="0.35">
      <c r="A27" s="328" t="s">
        <v>169</v>
      </c>
      <c r="B27" s="334" t="s">
        <v>28</v>
      </c>
      <c r="C27" s="329">
        <v>3</v>
      </c>
      <c r="D27" s="329">
        <v>0</v>
      </c>
      <c r="E27" s="329">
        <v>3</v>
      </c>
      <c r="F27" s="330">
        <v>11</v>
      </c>
      <c r="G27" s="330">
        <v>0</v>
      </c>
      <c r="H27" s="331">
        <v>11</v>
      </c>
      <c r="I27" s="318">
        <v>2</v>
      </c>
      <c r="J27" s="332">
        <v>0</v>
      </c>
      <c r="K27" s="333">
        <v>2</v>
      </c>
      <c r="L27" s="195">
        <f t="shared" si="0"/>
        <v>16</v>
      </c>
      <c r="M27" s="195">
        <f t="shared" si="0"/>
        <v>0</v>
      </c>
      <c r="N27" s="195">
        <f t="shared" si="0"/>
        <v>16</v>
      </c>
      <c r="O27" s="196">
        <f t="shared" si="1"/>
        <v>16</v>
      </c>
      <c r="P27" s="200">
        <v>2</v>
      </c>
      <c r="Q27" s="201" t="s">
        <v>262</v>
      </c>
      <c r="R27" s="181"/>
      <c r="S27" s="181"/>
      <c r="T27" s="181"/>
      <c r="U27" s="181"/>
      <c r="V27" s="181"/>
      <c r="W27" s="181"/>
    </row>
    <row r="28" spans="1:23" s="198" customFormat="1" ht="12" customHeight="1" thickBot="1" x14ac:dyDescent="0.35">
      <c r="A28" s="328" t="s">
        <v>152</v>
      </c>
      <c r="B28" s="334" t="s">
        <v>29</v>
      </c>
      <c r="C28" s="329">
        <v>2</v>
      </c>
      <c r="D28" s="329">
        <v>0</v>
      </c>
      <c r="E28" s="329">
        <v>2</v>
      </c>
      <c r="F28" s="330">
        <v>8</v>
      </c>
      <c r="G28" s="330">
        <v>0</v>
      </c>
      <c r="H28" s="331">
        <v>8</v>
      </c>
      <c r="I28" s="318">
        <v>1</v>
      </c>
      <c r="J28" s="332">
        <v>0</v>
      </c>
      <c r="K28" s="333">
        <v>1</v>
      </c>
      <c r="L28" s="195">
        <f t="shared" si="0"/>
        <v>11</v>
      </c>
      <c r="M28" s="195">
        <f t="shared" si="0"/>
        <v>0</v>
      </c>
      <c r="N28" s="195">
        <f t="shared" si="0"/>
        <v>11</v>
      </c>
      <c r="O28" s="196">
        <f t="shared" si="1"/>
        <v>11</v>
      </c>
      <c r="P28" s="200">
        <v>1.28</v>
      </c>
      <c r="Q28" s="201" t="s">
        <v>319</v>
      </c>
      <c r="R28" s="181"/>
      <c r="S28" s="181"/>
      <c r="T28" s="181"/>
      <c r="U28" s="181"/>
      <c r="V28" s="181"/>
      <c r="W28" s="181"/>
    </row>
    <row r="29" spans="1:23" s="198" customFormat="1" ht="12" customHeight="1" thickBot="1" x14ac:dyDescent="0.35">
      <c r="A29" s="328" t="s">
        <v>152</v>
      </c>
      <c r="B29" s="334" t="s">
        <v>30</v>
      </c>
      <c r="C29" s="329">
        <v>8</v>
      </c>
      <c r="D29" s="329">
        <v>0</v>
      </c>
      <c r="E29" s="329">
        <v>8</v>
      </c>
      <c r="F29" s="330">
        <v>46</v>
      </c>
      <c r="G29" s="330">
        <v>0</v>
      </c>
      <c r="H29" s="331">
        <v>46</v>
      </c>
      <c r="I29" s="318">
        <v>16</v>
      </c>
      <c r="J29" s="332">
        <v>0</v>
      </c>
      <c r="K29" s="333">
        <v>16</v>
      </c>
      <c r="L29" s="195">
        <f t="shared" si="0"/>
        <v>70</v>
      </c>
      <c r="M29" s="195">
        <f t="shared" si="0"/>
        <v>0</v>
      </c>
      <c r="N29" s="195">
        <f t="shared" si="0"/>
        <v>70</v>
      </c>
      <c r="O29" s="196">
        <f t="shared" si="1"/>
        <v>70</v>
      </c>
      <c r="P29" s="200">
        <v>6.5</v>
      </c>
      <c r="Q29" s="201" t="s">
        <v>263</v>
      </c>
      <c r="R29" s="181"/>
      <c r="S29" s="181"/>
      <c r="T29" s="181"/>
      <c r="U29" s="181"/>
      <c r="V29" s="181"/>
      <c r="W29" s="181"/>
    </row>
    <row r="30" spans="1:23" s="198" customFormat="1" ht="12" customHeight="1" thickBot="1" x14ac:dyDescent="0.35">
      <c r="A30" s="328" t="s">
        <v>153</v>
      </c>
      <c r="B30" s="334" t="s">
        <v>31</v>
      </c>
      <c r="C30" s="329">
        <v>0.5</v>
      </c>
      <c r="D30" s="329">
        <v>0</v>
      </c>
      <c r="E30" s="329">
        <v>0.5</v>
      </c>
      <c r="F30" s="330">
        <v>2</v>
      </c>
      <c r="G30" s="330">
        <v>0</v>
      </c>
      <c r="H30" s="331">
        <v>2</v>
      </c>
      <c r="I30" s="318">
        <v>0</v>
      </c>
      <c r="J30" s="332">
        <v>0</v>
      </c>
      <c r="K30" s="333">
        <v>0</v>
      </c>
      <c r="L30" s="195">
        <v>2.5</v>
      </c>
      <c r="M30" s="195">
        <f t="shared" si="0"/>
        <v>0</v>
      </c>
      <c r="N30" s="195">
        <v>2.5</v>
      </c>
      <c r="O30" s="196">
        <v>2.5</v>
      </c>
      <c r="P30" s="200">
        <v>7.0000000000000007E-2</v>
      </c>
      <c r="Q30" s="201" t="s">
        <v>264</v>
      </c>
      <c r="R30" s="181"/>
      <c r="S30" s="181"/>
      <c r="T30" s="181"/>
      <c r="U30" s="181"/>
      <c r="V30" s="181"/>
      <c r="W30" s="181"/>
    </row>
    <row r="31" spans="1:23" s="198" customFormat="1" ht="12" customHeight="1" thickBot="1" x14ac:dyDescent="0.35">
      <c r="A31" s="328" t="s">
        <v>153</v>
      </c>
      <c r="B31" s="334" t="s">
        <v>32</v>
      </c>
      <c r="C31" s="329">
        <v>0.5</v>
      </c>
      <c r="D31" s="329">
        <v>0</v>
      </c>
      <c r="E31" s="329">
        <v>0.5</v>
      </c>
      <c r="F31" s="330">
        <v>2</v>
      </c>
      <c r="G31" s="330">
        <v>0</v>
      </c>
      <c r="H31" s="331">
        <v>2</v>
      </c>
      <c r="I31" s="318">
        <v>0</v>
      </c>
      <c r="J31" s="332">
        <v>0</v>
      </c>
      <c r="K31" s="333">
        <v>0</v>
      </c>
      <c r="L31" s="195">
        <f t="shared" si="0"/>
        <v>2.5</v>
      </c>
      <c r="M31" s="195">
        <f t="shared" si="0"/>
        <v>0</v>
      </c>
      <c r="N31" s="195">
        <v>2.5</v>
      </c>
      <c r="O31" s="196">
        <f t="shared" si="1"/>
        <v>2.5</v>
      </c>
      <c r="P31" s="200">
        <v>0.1</v>
      </c>
      <c r="Q31" s="201" t="s">
        <v>265</v>
      </c>
      <c r="R31" s="181"/>
      <c r="S31" s="181"/>
      <c r="T31" s="181"/>
      <c r="U31" s="181"/>
      <c r="V31" s="181"/>
      <c r="W31" s="181"/>
    </row>
    <row r="32" spans="1:23" s="198" customFormat="1" ht="12" customHeight="1" thickBot="1" x14ac:dyDescent="0.35">
      <c r="A32" s="328" t="s">
        <v>154</v>
      </c>
      <c r="B32" s="334" t="s">
        <v>33</v>
      </c>
      <c r="C32" s="329">
        <v>2</v>
      </c>
      <c r="D32" s="329">
        <v>0</v>
      </c>
      <c r="E32" s="329">
        <v>2</v>
      </c>
      <c r="F32" s="330">
        <v>15</v>
      </c>
      <c r="G32" s="330">
        <v>0</v>
      </c>
      <c r="H32" s="331">
        <v>15</v>
      </c>
      <c r="I32" s="318">
        <v>2</v>
      </c>
      <c r="J32" s="332">
        <v>0</v>
      </c>
      <c r="K32" s="333">
        <v>2</v>
      </c>
      <c r="L32" s="195">
        <f t="shared" si="0"/>
        <v>19</v>
      </c>
      <c r="M32" s="195">
        <f t="shared" si="0"/>
        <v>0</v>
      </c>
      <c r="N32" s="195">
        <f t="shared" si="0"/>
        <v>19</v>
      </c>
      <c r="O32" s="196">
        <v>19</v>
      </c>
      <c r="P32" s="200">
        <v>0</v>
      </c>
      <c r="Q32" s="408" t="s">
        <v>334</v>
      </c>
      <c r="R32" s="181"/>
      <c r="S32" s="181"/>
      <c r="T32" s="181"/>
      <c r="U32" s="181"/>
      <c r="V32" s="181"/>
      <c r="W32" s="181"/>
    </row>
    <row r="33" spans="1:23" s="198" customFormat="1" ht="12" customHeight="1" thickBot="1" x14ac:dyDescent="0.35">
      <c r="A33" s="328" t="s">
        <v>142</v>
      </c>
      <c r="B33" s="334" t="s">
        <v>34</v>
      </c>
      <c r="C33" s="329">
        <v>0.25</v>
      </c>
      <c r="D33" s="329">
        <v>0</v>
      </c>
      <c r="E33" s="329">
        <v>0.25</v>
      </c>
      <c r="F33" s="330">
        <v>3.75</v>
      </c>
      <c r="G33" s="330">
        <v>0</v>
      </c>
      <c r="H33" s="331">
        <v>3.75</v>
      </c>
      <c r="I33" s="318">
        <v>1</v>
      </c>
      <c r="J33" s="332">
        <v>0</v>
      </c>
      <c r="K33" s="333">
        <v>1</v>
      </c>
      <c r="L33" s="195">
        <f t="shared" si="0"/>
        <v>5</v>
      </c>
      <c r="M33" s="195">
        <f t="shared" si="0"/>
        <v>0</v>
      </c>
      <c r="N33" s="195">
        <f t="shared" si="0"/>
        <v>5</v>
      </c>
      <c r="O33" s="196">
        <f t="shared" si="1"/>
        <v>5</v>
      </c>
      <c r="P33" s="200">
        <v>0.25</v>
      </c>
      <c r="Q33" s="201" t="s">
        <v>266</v>
      </c>
      <c r="R33" s="181"/>
      <c r="S33" s="181"/>
      <c r="T33" s="181"/>
      <c r="U33" s="181"/>
      <c r="V33" s="181"/>
      <c r="W33" s="181"/>
    </row>
    <row r="34" spans="1:23" ht="12" customHeight="1" thickBot="1" x14ac:dyDescent="0.35">
      <c r="A34" s="328" t="s">
        <v>169</v>
      </c>
      <c r="B34" s="334" t="s">
        <v>35</v>
      </c>
      <c r="C34" s="329">
        <v>1</v>
      </c>
      <c r="D34" s="329">
        <v>0</v>
      </c>
      <c r="E34" s="329">
        <v>1</v>
      </c>
      <c r="F34" s="330">
        <v>9</v>
      </c>
      <c r="G34" s="330">
        <v>0</v>
      </c>
      <c r="H34" s="331">
        <v>9</v>
      </c>
      <c r="I34" s="318">
        <v>1</v>
      </c>
      <c r="J34" s="332">
        <v>0</v>
      </c>
      <c r="K34" s="333">
        <v>1</v>
      </c>
      <c r="L34" s="195">
        <f t="shared" si="0"/>
        <v>11</v>
      </c>
      <c r="M34" s="195">
        <f t="shared" si="0"/>
        <v>0</v>
      </c>
      <c r="N34" s="195">
        <f t="shared" si="0"/>
        <v>11</v>
      </c>
      <c r="O34" s="196">
        <f t="shared" si="1"/>
        <v>11</v>
      </c>
      <c r="P34" s="200">
        <v>1.1000000000000001</v>
      </c>
      <c r="Q34" s="201" t="s">
        <v>267</v>
      </c>
    </row>
    <row r="35" spans="1:23" s="198" customFormat="1" ht="12" customHeight="1" thickBot="1" x14ac:dyDescent="0.35">
      <c r="A35" s="328" t="s">
        <v>142</v>
      </c>
      <c r="B35" s="334" t="s">
        <v>36</v>
      </c>
      <c r="C35" s="329">
        <v>6</v>
      </c>
      <c r="D35" s="329">
        <v>0</v>
      </c>
      <c r="E35" s="329">
        <v>6</v>
      </c>
      <c r="F35" s="330">
        <v>28</v>
      </c>
      <c r="G35" s="330">
        <v>1</v>
      </c>
      <c r="H35" s="331">
        <v>27</v>
      </c>
      <c r="I35" s="318">
        <v>4</v>
      </c>
      <c r="J35" s="332">
        <v>3</v>
      </c>
      <c r="K35" s="333">
        <v>1</v>
      </c>
      <c r="L35" s="195">
        <f t="shared" si="0"/>
        <v>38</v>
      </c>
      <c r="M35" s="195">
        <f t="shared" si="0"/>
        <v>4</v>
      </c>
      <c r="N35" s="195">
        <f t="shared" si="0"/>
        <v>34</v>
      </c>
      <c r="O35" s="196">
        <v>34</v>
      </c>
      <c r="P35" s="200">
        <v>0</v>
      </c>
      <c r="Q35" s="201"/>
      <c r="R35" s="181"/>
      <c r="S35" s="181"/>
      <c r="T35" s="181"/>
      <c r="U35" s="181"/>
      <c r="V35" s="181"/>
      <c r="W35" s="181"/>
    </row>
    <row r="36" spans="1:23" ht="12" customHeight="1" thickBot="1" x14ac:dyDescent="0.35">
      <c r="A36" s="328" t="s">
        <v>312</v>
      </c>
      <c r="B36" s="334" t="s">
        <v>268</v>
      </c>
      <c r="C36" s="329">
        <v>1.5</v>
      </c>
      <c r="D36" s="329">
        <v>0</v>
      </c>
      <c r="E36" s="329">
        <v>1.5</v>
      </c>
      <c r="F36" s="330">
        <v>8.5</v>
      </c>
      <c r="G36" s="330">
        <v>0</v>
      </c>
      <c r="H36" s="331">
        <v>8.5</v>
      </c>
      <c r="I36" s="318">
        <v>1</v>
      </c>
      <c r="J36" s="332">
        <v>0</v>
      </c>
      <c r="K36" s="333">
        <v>1</v>
      </c>
      <c r="L36" s="195">
        <f t="shared" si="0"/>
        <v>11</v>
      </c>
      <c r="M36" s="195">
        <f t="shared" si="0"/>
        <v>0</v>
      </c>
      <c r="N36" s="195">
        <f t="shared" si="0"/>
        <v>11</v>
      </c>
      <c r="O36" s="196">
        <f t="shared" si="1"/>
        <v>11</v>
      </c>
      <c r="P36" s="200">
        <v>1.75</v>
      </c>
      <c r="Q36" s="201" t="s">
        <v>269</v>
      </c>
    </row>
    <row r="37" spans="1:23" ht="12" customHeight="1" thickBot="1" x14ac:dyDescent="0.35">
      <c r="A37" s="328" t="s">
        <v>312</v>
      </c>
      <c r="B37" s="334" t="s">
        <v>270</v>
      </c>
      <c r="C37" s="329">
        <v>1.5</v>
      </c>
      <c r="D37" s="329">
        <v>0</v>
      </c>
      <c r="E37" s="329">
        <v>1.5</v>
      </c>
      <c r="F37" s="330">
        <v>6.5</v>
      </c>
      <c r="G37" s="330">
        <v>0</v>
      </c>
      <c r="H37" s="331">
        <v>6.5</v>
      </c>
      <c r="I37" s="318">
        <v>1</v>
      </c>
      <c r="J37" s="332">
        <v>1</v>
      </c>
      <c r="K37" s="333">
        <v>0</v>
      </c>
      <c r="L37" s="195">
        <f t="shared" si="0"/>
        <v>9</v>
      </c>
      <c r="M37" s="195">
        <f t="shared" si="0"/>
        <v>1</v>
      </c>
      <c r="N37" s="195">
        <f t="shared" si="0"/>
        <v>8</v>
      </c>
      <c r="O37" s="196">
        <v>8</v>
      </c>
      <c r="P37" s="200">
        <v>1.75</v>
      </c>
      <c r="Q37" s="201" t="s">
        <v>269</v>
      </c>
    </row>
    <row r="38" spans="1:23" s="198" customFormat="1" ht="12" customHeight="1" thickBot="1" x14ac:dyDescent="0.35">
      <c r="A38" s="328" t="s">
        <v>154</v>
      </c>
      <c r="B38" s="334" t="s">
        <v>39</v>
      </c>
      <c r="C38" s="329">
        <v>8.5</v>
      </c>
      <c r="D38" s="329">
        <v>0</v>
      </c>
      <c r="E38" s="329">
        <v>8.5</v>
      </c>
      <c r="F38" s="330">
        <v>33</v>
      </c>
      <c r="G38" s="330">
        <v>0</v>
      </c>
      <c r="H38" s="331">
        <f>F38-G38</f>
        <v>33</v>
      </c>
      <c r="I38" s="318">
        <v>9</v>
      </c>
      <c r="J38" s="332">
        <v>0</v>
      </c>
      <c r="K38" s="333">
        <v>9</v>
      </c>
      <c r="L38" s="195">
        <f t="shared" si="0"/>
        <v>50.5</v>
      </c>
      <c r="M38" s="195">
        <f t="shared" si="0"/>
        <v>0</v>
      </c>
      <c r="N38" s="195">
        <f t="shared" si="0"/>
        <v>50.5</v>
      </c>
      <c r="O38" s="196">
        <v>50.5</v>
      </c>
      <c r="P38" s="200">
        <v>0.5</v>
      </c>
      <c r="Q38" s="408" t="s">
        <v>333</v>
      </c>
      <c r="R38" s="181"/>
      <c r="S38" s="181"/>
      <c r="T38" s="181"/>
      <c r="U38" s="181"/>
      <c r="V38" s="181"/>
      <c r="W38" s="181"/>
    </row>
    <row r="39" spans="1:23" s="198" customFormat="1" ht="12" customHeight="1" thickBot="1" x14ac:dyDescent="0.35">
      <c r="A39" s="328" t="s">
        <v>155</v>
      </c>
      <c r="B39" s="334" t="s">
        <v>40</v>
      </c>
      <c r="C39" s="329">
        <v>1</v>
      </c>
      <c r="D39" s="329">
        <v>0</v>
      </c>
      <c r="E39" s="329">
        <v>1</v>
      </c>
      <c r="F39" s="330">
        <v>8</v>
      </c>
      <c r="G39" s="330">
        <v>0</v>
      </c>
      <c r="H39" s="331">
        <v>8</v>
      </c>
      <c r="I39" s="318">
        <v>0</v>
      </c>
      <c r="J39" s="332">
        <v>0</v>
      </c>
      <c r="K39" s="333">
        <v>0</v>
      </c>
      <c r="L39" s="195">
        <f t="shared" si="0"/>
        <v>9</v>
      </c>
      <c r="M39" s="195">
        <f t="shared" si="0"/>
        <v>0</v>
      </c>
      <c r="N39" s="195">
        <f t="shared" si="0"/>
        <v>9</v>
      </c>
      <c r="O39" s="196">
        <f t="shared" si="1"/>
        <v>9</v>
      </c>
      <c r="P39" s="200">
        <v>2</v>
      </c>
      <c r="Q39" s="201" t="s">
        <v>271</v>
      </c>
      <c r="R39" s="181"/>
      <c r="S39" s="181"/>
      <c r="T39" s="181"/>
      <c r="U39" s="181"/>
      <c r="V39" s="181"/>
      <c r="W39" s="181"/>
    </row>
    <row r="40" spans="1:23" s="198" customFormat="1" ht="12" customHeight="1" thickBot="1" x14ac:dyDescent="0.35">
      <c r="A40" s="328" t="s">
        <v>153</v>
      </c>
      <c r="B40" s="334" t="s">
        <v>41</v>
      </c>
      <c r="C40" s="329">
        <v>5.25</v>
      </c>
      <c r="D40" s="329">
        <v>0</v>
      </c>
      <c r="E40" s="329">
        <v>5.25</v>
      </c>
      <c r="F40" s="330">
        <v>24.75</v>
      </c>
      <c r="G40" s="330">
        <v>0</v>
      </c>
      <c r="H40" s="331">
        <v>24.75</v>
      </c>
      <c r="I40" s="318">
        <v>4</v>
      </c>
      <c r="J40" s="332">
        <v>0</v>
      </c>
      <c r="K40" s="333">
        <v>4</v>
      </c>
      <c r="L40" s="195">
        <f t="shared" si="0"/>
        <v>34</v>
      </c>
      <c r="M40" s="195">
        <f t="shared" si="0"/>
        <v>0</v>
      </c>
      <c r="N40" s="195">
        <f t="shared" si="0"/>
        <v>34</v>
      </c>
      <c r="O40" s="196">
        <f t="shared" si="1"/>
        <v>34</v>
      </c>
      <c r="P40" s="200">
        <v>2</v>
      </c>
      <c r="Q40" s="201" t="s">
        <v>272</v>
      </c>
      <c r="R40" s="181"/>
      <c r="S40" s="181"/>
      <c r="T40" s="181"/>
      <c r="U40" s="181"/>
      <c r="V40" s="181"/>
      <c r="W40" s="181"/>
    </row>
    <row r="41" spans="1:23" s="198" customFormat="1" ht="12" customHeight="1" thickBot="1" x14ac:dyDescent="0.35">
      <c r="A41" s="328" t="s">
        <v>155</v>
      </c>
      <c r="B41" s="334" t="s">
        <v>42</v>
      </c>
      <c r="C41" s="329">
        <v>0.25</v>
      </c>
      <c r="D41" s="329">
        <v>0</v>
      </c>
      <c r="E41" s="329">
        <v>0.25</v>
      </c>
      <c r="F41" s="330">
        <v>1</v>
      </c>
      <c r="G41" s="330">
        <v>0</v>
      </c>
      <c r="H41" s="331">
        <v>1</v>
      </c>
      <c r="I41" s="318">
        <v>0.5</v>
      </c>
      <c r="J41" s="332">
        <v>0</v>
      </c>
      <c r="K41" s="333">
        <v>0.5</v>
      </c>
      <c r="L41" s="195">
        <f t="shared" si="0"/>
        <v>1.75</v>
      </c>
      <c r="M41" s="195">
        <f t="shared" si="0"/>
        <v>0</v>
      </c>
      <c r="N41" s="195">
        <f t="shared" si="0"/>
        <v>1.75</v>
      </c>
      <c r="O41" s="196">
        <f t="shared" si="1"/>
        <v>1.75</v>
      </c>
      <c r="P41" s="200">
        <v>0.04</v>
      </c>
      <c r="Q41" s="201" t="s">
        <v>273</v>
      </c>
      <c r="R41" s="181"/>
      <c r="S41" s="181"/>
      <c r="T41" s="181"/>
      <c r="U41" s="181"/>
      <c r="V41" s="181"/>
      <c r="W41" s="181"/>
    </row>
    <row r="42" spans="1:23" s="198" customFormat="1" ht="12" customHeight="1" thickBot="1" x14ac:dyDescent="0.35">
      <c r="A42" s="328" t="s">
        <v>155</v>
      </c>
      <c r="B42" s="334" t="s">
        <v>43</v>
      </c>
      <c r="C42" s="329">
        <v>0.25</v>
      </c>
      <c r="D42" s="329">
        <v>0</v>
      </c>
      <c r="E42" s="329">
        <v>0.25</v>
      </c>
      <c r="F42" s="330">
        <v>0.75</v>
      </c>
      <c r="G42" s="330">
        <v>0</v>
      </c>
      <c r="H42" s="331">
        <v>0.75</v>
      </c>
      <c r="I42" s="318">
        <v>0</v>
      </c>
      <c r="J42" s="332">
        <v>0</v>
      </c>
      <c r="K42" s="333">
        <v>0</v>
      </c>
      <c r="L42" s="195">
        <f t="shared" si="0"/>
        <v>1</v>
      </c>
      <c r="M42" s="195">
        <f t="shared" si="0"/>
        <v>0</v>
      </c>
      <c r="N42" s="195">
        <f t="shared" si="0"/>
        <v>1</v>
      </c>
      <c r="O42" s="196">
        <f t="shared" si="1"/>
        <v>1</v>
      </c>
      <c r="P42" s="200">
        <v>0.1</v>
      </c>
      <c r="Q42" s="201" t="s">
        <v>260</v>
      </c>
      <c r="R42" s="181"/>
      <c r="S42" s="181"/>
      <c r="T42" s="181"/>
      <c r="U42" s="181"/>
      <c r="V42" s="181"/>
      <c r="W42" s="181"/>
    </row>
    <row r="43" spans="1:23" s="198" customFormat="1" ht="12" customHeight="1" thickBot="1" x14ac:dyDescent="0.35">
      <c r="A43" s="328" t="s">
        <v>312</v>
      </c>
      <c r="B43" s="334" t="s">
        <v>44</v>
      </c>
      <c r="C43" s="329">
        <v>1.5</v>
      </c>
      <c r="D43" s="329">
        <v>0</v>
      </c>
      <c r="E43" s="329">
        <v>1.5</v>
      </c>
      <c r="F43" s="330">
        <v>9.5</v>
      </c>
      <c r="G43" s="330">
        <v>0</v>
      </c>
      <c r="H43" s="331">
        <v>9.5</v>
      </c>
      <c r="I43" s="318">
        <v>0</v>
      </c>
      <c r="J43" s="332">
        <v>0</v>
      </c>
      <c r="K43" s="333">
        <v>0</v>
      </c>
      <c r="L43" s="195">
        <f t="shared" si="0"/>
        <v>11</v>
      </c>
      <c r="M43" s="195">
        <f t="shared" si="0"/>
        <v>0</v>
      </c>
      <c r="N43" s="195">
        <f t="shared" si="0"/>
        <v>11</v>
      </c>
      <c r="O43" s="196">
        <f t="shared" si="1"/>
        <v>11</v>
      </c>
      <c r="P43" s="200">
        <v>0</v>
      </c>
      <c r="Q43" s="201" t="s">
        <v>274</v>
      </c>
      <c r="R43" s="181"/>
      <c r="S43" s="181"/>
      <c r="T43" s="181"/>
      <c r="U43" s="181"/>
      <c r="V43" s="181"/>
      <c r="W43" s="181"/>
    </row>
    <row r="44" spans="1:23" ht="12" customHeight="1" thickBot="1" x14ac:dyDescent="0.35">
      <c r="A44" s="328" t="s">
        <v>152</v>
      </c>
      <c r="B44" s="334" t="s">
        <v>45</v>
      </c>
      <c r="C44" s="329">
        <v>1</v>
      </c>
      <c r="D44" s="329">
        <v>0</v>
      </c>
      <c r="E44" s="329">
        <v>1</v>
      </c>
      <c r="F44" s="330">
        <v>3</v>
      </c>
      <c r="G44" s="330">
        <v>0</v>
      </c>
      <c r="H44" s="331">
        <v>3</v>
      </c>
      <c r="I44" s="318">
        <v>0.5</v>
      </c>
      <c r="J44" s="332">
        <v>0</v>
      </c>
      <c r="K44" s="333">
        <v>0.5</v>
      </c>
      <c r="L44" s="195">
        <f t="shared" si="0"/>
        <v>4.5</v>
      </c>
      <c r="M44" s="195">
        <f t="shared" si="0"/>
        <v>0</v>
      </c>
      <c r="N44" s="195">
        <f t="shared" si="0"/>
        <v>4.5</v>
      </c>
      <c r="O44" s="196">
        <f t="shared" si="1"/>
        <v>4.5</v>
      </c>
      <c r="P44" s="200">
        <v>0.05</v>
      </c>
      <c r="Q44" s="201" t="s">
        <v>275</v>
      </c>
    </row>
    <row r="45" spans="1:23" ht="12" customHeight="1" thickBot="1" x14ac:dyDescent="0.35">
      <c r="A45" s="328" t="s">
        <v>142</v>
      </c>
      <c r="B45" s="334" t="s">
        <v>276</v>
      </c>
      <c r="C45" s="329">
        <v>12</v>
      </c>
      <c r="D45" s="329">
        <v>0</v>
      </c>
      <c r="E45" s="329">
        <v>12</v>
      </c>
      <c r="F45" s="330">
        <v>35</v>
      </c>
      <c r="G45" s="330">
        <v>0</v>
      </c>
      <c r="H45" s="331">
        <v>35</v>
      </c>
      <c r="I45" s="318">
        <v>19</v>
      </c>
      <c r="J45" s="332">
        <v>0</v>
      </c>
      <c r="K45" s="333">
        <v>19</v>
      </c>
      <c r="L45" s="195">
        <f t="shared" si="0"/>
        <v>66</v>
      </c>
      <c r="M45" s="195">
        <f t="shared" si="0"/>
        <v>0</v>
      </c>
      <c r="N45" s="195">
        <f t="shared" si="0"/>
        <v>66</v>
      </c>
      <c r="O45" s="196">
        <f t="shared" si="1"/>
        <v>66</v>
      </c>
      <c r="P45" s="200">
        <v>1</v>
      </c>
      <c r="Q45" s="201" t="s">
        <v>329</v>
      </c>
    </row>
    <row r="46" spans="1:23" ht="12" customHeight="1" thickBot="1" x14ac:dyDescent="0.35">
      <c r="A46" s="328" t="s">
        <v>142</v>
      </c>
      <c r="B46" s="334" t="s">
        <v>278</v>
      </c>
      <c r="C46" s="329">
        <v>6</v>
      </c>
      <c r="D46" s="329">
        <v>0</v>
      </c>
      <c r="E46" s="329">
        <v>6</v>
      </c>
      <c r="F46" s="330">
        <v>15</v>
      </c>
      <c r="G46" s="330">
        <v>0</v>
      </c>
      <c r="H46" s="331">
        <v>15</v>
      </c>
      <c r="I46" s="318">
        <v>9</v>
      </c>
      <c r="J46" s="332">
        <v>0</v>
      </c>
      <c r="K46" s="333">
        <v>9</v>
      </c>
      <c r="L46" s="195">
        <f t="shared" si="0"/>
        <v>30</v>
      </c>
      <c r="M46" s="195">
        <f t="shared" si="0"/>
        <v>0</v>
      </c>
      <c r="N46" s="195">
        <f t="shared" si="0"/>
        <v>30</v>
      </c>
      <c r="O46" s="196">
        <f t="shared" si="1"/>
        <v>30</v>
      </c>
      <c r="P46" s="200">
        <v>0</v>
      </c>
      <c r="Q46" s="201" t="s">
        <v>257</v>
      </c>
    </row>
    <row r="47" spans="1:23" s="198" customFormat="1" ht="12" customHeight="1" thickBot="1" x14ac:dyDescent="0.35">
      <c r="A47" s="328" t="s">
        <v>312</v>
      </c>
      <c r="B47" s="334" t="s">
        <v>48</v>
      </c>
      <c r="C47" s="329">
        <v>3</v>
      </c>
      <c r="D47" s="329">
        <v>0</v>
      </c>
      <c r="E47" s="329">
        <v>3</v>
      </c>
      <c r="F47" s="330">
        <v>12</v>
      </c>
      <c r="G47" s="330">
        <v>0</v>
      </c>
      <c r="H47" s="331">
        <v>12</v>
      </c>
      <c r="I47" s="318">
        <v>3</v>
      </c>
      <c r="J47" s="332">
        <v>0</v>
      </c>
      <c r="K47" s="333">
        <v>3</v>
      </c>
      <c r="L47" s="195">
        <f t="shared" si="0"/>
        <v>18</v>
      </c>
      <c r="M47" s="195">
        <f t="shared" si="0"/>
        <v>0</v>
      </c>
      <c r="N47" s="195">
        <f t="shared" si="0"/>
        <v>18</v>
      </c>
      <c r="O47" s="196">
        <f t="shared" si="1"/>
        <v>18</v>
      </c>
      <c r="P47" s="200">
        <v>0.6</v>
      </c>
      <c r="Q47" s="201" t="s">
        <v>279</v>
      </c>
      <c r="R47" s="181"/>
      <c r="S47" s="181"/>
      <c r="T47" s="181"/>
      <c r="U47" s="181"/>
      <c r="V47" s="181"/>
      <c r="W47" s="181"/>
    </row>
    <row r="48" spans="1:23" s="198" customFormat="1" ht="12" customHeight="1" thickBot="1" x14ac:dyDescent="0.35">
      <c r="A48" s="328" t="s">
        <v>152</v>
      </c>
      <c r="B48" s="334" t="s">
        <v>49</v>
      </c>
      <c r="C48" s="329">
        <v>4</v>
      </c>
      <c r="D48" s="329">
        <v>0</v>
      </c>
      <c r="E48" s="329">
        <v>4</v>
      </c>
      <c r="F48" s="330">
        <v>12.5</v>
      </c>
      <c r="G48" s="330">
        <v>0</v>
      </c>
      <c r="H48" s="331">
        <v>12.5</v>
      </c>
      <c r="I48" s="318">
        <v>2</v>
      </c>
      <c r="J48" s="332">
        <v>0</v>
      </c>
      <c r="K48" s="333">
        <v>2</v>
      </c>
      <c r="L48" s="195">
        <f t="shared" si="0"/>
        <v>18.5</v>
      </c>
      <c r="M48" s="195">
        <f t="shared" si="0"/>
        <v>0</v>
      </c>
      <c r="N48" s="195">
        <f t="shared" si="0"/>
        <v>18.5</v>
      </c>
      <c r="O48" s="196">
        <f t="shared" si="1"/>
        <v>18.5</v>
      </c>
      <c r="P48" s="200">
        <v>1</v>
      </c>
      <c r="Q48" s="201" t="s">
        <v>316</v>
      </c>
      <c r="R48" s="181"/>
      <c r="S48" s="181"/>
      <c r="T48" s="181"/>
      <c r="U48" s="181"/>
      <c r="V48" s="181"/>
      <c r="W48" s="181"/>
    </row>
    <row r="49" spans="1:23" s="198" customFormat="1" ht="12" customHeight="1" thickBot="1" x14ac:dyDescent="0.35">
      <c r="A49" s="328" t="s">
        <v>155</v>
      </c>
      <c r="B49" s="334" t="s">
        <v>50</v>
      </c>
      <c r="C49" s="329">
        <v>1</v>
      </c>
      <c r="D49" s="329">
        <v>0</v>
      </c>
      <c r="E49" s="329">
        <v>1</v>
      </c>
      <c r="F49" s="330">
        <v>4</v>
      </c>
      <c r="G49" s="330">
        <v>0</v>
      </c>
      <c r="H49" s="331">
        <v>4</v>
      </c>
      <c r="I49" s="318">
        <v>1</v>
      </c>
      <c r="J49" s="332">
        <v>0</v>
      </c>
      <c r="K49" s="333">
        <v>1</v>
      </c>
      <c r="L49" s="195">
        <f t="shared" si="0"/>
        <v>6</v>
      </c>
      <c r="M49" s="195">
        <f t="shared" si="0"/>
        <v>0</v>
      </c>
      <c r="N49" s="195">
        <f t="shared" si="0"/>
        <v>6</v>
      </c>
      <c r="O49" s="196">
        <f t="shared" si="1"/>
        <v>6</v>
      </c>
      <c r="P49" s="200">
        <v>0.25</v>
      </c>
      <c r="Q49" s="201" t="s">
        <v>280</v>
      </c>
      <c r="R49" s="181"/>
      <c r="S49" s="181"/>
      <c r="T49" s="181"/>
      <c r="U49" s="181"/>
      <c r="V49" s="181"/>
      <c r="W49" s="181"/>
    </row>
    <row r="50" spans="1:23" s="198" customFormat="1" ht="12" customHeight="1" thickBot="1" x14ac:dyDescent="0.35">
      <c r="A50" s="328" t="s">
        <v>155</v>
      </c>
      <c r="B50" s="334" t="s">
        <v>51</v>
      </c>
      <c r="C50" s="329">
        <v>1</v>
      </c>
      <c r="D50" s="329">
        <v>0</v>
      </c>
      <c r="E50" s="329">
        <v>1</v>
      </c>
      <c r="F50" s="330">
        <v>5</v>
      </c>
      <c r="G50" s="330">
        <v>0</v>
      </c>
      <c r="H50" s="331">
        <v>5</v>
      </c>
      <c r="I50" s="318">
        <v>1</v>
      </c>
      <c r="J50" s="332">
        <v>0</v>
      </c>
      <c r="K50" s="333">
        <v>1</v>
      </c>
      <c r="L50" s="195">
        <f t="shared" si="0"/>
        <v>7</v>
      </c>
      <c r="M50" s="195">
        <f t="shared" si="0"/>
        <v>0</v>
      </c>
      <c r="N50" s="195">
        <f t="shared" si="0"/>
        <v>7</v>
      </c>
      <c r="O50" s="196">
        <f t="shared" si="1"/>
        <v>7</v>
      </c>
      <c r="P50" s="200">
        <v>0.5</v>
      </c>
      <c r="Q50" s="201" t="s">
        <v>258</v>
      </c>
      <c r="R50" s="181"/>
      <c r="S50" s="181"/>
      <c r="T50" s="181"/>
      <c r="U50" s="181"/>
      <c r="V50" s="181"/>
      <c r="W50" s="181"/>
    </row>
    <row r="51" spans="1:23" s="198" customFormat="1" ht="12" customHeight="1" thickBot="1" x14ac:dyDescent="0.35">
      <c r="A51" s="328" t="s">
        <v>312</v>
      </c>
      <c r="B51" s="334" t="s">
        <v>52</v>
      </c>
      <c r="C51" s="329">
        <v>0.5</v>
      </c>
      <c r="D51" s="329">
        <v>0</v>
      </c>
      <c r="E51" s="329">
        <v>0.5</v>
      </c>
      <c r="F51" s="330">
        <v>3.5</v>
      </c>
      <c r="G51" s="330">
        <v>0</v>
      </c>
      <c r="H51" s="331">
        <v>3.5</v>
      </c>
      <c r="I51" s="318">
        <v>0</v>
      </c>
      <c r="J51" s="332">
        <v>0</v>
      </c>
      <c r="K51" s="333">
        <v>0</v>
      </c>
      <c r="L51" s="195">
        <f t="shared" si="0"/>
        <v>4</v>
      </c>
      <c r="M51" s="195">
        <f t="shared" si="0"/>
        <v>0</v>
      </c>
      <c r="N51" s="195">
        <f t="shared" si="0"/>
        <v>4</v>
      </c>
      <c r="O51" s="196">
        <f t="shared" si="1"/>
        <v>4</v>
      </c>
      <c r="P51" s="200">
        <v>0.11</v>
      </c>
      <c r="Q51" s="201" t="s">
        <v>281</v>
      </c>
      <c r="R51" s="181"/>
      <c r="S51" s="181"/>
      <c r="T51" s="181"/>
      <c r="U51" s="181"/>
      <c r="V51" s="181"/>
      <c r="W51" s="181"/>
    </row>
    <row r="52" spans="1:23" s="198" customFormat="1" ht="12" customHeight="1" thickBot="1" x14ac:dyDescent="0.35">
      <c r="A52" s="328" t="s">
        <v>152</v>
      </c>
      <c r="B52" s="334" t="s">
        <v>53</v>
      </c>
      <c r="C52" s="329">
        <v>2</v>
      </c>
      <c r="D52" s="329">
        <v>0</v>
      </c>
      <c r="E52" s="329">
        <v>2</v>
      </c>
      <c r="F52" s="330">
        <v>7</v>
      </c>
      <c r="G52" s="330">
        <v>0</v>
      </c>
      <c r="H52" s="331">
        <v>7</v>
      </c>
      <c r="I52" s="318">
        <v>1</v>
      </c>
      <c r="J52" s="332">
        <v>0</v>
      </c>
      <c r="K52" s="333">
        <v>1</v>
      </c>
      <c r="L52" s="195">
        <f t="shared" si="0"/>
        <v>10</v>
      </c>
      <c r="M52" s="195">
        <f t="shared" si="0"/>
        <v>0</v>
      </c>
      <c r="N52" s="195">
        <f t="shared" si="0"/>
        <v>10</v>
      </c>
      <c r="O52" s="196">
        <f t="shared" si="1"/>
        <v>10</v>
      </c>
      <c r="P52" s="200">
        <v>0.93</v>
      </c>
      <c r="Q52" s="201" t="s">
        <v>282</v>
      </c>
      <c r="R52" s="181"/>
      <c r="S52" s="181"/>
      <c r="T52" s="181"/>
      <c r="U52" s="181"/>
      <c r="V52" s="181"/>
      <c r="W52" s="181"/>
    </row>
    <row r="53" spans="1:23" s="198" customFormat="1" ht="12" customHeight="1" thickBot="1" x14ac:dyDescent="0.35">
      <c r="A53" s="328" t="s">
        <v>142</v>
      </c>
      <c r="B53" s="334" t="s">
        <v>54</v>
      </c>
      <c r="C53" s="329">
        <v>0.25</v>
      </c>
      <c r="D53" s="329">
        <v>0</v>
      </c>
      <c r="E53" s="329">
        <v>0.25</v>
      </c>
      <c r="F53" s="330">
        <v>0.5</v>
      </c>
      <c r="G53" s="330">
        <v>0</v>
      </c>
      <c r="H53" s="331">
        <v>0.5</v>
      </c>
      <c r="I53" s="318">
        <v>0.25</v>
      </c>
      <c r="J53" s="332">
        <v>0</v>
      </c>
      <c r="K53" s="333">
        <v>0.25</v>
      </c>
      <c r="L53" s="195">
        <f t="shared" si="0"/>
        <v>1</v>
      </c>
      <c r="M53" s="195">
        <f t="shared" si="0"/>
        <v>0</v>
      </c>
      <c r="N53" s="195">
        <f t="shared" si="0"/>
        <v>1</v>
      </c>
      <c r="O53" s="196">
        <f t="shared" si="1"/>
        <v>1</v>
      </c>
      <c r="P53" s="200">
        <v>0.01</v>
      </c>
      <c r="Q53" s="201" t="s">
        <v>283</v>
      </c>
      <c r="R53" s="181"/>
      <c r="S53" s="181"/>
      <c r="T53" s="181"/>
      <c r="U53" s="181"/>
      <c r="V53" s="181"/>
      <c r="W53" s="181"/>
    </row>
    <row r="54" spans="1:23" s="198" customFormat="1" ht="12" customHeight="1" thickBot="1" x14ac:dyDescent="0.35">
      <c r="A54" s="328" t="s">
        <v>142</v>
      </c>
      <c r="B54" s="334" t="s">
        <v>55</v>
      </c>
      <c r="C54" s="329">
        <v>2</v>
      </c>
      <c r="D54" s="329">
        <v>0</v>
      </c>
      <c r="E54" s="329">
        <v>2</v>
      </c>
      <c r="F54" s="330">
        <v>13</v>
      </c>
      <c r="G54" s="330">
        <v>0</v>
      </c>
      <c r="H54" s="331">
        <v>13</v>
      </c>
      <c r="I54" s="318">
        <v>2</v>
      </c>
      <c r="J54" s="332">
        <v>0</v>
      </c>
      <c r="K54" s="333">
        <v>2</v>
      </c>
      <c r="L54" s="195">
        <f t="shared" si="0"/>
        <v>17</v>
      </c>
      <c r="M54" s="195">
        <f t="shared" si="0"/>
        <v>0</v>
      </c>
      <c r="N54" s="195">
        <f t="shared" si="0"/>
        <v>17</v>
      </c>
      <c r="O54" s="196">
        <f t="shared" si="1"/>
        <v>17</v>
      </c>
      <c r="P54" s="200">
        <v>2</v>
      </c>
      <c r="Q54" s="201" t="s">
        <v>284</v>
      </c>
      <c r="R54" s="181"/>
      <c r="S54" s="181"/>
      <c r="T54" s="181"/>
      <c r="U54" s="181"/>
      <c r="V54" s="181"/>
      <c r="W54" s="181"/>
    </row>
    <row r="55" spans="1:23" s="198" customFormat="1" ht="12" customHeight="1" thickBot="1" x14ac:dyDescent="0.35">
      <c r="A55" s="328" t="s">
        <v>155</v>
      </c>
      <c r="B55" s="334" t="s">
        <v>56</v>
      </c>
      <c r="C55" s="329">
        <v>1</v>
      </c>
      <c r="D55" s="329">
        <v>0</v>
      </c>
      <c r="E55" s="329">
        <v>1</v>
      </c>
      <c r="F55" s="330">
        <v>2</v>
      </c>
      <c r="G55" s="330">
        <v>0</v>
      </c>
      <c r="H55" s="331">
        <v>2</v>
      </c>
      <c r="I55" s="318">
        <v>1</v>
      </c>
      <c r="J55" s="332">
        <v>0</v>
      </c>
      <c r="K55" s="333">
        <v>1</v>
      </c>
      <c r="L55" s="195">
        <f t="shared" si="0"/>
        <v>4</v>
      </c>
      <c r="M55" s="195">
        <f t="shared" si="0"/>
        <v>0</v>
      </c>
      <c r="N55" s="195">
        <f t="shared" si="0"/>
        <v>4</v>
      </c>
      <c r="O55" s="196">
        <f t="shared" si="1"/>
        <v>4</v>
      </c>
      <c r="P55" s="200">
        <v>0.1</v>
      </c>
      <c r="Q55" s="201" t="s">
        <v>260</v>
      </c>
      <c r="R55" s="181"/>
      <c r="S55" s="181"/>
      <c r="T55" s="181"/>
      <c r="U55" s="181"/>
      <c r="V55" s="181"/>
      <c r="W55" s="181"/>
    </row>
    <row r="56" spans="1:23" s="198" customFormat="1" ht="12" customHeight="1" thickBot="1" x14ac:dyDescent="0.35">
      <c r="A56" s="328" t="s">
        <v>142</v>
      </c>
      <c r="B56" s="334" t="s">
        <v>57</v>
      </c>
      <c r="C56" s="329">
        <v>4</v>
      </c>
      <c r="D56" s="329">
        <v>0</v>
      </c>
      <c r="E56" s="329">
        <v>4</v>
      </c>
      <c r="F56" s="330">
        <v>16</v>
      </c>
      <c r="G56" s="330">
        <v>0</v>
      </c>
      <c r="H56" s="331">
        <v>16</v>
      </c>
      <c r="I56" s="318">
        <v>3</v>
      </c>
      <c r="J56" s="332">
        <v>0</v>
      </c>
      <c r="K56" s="333">
        <v>3</v>
      </c>
      <c r="L56" s="195">
        <f t="shared" si="0"/>
        <v>23</v>
      </c>
      <c r="M56" s="195">
        <f t="shared" si="0"/>
        <v>0</v>
      </c>
      <c r="N56" s="195">
        <f t="shared" si="0"/>
        <v>23</v>
      </c>
      <c r="O56" s="196">
        <f t="shared" si="1"/>
        <v>23</v>
      </c>
      <c r="P56" s="200">
        <v>0.18</v>
      </c>
      <c r="Q56" s="201" t="s">
        <v>305</v>
      </c>
      <c r="R56" s="181"/>
      <c r="S56" s="181"/>
      <c r="T56" s="181"/>
      <c r="U56" s="181"/>
      <c r="V56" s="181"/>
      <c r="W56" s="181"/>
    </row>
    <row r="57" spans="1:23" s="198" customFormat="1" ht="12" customHeight="1" thickBot="1" x14ac:dyDescent="0.35">
      <c r="A57" s="328" t="s">
        <v>169</v>
      </c>
      <c r="B57" s="334" t="s">
        <v>58</v>
      </c>
      <c r="C57" s="329">
        <v>1</v>
      </c>
      <c r="D57" s="329">
        <v>0</v>
      </c>
      <c r="E57" s="329">
        <v>1</v>
      </c>
      <c r="F57" s="330">
        <v>1</v>
      </c>
      <c r="G57" s="330">
        <v>0</v>
      </c>
      <c r="H57" s="331">
        <v>1</v>
      </c>
      <c r="I57" s="318">
        <v>0</v>
      </c>
      <c r="J57" s="332">
        <v>0</v>
      </c>
      <c r="K57" s="333">
        <v>0</v>
      </c>
      <c r="L57" s="195">
        <f t="shared" si="0"/>
        <v>2</v>
      </c>
      <c r="M57" s="195">
        <f t="shared" si="0"/>
        <v>0</v>
      </c>
      <c r="N57" s="195">
        <f t="shared" si="0"/>
        <v>2</v>
      </c>
      <c r="O57" s="196">
        <f t="shared" si="1"/>
        <v>2</v>
      </c>
      <c r="P57" s="200">
        <v>0.1</v>
      </c>
      <c r="Q57" s="201" t="s">
        <v>313</v>
      </c>
      <c r="R57" s="181"/>
      <c r="S57" s="181"/>
      <c r="T57" s="181"/>
      <c r="U57" s="181"/>
      <c r="V57" s="181"/>
      <c r="W57" s="181"/>
    </row>
    <row r="58" spans="1:23" s="198" customFormat="1" ht="12" customHeight="1" thickBot="1" x14ac:dyDescent="0.35">
      <c r="A58" s="328" t="s">
        <v>152</v>
      </c>
      <c r="B58" s="334" t="s">
        <v>59</v>
      </c>
      <c r="C58" s="329">
        <v>1.5</v>
      </c>
      <c r="D58" s="329">
        <v>0</v>
      </c>
      <c r="E58" s="329">
        <v>1.5</v>
      </c>
      <c r="F58" s="330">
        <v>6.75</v>
      </c>
      <c r="G58" s="330">
        <v>0</v>
      </c>
      <c r="H58" s="331">
        <v>6.75</v>
      </c>
      <c r="I58" s="318">
        <v>1</v>
      </c>
      <c r="J58" s="332">
        <v>0</v>
      </c>
      <c r="K58" s="333">
        <v>1</v>
      </c>
      <c r="L58" s="195">
        <f t="shared" si="0"/>
        <v>9.25</v>
      </c>
      <c r="M58" s="195">
        <f t="shared" si="0"/>
        <v>0</v>
      </c>
      <c r="N58" s="195">
        <f t="shared" si="0"/>
        <v>9.25</v>
      </c>
      <c r="O58" s="196">
        <f t="shared" si="1"/>
        <v>9.25</v>
      </c>
      <c r="P58" s="200">
        <v>0.12</v>
      </c>
      <c r="Q58" s="201" t="s">
        <v>285</v>
      </c>
      <c r="R58" s="181"/>
      <c r="S58" s="181"/>
      <c r="T58" s="181"/>
      <c r="U58" s="181"/>
      <c r="V58" s="181"/>
      <c r="W58" s="181"/>
    </row>
    <row r="59" spans="1:23" ht="12" customHeight="1" thickBot="1" x14ac:dyDescent="0.35">
      <c r="A59" s="328" t="s">
        <v>169</v>
      </c>
      <c r="B59" s="334" t="s">
        <v>60</v>
      </c>
      <c r="C59" s="329">
        <v>3</v>
      </c>
      <c r="D59" s="329">
        <v>0</v>
      </c>
      <c r="E59" s="329">
        <v>3</v>
      </c>
      <c r="F59" s="330">
        <v>13</v>
      </c>
      <c r="G59" s="330">
        <v>0</v>
      </c>
      <c r="H59" s="331">
        <v>13</v>
      </c>
      <c r="I59" s="318">
        <v>2</v>
      </c>
      <c r="J59" s="332">
        <v>0</v>
      </c>
      <c r="K59" s="333">
        <v>2</v>
      </c>
      <c r="L59" s="195">
        <f t="shared" si="0"/>
        <v>18</v>
      </c>
      <c r="M59" s="195">
        <v>0</v>
      </c>
      <c r="N59" s="195">
        <v>18</v>
      </c>
      <c r="O59" s="196">
        <v>18</v>
      </c>
      <c r="P59" s="200">
        <v>2</v>
      </c>
      <c r="Q59" s="201" t="s">
        <v>286</v>
      </c>
    </row>
    <row r="60" spans="1:23" s="198" customFormat="1" ht="12" customHeight="1" thickBot="1" x14ac:dyDescent="0.35">
      <c r="A60" s="328" t="s">
        <v>153</v>
      </c>
      <c r="B60" s="334" t="s">
        <v>61</v>
      </c>
      <c r="C60" s="329">
        <v>1.25</v>
      </c>
      <c r="D60" s="329">
        <v>0</v>
      </c>
      <c r="E60" s="329">
        <v>1.25</v>
      </c>
      <c r="F60" s="330">
        <v>7.75</v>
      </c>
      <c r="G60" s="330">
        <v>0</v>
      </c>
      <c r="H60" s="331">
        <v>7.75</v>
      </c>
      <c r="I60" s="318">
        <v>1</v>
      </c>
      <c r="J60" s="332">
        <v>0</v>
      </c>
      <c r="K60" s="333">
        <v>1</v>
      </c>
      <c r="L60" s="195">
        <f t="shared" si="0"/>
        <v>10</v>
      </c>
      <c r="M60" s="195">
        <f t="shared" si="0"/>
        <v>0</v>
      </c>
      <c r="N60" s="195">
        <f t="shared" si="0"/>
        <v>10</v>
      </c>
      <c r="O60" s="196">
        <f t="shared" si="1"/>
        <v>10</v>
      </c>
      <c r="P60" s="200">
        <v>0</v>
      </c>
      <c r="Q60" s="201" t="s">
        <v>258</v>
      </c>
      <c r="R60" s="181"/>
      <c r="S60" s="181"/>
      <c r="T60" s="181"/>
      <c r="U60" s="181"/>
      <c r="V60" s="181"/>
      <c r="W60" s="181"/>
    </row>
    <row r="61" spans="1:23" s="198" customFormat="1" ht="12" customHeight="1" thickBot="1" x14ac:dyDescent="0.35">
      <c r="A61" s="328" t="s">
        <v>155</v>
      </c>
      <c r="B61" s="334" t="s">
        <v>62</v>
      </c>
      <c r="C61" s="329">
        <v>0.25</v>
      </c>
      <c r="D61" s="329">
        <v>0</v>
      </c>
      <c r="E61" s="329">
        <v>0.25</v>
      </c>
      <c r="F61" s="330">
        <v>3</v>
      </c>
      <c r="G61" s="330">
        <v>0</v>
      </c>
      <c r="H61" s="331">
        <v>3</v>
      </c>
      <c r="I61" s="318">
        <v>0</v>
      </c>
      <c r="J61" s="332">
        <v>0</v>
      </c>
      <c r="K61" s="333">
        <v>0</v>
      </c>
      <c r="L61" s="195">
        <f t="shared" si="0"/>
        <v>3.25</v>
      </c>
      <c r="M61" s="195">
        <f t="shared" si="0"/>
        <v>0</v>
      </c>
      <c r="N61" s="195">
        <f t="shared" si="0"/>
        <v>3.25</v>
      </c>
      <c r="O61" s="196">
        <f t="shared" si="1"/>
        <v>3.25</v>
      </c>
      <c r="P61" s="200">
        <v>0.1</v>
      </c>
      <c r="Q61" s="201" t="s">
        <v>287</v>
      </c>
      <c r="R61" s="181"/>
      <c r="S61" s="181"/>
      <c r="T61" s="181"/>
      <c r="U61" s="181"/>
      <c r="V61" s="181"/>
      <c r="W61" s="181"/>
    </row>
    <row r="62" spans="1:23" s="198" customFormat="1" ht="12" customHeight="1" thickBot="1" x14ac:dyDescent="0.35">
      <c r="A62" s="328" t="s">
        <v>155</v>
      </c>
      <c r="B62" s="334" t="s">
        <v>63</v>
      </c>
      <c r="C62" s="329">
        <v>0.25</v>
      </c>
      <c r="D62" s="329">
        <v>0</v>
      </c>
      <c r="E62" s="329">
        <v>0.25</v>
      </c>
      <c r="F62" s="330">
        <v>0.75</v>
      </c>
      <c r="G62" s="330">
        <v>0</v>
      </c>
      <c r="H62" s="331">
        <v>0.75</v>
      </c>
      <c r="I62" s="318">
        <v>0.25</v>
      </c>
      <c r="J62" s="332">
        <v>0</v>
      </c>
      <c r="K62" s="333">
        <v>0.25</v>
      </c>
      <c r="L62" s="195">
        <f t="shared" si="0"/>
        <v>1.25</v>
      </c>
      <c r="M62" s="195">
        <f t="shared" si="0"/>
        <v>0</v>
      </c>
      <c r="N62" s="195">
        <f t="shared" si="0"/>
        <v>1.25</v>
      </c>
      <c r="O62" s="196">
        <f t="shared" si="1"/>
        <v>1.25</v>
      </c>
      <c r="P62" s="200">
        <v>0.1</v>
      </c>
      <c r="Q62" s="201" t="s">
        <v>260</v>
      </c>
      <c r="R62" s="181"/>
      <c r="S62" s="181"/>
      <c r="T62" s="181"/>
      <c r="U62" s="181"/>
      <c r="V62" s="181"/>
      <c r="W62" s="181"/>
    </row>
    <row r="63" spans="1:23" s="198" customFormat="1" ht="12" customHeight="1" thickBot="1" x14ac:dyDescent="0.35">
      <c r="A63" s="328" t="s">
        <v>312</v>
      </c>
      <c r="B63" s="334" t="s">
        <v>64</v>
      </c>
      <c r="C63" s="329">
        <v>1</v>
      </c>
      <c r="D63" s="329">
        <v>0</v>
      </c>
      <c r="E63" s="329">
        <v>1</v>
      </c>
      <c r="F63" s="330">
        <v>6</v>
      </c>
      <c r="G63" s="330">
        <v>0</v>
      </c>
      <c r="H63" s="331">
        <v>6</v>
      </c>
      <c r="I63" s="318">
        <v>0.4</v>
      </c>
      <c r="J63" s="332">
        <v>0</v>
      </c>
      <c r="K63" s="333">
        <v>0.4</v>
      </c>
      <c r="L63" s="195">
        <f t="shared" si="0"/>
        <v>7.4</v>
      </c>
      <c r="M63" s="195">
        <f t="shared" si="0"/>
        <v>0</v>
      </c>
      <c r="N63" s="195">
        <f t="shared" si="0"/>
        <v>7.4</v>
      </c>
      <c r="O63" s="196">
        <f t="shared" si="1"/>
        <v>7.4</v>
      </c>
      <c r="P63" s="200">
        <v>0.08</v>
      </c>
      <c r="Q63" s="201" t="s">
        <v>288</v>
      </c>
      <c r="R63" s="181"/>
      <c r="S63" s="181"/>
      <c r="T63" s="181"/>
      <c r="U63" s="181"/>
      <c r="V63" s="181"/>
      <c r="W63" s="181"/>
    </row>
    <row r="64" spans="1:23" s="198" customFormat="1" ht="12" customHeight="1" thickBot="1" x14ac:dyDescent="0.35">
      <c r="A64" s="328" t="s">
        <v>153</v>
      </c>
      <c r="B64" s="334" t="s">
        <v>65</v>
      </c>
      <c r="C64" s="329">
        <v>1</v>
      </c>
      <c r="D64" s="329">
        <v>0</v>
      </c>
      <c r="E64" s="329">
        <v>1</v>
      </c>
      <c r="F64" s="330">
        <v>4</v>
      </c>
      <c r="G64" s="330">
        <v>0</v>
      </c>
      <c r="H64" s="331">
        <v>4</v>
      </c>
      <c r="I64" s="318">
        <v>2</v>
      </c>
      <c r="J64" s="332">
        <v>0</v>
      </c>
      <c r="K64" s="333">
        <v>2</v>
      </c>
      <c r="L64" s="195">
        <f t="shared" si="0"/>
        <v>7</v>
      </c>
      <c r="M64" s="195">
        <f t="shared" si="0"/>
        <v>0</v>
      </c>
      <c r="N64" s="195">
        <f t="shared" si="0"/>
        <v>7</v>
      </c>
      <c r="O64" s="196">
        <f t="shared" si="1"/>
        <v>7</v>
      </c>
      <c r="P64" s="200">
        <v>0.1</v>
      </c>
      <c r="Q64" s="201" t="s">
        <v>289</v>
      </c>
      <c r="R64" s="181"/>
      <c r="S64" s="181"/>
      <c r="T64" s="181"/>
      <c r="U64" s="181"/>
      <c r="V64" s="181"/>
      <c r="W64" s="181"/>
    </row>
    <row r="65" spans="1:26" ht="12" customHeight="1" thickBot="1" x14ac:dyDescent="0.35">
      <c r="A65" s="328" t="s">
        <v>154</v>
      </c>
      <c r="B65" s="334" t="s">
        <v>66</v>
      </c>
      <c r="C65" s="329">
        <v>25.25</v>
      </c>
      <c r="D65" s="329">
        <v>0</v>
      </c>
      <c r="E65" s="329">
        <v>25.25</v>
      </c>
      <c r="F65" s="330">
        <v>80</v>
      </c>
      <c r="G65" s="330">
        <v>0</v>
      </c>
      <c r="H65" s="331">
        <v>80</v>
      </c>
      <c r="I65" s="318">
        <v>26.75</v>
      </c>
      <c r="J65" s="332">
        <v>0</v>
      </c>
      <c r="K65" s="333">
        <v>26.75</v>
      </c>
      <c r="L65" s="195">
        <f t="shared" si="0"/>
        <v>132</v>
      </c>
      <c r="M65" s="195">
        <f t="shared" si="0"/>
        <v>0</v>
      </c>
      <c r="N65" s="195">
        <f t="shared" si="0"/>
        <v>132</v>
      </c>
      <c r="O65" s="196">
        <v>132</v>
      </c>
      <c r="P65" s="200">
        <v>6</v>
      </c>
      <c r="Q65" s="201" t="s">
        <v>335</v>
      </c>
    </row>
    <row r="66" spans="1:26" s="198" customFormat="1" ht="12" customHeight="1" thickBot="1" x14ac:dyDescent="0.35">
      <c r="A66" s="328" t="s">
        <v>153</v>
      </c>
      <c r="B66" s="334" t="s">
        <v>67</v>
      </c>
      <c r="C66" s="329">
        <v>0</v>
      </c>
      <c r="D66" s="329">
        <v>0</v>
      </c>
      <c r="E66" s="329">
        <v>0</v>
      </c>
      <c r="F66" s="330">
        <v>1</v>
      </c>
      <c r="G66" s="330">
        <v>0</v>
      </c>
      <c r="H66" s="331">
        <v>1</v>
      </c>
      <c r="I66" s="318">
        <v>0</v>
      </c>
      <c r="J66" s="332">
        <v>0</v>
      </c>
      <c r="K66" s="333">
        <v>0</v>
      </c>
      <c r="L66" s="195">
        <f t="shared" si="0"/>
        <v>1</v>
      </c>
      <c r="M66" s="195">
        <f t="shared" si="0"/>
        <v>0</v>
      </c>
      <c r="N66" s="195">
        <f t="shared" si="0"/>
        <v>1</v>
      </c>
      <c r="O66" s="196">
        <f t="shared" si="1"/>
        <v>1</v>
      </c>
      <c r="P66" s="200">
        <v>0.05</v>
      </c>
      <c r="Q66" s="201" t="s">
        <v>253</v>
      </c>
      <c r="R66" s="181"/>
      <c r="S66" s="181"/>
      <c r="T66" s="181"/>
      <c r="U66" s="181"/>
      <c r="V66" s="181"/>
      <c r="W66" s="181"/>
    </row>
    <row r="67" spans="1:26" s="198" customFormat="1" ht="12" customHeight="1" thickBot="1" x14ac:dyDescent="0.35">
      <c r="A67" s="328" t="s">
        <v>154</v>
      </c>
      <c r="B67" s="334" t="s">
        <v>68</v>
      </c>
      <c r="C67" s="329">
        <v>1</v>
      </c>
      <c r="D67" s="329">
        <v>0</v>
      </c>
      <c r="E67" s="329">
        <v>1</v>
      </c>
      <c r="F67" s="330">
        <v>5</v>
      </c>
      <c r="G67" s="330">
        <v>1</v>
      </c>
      <c r="H67" s="331">
        <v>4</v>
      </c>
      <c r="I67" s="318">
        <v>1</v>
      </c>
      <c r="J67" s="332">
        <v>0</v>
      </c>
      <c r="K67" s="333">
        <v>1</v>
      </c>
      <c r="L67" s="195">
        <f t="shared" si="0"/>
        <v>7</v>
      </c>
      <c r="M67" s="195">
        <f t="shared" si="0"/>
        <v>1</v>
      </c>
      <c r="N67" s="195">
        <f t="shared" si="0"/>
        <v>6</v>
      </c>
      <c r="O67" s="196">
        <v>6</v>
      </c>
      <c r="P67" s="200">
        <v>0.5</v>
      </c>
      <c r="Q67" s="409" t="s">
        <v>266</v>
      </c>
      <c r="R67" s="181"/>
      <c r="S67" s="181"/>
      <c r="T67" s="181"/>
      <c r="U67" s="181"/>
      <c r="V67" s="181"/>
      <c r="W67" s="181"/>
    </row>
    <row r="68" spans="1:26" s="198" customFormat="1" ht="12" customHeight="1" thickBot="1" x14ac:dyDescent="0.35">
      <c r="A68" s="328" t="s">
        <v>152</v>
      </c>
      <c r="B68" s="334" t="s">
        <v>69</v>
      </c>
      <c r="C68" s="329">
        <v>2</v>
      </c>
      <c r="D68" s="329">
        <v>0</v>
      </c>
      <c r="E68" s="329">
        <v>2</v>
      </c>
      <c r="F68" s="330">
        <v>7</v>
      </c>
      <c r="G68" s="330">
        <v>0</v>
      </c>
      <c r="H68" s="331">
        <v>7</v>
      </c>
      <c r="I68" s="318">
        <v>2</v>
      </c>
      <c r="J68" s="332">
        <v>0</v>
      </c>
      <c r="K68" s="333">
        <v>2</v>
      </c>
      <c r="L68" s="195">
        <f t="shared" si="0"/>
        <v>11</v>
      </c>
      <c r="M68" s="195">
        <f t="shared" si="0"/>
        <v>0</v>
      </c>
      <c r="N68" s="195">
        <f t="shared" si="0"/>
        <v>11</v>
      </c>
      <c r="O68" s="196">
        <f t="shared" si="1"/>
        <v>11</v>
      </c>
      <c r="P68" s="200">
        <v>0</v>
      </c>
      <c r="Q68" s="201"/>
      <c r="R68" s="181"/>
      <c r="S68" s="181"/>
      <c r="T68" s="181"/>
      <c r="U68" s="181"/>
      <c r="V68" s="181"/>
      <c r="W68" s="181"/>
    </row>
    <row r="69" spans="1:26" s="198" customFormat="1" ht="12" customHeight="1" thickBot="1" x14ac:dyDescent="0.35">
      <c r="A69" s="328" t="s">
        <v>312</v>
      </c>
      <c r="B69" s="334" t="s">
        <v>70</v>
      </c>
      <c r="C69" s="329">
        <v>2</v>
      </c>
      <c r="D69" s="329">
        <v>0</v>
      </c>
      <c r="E69" s="329">
        <v>2</v>
      </c>
      <c r="F69" s="330">
        <v>13</v>
      </c>
      <c r="G69" s="330">
        <v>0</v>
      </c>
      <c r="H69" s="331">
        <v>13</v>
      </c>
      <c r="I69" s="318">
        <v>4</v>
      </c>
      <c r="J69" s="332">
        <v>0</v>
      </c>
      <c r="K69" s="333">
        <v>4</v>
      </c>
      <c r="L69" s="195">
        <f t="shared" ref="L69:N106" si="2">SUM(C69,F69,I69)</f>
        <v>19</v>
      </c>
      <c r="M69" s="195">
        <f t="shared" si="2"/>
        <v>0</v>
      </c>
      <c r="N69" s="195">
        <f t="shared" si="2"/>
        <v>19</v>
      </c>
      <c r="O69" s="196">
        <f t="shared" ref="O69:O106" si="3">L69</f>
        <v>19</v>
      </c>
      <c r="P69" s="200">
        <v>1.5</v>
      </c>
      <c r="Q69" s="201" t="s">
        <v>290</v>
      </c>
      <c r="R69" s="181"/>
      <c r="S69" s="181"/>
      <c r="T69" s="181"/>
      <c r="U69" s="181"/>
      <c r="V69" s="181"/>
      <c r="W69" s="181"/>
    </row>
    <row r="70" spans="1:26" ht="12" customHeight="1" thickBot="1" x14ac:dyDescent="0.35">
      <c r="A70" s="328" t="s">
        <v>169</v>
      </c>
      <c r="B70" s="334" t="s">
        <v>71</v>
      </c>
      <c r="C70" s="329">
        <v>1</v>
      </c>
      <c r="D70" s="329">
        <v>0</v>
      </c>
      <c r="E70" s="329">
        <v>1</v>
      </c>
      <c r="F70" s="330">
        <v>10</v>
      </c>
      <c r="G70" s="330">
        <v>0</v>
      </c>
      <c r="H70" s="331">
        <v>10</v>
      </c>
      <c r="I70" s="318">
        <v>5</v>
      </c>
      <c r="J70" s="332">
        <v>0</v>
      </c>
      <c r="K70" s="333">
        <v>5</v>
      </c>
      <c r="L70" s="195">
        <f t="shared" si="2"/>
        <v>16</v>
      </c>
      <c r="M70" s="195">
        <f t="shared" si="2"/>
        <v>0</v>
      </c>
      <c r="N70" s="195">
        <f t="shared" si="2"/>
        <v>16</v>
      </c>
      <c r="O70" s="196">
        <f t="shared" si="3"/>
        <v>16</v>
      </c>
      <c r="P70" s="200">
        <v>1</v>
      </c>
      <c r="Q70" s="201" t="s">
        <v>291</v>
      </c>
    </row>
    <row r="71" spans="1:26" s="198" customFormat="1" ht="12" customHeight="1" thickBot="1" x14ac:dyDescent="0.35">
      <c r="A71" s="328" t="s">
        <v>156</v>
      </c>
      <c r="B71" s="334" t="s">
        <v>73</v>
      </c>
      <c r="C71" s="329">
        <v>0</v>
      </c>
      <c r="D71" s="329">
        <v>0</v>
      </c>
      <c r="E71" s="329">
        <v>0</v>
      </c>
      <c r="F71" s="330">
        <v>0</v>
      </c>
      <c r="G71" s="330">
        <v>0</v>
      </c>
      <c r="H71" s="331">
        <v>0</v>
      </c>
      <c r="I71" s="318">
        <v>0</v>
      </c>
      <c r="J71" s="332">
        <v>0</v>
      </c>
      <c r="K71" s="333">
        <v>0</v>
      </c>
      <c r="L71" s="195">
        <f t="shared" si="2"/>
        <v>0</v>
      </c>
      <c r="M71" s="195">
        <f t="shared" si="2"/>
        <v>0</v>
      </c>
      <c r="N71" s="195">
        <f t="shared" si="2"/>
        <v>0</v>
      </c>
      <c r="O71" s="196">
        <f t="shared" si="3"/>
        <v>0</v>
      </c>
      <c r="P71" s="200">
        <v>0</v>
      </c>
      <c r="Q71" s="201" t="s">
        <v>277</v>
      </c>
      <c r="R71" s="181"/>
      <c r="S71" s="181"/>
      <c r="T71" s="181"/>
      <c r="U71" s="181"/>
      <c r="V71" s="181"/>
      <c r="W71" s="181"/>
    </row>
    <row r="72" spans="1:26" s="198" customFormat="1" ht="12" customHeight="1" thickBot="1" x14ac:dyDescent="0.35">
      <c r="A72" s="328" t="s">
        <v>312</v>
      </c>
      <c r="B72" s="334" t="s">
        <v>72</v>
      </c>
      <c r="C72" s="329">
        <v>1</v>
      </c>
      <c r="D72" s="329">
        <v>0</v>
      </c>
      <c r="E72" s="329">
        <v>1</v>
      </c>
      <c r="F72" s="330">
        <v>6</v>
      </c>
      <c r="G72" s="330">
        <v>0</v>
      </c>
      <c r="H72" s="331">
        <v>6</v>
      </c>
      <c r="I72" s="318">
        <v>1</v>
      </c>
      <c r="J72" s="332">
        <v>0</v>
      </c>
      <c r="K72" s="333">
        <v>1</v>
      </c>
      <c r="L72" s="195">
        <f t="shared" si="2"/>
        <v>8</v>
      </c>
      <c r="M72" s="195">
        <f t="shared" si="2"/>
        <v>0</v>
      </c>
      <c r="N72" s="195">
        <f t="shared" si="2"/>
        <v>8</v>
      </c>
      <c r="O72" s="196">
        <f t="shared" si="3"/>
        <v>8</v>
      </c>
      <c r="P72" s="200">
        <v>0.09</v>
      </c>
      <c r="Q72" s="201" t="s">
        <v>292</v>
      </c>
      <c r="R72" s="181"/>
      <c r="S72" s="181"/>
      <c r="T72" s="181"/>
      <c r="U72" s="181"/>
      <c r="V72" s="181"/>
      <c r="W72" s="181"/>
    </row>
    <row r="73" spans="1:26" ht="12" customHeight="1" thickBot="1" x14ac:dyDescent="0.35">
      <c r="A73" s="328" t="s">
        <v>169</v>
      </c>
      <c r="B73" s="334" t="s">
        <v>74</v>
      </c>
      <c r="C73" s="329">
        <v>3</v>
      </c>
      <c r="D73" s="329">
        <v>0</v>
      </c>
      <c r="E73" s="329">
        <v>3</v>
      </c>
      <c r="F73" s="330">
        <v>11</v>
      </c>
      <c r="G73" s="330">
        <v>0</v>
      </c>
      <c r="H73" s="331">
        <v>11</v>
      </c>
      <c r="I73" s="318">
        <v>4</v>
      </c>
      <c r="J73" s="332">
        <v>0</v>
      </c>
      <c r="K73" s="333">
        <v>4</v>
      </c>
      <c r="L73" s="195">
        <f t="shared" si="2"/>
        <v>18</v>
      </c>
      <c r="M73" s="195">
        <f t="shared" si="2"/>
        <v>0</v>
      </c>
      <c r="N73" s="195">
        <f t="shared" si="2"/>
        <v>18</v>
      </c>
      <c r="O73" s="196">
        <f t="shared" si="3"/>
        <v>18</v>
      </c>
      <c r="P73" s="200">
        <v>1</v>
      </c>
      <c r="Q73" s="201" t="s">
        <v>293</v>
      </c>
    </row>
    <row r="74" spans="1:26" s="198" customFormat="1" ht="12" customHeight="1" thickBot="1" x14ac:dyDescent="0.35">
      <c r="A74" s="328" t="s">
        <v>154</v>
      </c>
      <c r="B74" s="334" t="s">
        <v>75</v>
      </c>
      <c r="C74" s="329">
        <v>2</v>
      </c>
      <c r="D74" s="329">
        <v>0</v>
      </c>
      <c r="E74" s="329">
        <v>2</v>
      </c>
      <c r="F74" s="330">
        <v>8</v>
      </c>
      <c r="G74" s="330">
        <v>1</v>
      </c>
      <c r="H74" s="331">
        <v>7</v>
      </c>
      <c r="I74" s="318">
        <v>3</v>
      </c>
      <c r="J74" s="332">
        <v>0</v>
      </c>
      <c r="K74" s="333">
        <v>3</v>
      </c>
      <c r="L74" s="195">
        <f t="shared" si="2"/>
        <v>13</v>
      </c>
      <c r="M74" s="195">
        <f t="shared" si="2"/>
        <v>1</v>
      </c>
      <c r="N74" s="195">
        <f t="shared" si="2"/>
        <v>12</v>
      </c>
      <c r="O74" s="196">
        <v>12</v>
      </c>
      <c r="P74" s="200">
        <v>0.1</v>
      </c>
      <c r="Q74" s="201" t="s">
        <v>294</v>
      </c>
      <c r="R74" s="181"/>
      <c r="S74" s="181"/>
      <c r="T74" s="181"/>
      <c r="U74" s="181"/>
      <c r="V74" s="181"/>
      <c r="W74" s="181"/>
    </row>
    <row r="75" spans="1:26" s="198" customFormat="1" ht="12" customHeight="1" thickBot="1" x14ac:dyDescent="0.35">
      <c r="A75" s="328" t="s">
        <v>152</v>
      </c>
      <c r="B75" s="334" t="s">
        <v>76</v>
      </c>
      <c r="C75" s="329">
        <v>0.33</v>
      </c>
      <c r="D75" s="329">
        <v>0</v>
      </c>
      <c r="E75" s="329">
        <v>0.33</v>
      </c>
      <c r="F75" s="330">
        <v>2</v>
      </c>
      <c r="G75" s="330">
        <v>0</v>
      </c>
      <c r="H75" s="331">
        <v>2</v>
      </c>
      <c r="I75" s="318">
        <v>0</v>
      </c>
      <c r="J75" s="332">
        <v>0</v>
      </c>
      <c r="K75" s="333">
        <v>0</v>
      </c>
      <c r="L75" s="195">
        <f t="shared" si="2"/>
        <v>2.33</v>
      </c>
      <c r="M75" s="195">
        <f t="shared" si="2"/>
        <v>0</v>
      </c>
      <c r="N75" s="195">
        <f t="shared" si="2"/>
        <v>2.33</v>
      </c>
      <c r="O75" s="196">
        <f t="shared" si="3"/>
        <v>2.33</v>
      </c>
      <c r="P75" s="200">
        <v>0.25</v>
      </c>
      <c r="Q75" s="201" t="s">
        <v>295</v>
      </c>
      <c r="R75" s="181"/>
      <c r="S75" s="181"/>
      <c r="T75" s="181"/>
      <c r="U75" s="181"/>
      <c r="V75" s="181"/>
      <c r="W75" s="181"/>
    </row>
    <row r="76" spans="1:26" s="198" customFormat="1" ht="12" customHeight="1" thickBot="1" x14ac:dyDescent="0.35">
      <c r="A76" s="328" t="s">
        <v>155</v>
      </c>
      <c r="B76" s="334" t="s">
        <v>77</v>
      </c>
      <c r="C76" s="329">
        <v>0.25</v>
      </c>
      <c r="D76" s="329">
        <v>0</v>
      </c>
      <c r="E76" s="329">
        <v>0.25</v>
      </c>
      <c r="F76" s="330">
        <v>6</v>
      </c>
      <c r="G76" s="330">
        <v>0</v>
      </c>
      <c r="H76" s="331">
        <v>6</v>
      </c>
      <c r="I76" s="318">
        <v>0.5</v>
      </c>
      <c r="J76" s="332">
        <v>0</v>
      </c>
      <c r="K76" s="333">
        <v>0.5</v>
      </c>
      <c r="L76" s="195">
        <f t="shared" si="2"/>
        <v>6.75</v>
      </c>
      <c r="M76" s="195">
        <f t="shared" si="2"/>
        <v>0</v>
      </c>
      <c r="N76" s="195">
        <f t="shared" si="2"/>
        <v>6.75</v>
      </c>
      <c r="O76" s="196">
        <f t="shared" si="3"/>
        <v>6.75</v>
      </c>
      <c r="P76" s="200">
        <v>0.55000000000000004</v>
      </c>
      <c r="Q76" s="201" t="s">
        <v>296</v>
      </c>
      <c r="R76" s="181"/>
      <c r="S76" s="181"/>
      <c r="T76" s="181"/>
      <c r="U76" s="181"/>
      <c r="V76" s="181"/>
      <c r="W76" s="181"/>
    </row>
    <row r="77" spans="1:26" ht="12" customHeight="1" thickBot="1" x14ac:dyDescent="0.35">
      <c r="A77" s="328" t="s">
        <v>169</v>
      </c>
      <c r="B77" s="334" t="s">
        <v>78</v>
      </c>
      <c r="C77" s="329">
        <v>1.25</v>
      </c>
      <c r="D77" s="329">
        <v>0</v>
      </c>
      <c r="E77" s="329">
        <v>1.25</v>
      </c>
      <c r="F77" s="330">
        <v>3</v>
      </c>
      <c r="G77" s="330">
        <v>0</v>
      </c>
      <c r="H77" s="331">
        <v>3</v>
      </c>
      <c r="I77" s="318">
        <v>1</v>
      </c>
      <c r="J77" s="332">
        <v>0</v>
      </c>
      <c r="K77" s="333">
        <v>1</v>
      </c>
      <c r="L77" s="195">
        <v>5.25</v>
      </c>
      <c r="M77" s="195">
        <f t="shared" si="2"/>
        <v>0</v>
      </c>
      <c r="N77" s="195">
        <v>5.25</v>
      </c>
      <c r="O77" s="196">
        <f t="shared" si="3"/>
        <v>5.25</v>
      </c>
      <c r="P77" s="200">
        <v>1</v>
      </c>
      <c r="Q77" s="358" t="s">
        <v>314</v>
      </c>
    </row>
    <row r="78" spans="1:26" s="198" customFormat="1" ht="12" customHeight="1" thickBot="1" x14ac:dyDescent="0.35">
      <c r="A78" s="328" t="s">
        <v>155</v>
      </c>
      <c r="B78" s="334" t="s">
        <v>79</v>
      </c>
      <c r="C78" s="329">
        <v>0.25</v>
      </c>
      <c r="D78" s="329">
        <v>0</v>
      </c>
      <c r="E78" s="329">
        <v>0.25</v>
      </c>
      <c r="F78" s="330">
        <v>2</v>
      </c>
      <c r="G78" s="330">
        <v>0</v>
      </c>
      <c r="H78" s="331">
        <v>2</v>
      </c>
      <c r="I78" s="318">
        <v>0.5</v>
      </c>
      <c r="J78" s="332">
        <v>0</v>
      </c>
      <c r="K78" s="333">
        <v>0.5</v>
      </c>
      <c r="L78" s="195">
        <f t="shared" si="2"/>
        <v>2.75</v>
      </c>
      <c r="M78" s="195">
        <f t="shared" si="2"/>
        <v>0</v>
      </c>
      <c r="N78" s="195">
        <f t="shared" si="2"/>
        <v>2.75</v>
      </c>
      <c r="O78" s="196">
        <f t="shared" si="3"/>
        <v>2.75</v>
      </c>
      <c r="P78" s="200">
        <v>0.05</v>
      </c>
      <c r="Q78" s="201" t="s">
        <v>297</v>
      </c>
      <c r="R78" s="181"/>
      <c r="S78" s="181"/>
      <c r="T78" s="181"/>
      <c r="U78" s="181"/>
      <c r="V78" s="181"/>
      <c r="W78" s="181"/>
    </row>
    <row r="79" spans="1:26" s="198" customFormat="1" ht="12" customHeight="1" thickBot="1" x14ac:dyDescent="0.35">
      <c r="A79" s="328" t="s">
        <v>312</v>
      </c>
      <c r="B79" s="334" t="s">
        <v>80</v>
      </c>
      <c r="C79" s="329">
        <v>1</v>
      </c>
      <c r="D79" s="329">
        <v>0</v>
      </c>
      <c r="E79" s="329">
        <v>1</v>
      </c>
      <c r="F79" s="330">
        <v>6</v>
      </c>
      <c r="G79" s="330">
        <v>0</v>
      </c>
      <c r="H79" s="331">
        <v>6</v>
      </c>
      <c r="I79" s="318">
        <v>1</v>
      </c>
      <c r="J79" s="332">
        <v>0</v>
      </c>
      <c r="K79" s="333">
        <v>1</v>
      </c>
      <c r="L79" s="195">
        <f t="shared" si="2"/>
        <v>8</v>
      </c>
      <c r="M79" s="195">
        <f t="shared" si="2"/>
        <v>0</v>
      </c>
      <c r="N79" s="195">
        <f t="shared" si="2"/>
        <v>8</v>
      </c>
      <c r="O79" s="196">
        <f t="shared" si="3"/>
        <v>8</v>
      </c>
      <c r="P79" s="200">
        <v>0</v>
      </c>
      <c r="Q79" s="201" t="s">
        <v>277</v>
      </c>
      <c r="R79" s="181"/>
      <c r="S79" s="181"/>
      <c r="T79" s="181"/>
      <c r="U79" s="181"/>
      <c r="V79" s="181"/>
      <c r="W79" s="181"/>
    </row>
    <row r="80" spans="1:26" s="198" customFormat="1" ht="12" customHeight="1" thickBot="1" x14ac:dyDescent="0.35">
      <c r="A80" s="328" t="s">
        <v>169</v>
      </c>
      <c r="B80" s="334" t="s">
        <v>81</v>
      </c>
      <c r="C80" s="329">
        <v>3.38</v>
      </c>
      <c r="D80" s="329">
        <v>0</v>
      </c>
      <c r="E80" s="329">
        <v>3.38</v>
      </c>
      <c r="F80" s="330">
        <v>21.25</v>
      </c>
      <c r="G80" s="330">
        <v>0</v>
      </c>
      <c r="H80" s="331">
        <v>21.25</v>
      </c>
      <c r="I80" s="318">
        <v>3</v>
      </c>
      <c r="J80" s="332">
        <v>0</v>
      </c>
      <c r="K80" s="333">
        <v>3</v>
      </c>
      <c r="L80" s="195">
        <f t="shared" si="2"/>
        <v>27.63</v>
      </c>
      <c r="M80" s="195">
        <f t="shared" si="2"/>
        <v>0</v>
      </c>
      <c r="N80" s="195">
        <f t="shared" si="2"/>
        <v>27.63</v>
      </c>
      <c r="O80" s="196">
        <f t="shared" si="3"/>
        <v>27.63</v>
      </c>
      <c r="P80" s="200">
        <v>8.8000000000000007</v>
      </c>
      <c r="Q80" s="201" t="s">
        <v>332</v>
      </c>
      <c r="R80" s="181"/>
      <c r="S80" s="181"/>
      <c r="T80" s="181"/>
      <c r="U80" s="181"/>
      <c r="V80" s="181"/>
      <c r="W80" s="181"/>
      <c r="X80" s="181"/>
      <c r="Y80" s="181"/>
      <c r="Z80" s="181"/>
    </row>
    <row r="81" spans="1:23" s="198" customFormat="1" ht="12" customHeight="1" thickBot="1" x14ac:dyDescent="0.35">
      <c r="A81" s="328" t="s">
        <v>155</v>
      </c>
      <c r="B81" s="334" t="s">
        <v>82</v>
      </c>
      <c r="C81" s="329">
        <v>0</v>
      </c>
      <c r="D81" s="329">
        <v>0</v>
      </c>
      <c r="E81" s="329">
        <v>0</v>
      </c>
      <c r="F81" s="330">
        <v>1</v>
      </c>
      <c r="G81" s="330">
        <v>0</v>
      </c>
      <c r="H81" s="331">
        <v>1</v>
      </c>
      <c r="I81" s="318">
        <v>0</v>
      </c>
      <c r="J81" s="332">
        <v>0</v>
      </c>
      <c r="K81" s="333">
        <v>0</v>
      </c>
      <c r="L81" s="195">
        <f t="shared" si="2"/>
        <v>1</v>
      </c>
      <c r="M81" s="195">
        <f t="shared" si="2"/>
        <v>0</v>
      </c>
      <c r="N81" s="195">
        <f t="shared" si="2"/>
        <v>1</v>
      </c>
      <c r="O81" s="196">
        <f t="shared" si="3"/>
        <v>1</v>
      </c>
      <c r="P81" s="200">
        <v>0.1</v>
      </c>
      <c r="Q81" s="201" t="s">
        <v>260</v>
      </c>
      <c r="R81" s="181"/>
      <c r="S81" s="181"/>
      <c r="T81" s="181"/>
      <c r="U81" s="181"/>
      <c r="V81" s="181"/>
      <c r="W81" s="181"/>
    </row>
    <row r="82" spans="1:23" s="198" customFormat="1" ht="12" customHeight="1" thickBot="1" x14ac:dyDescent="0.35">
      <c r="A82" s="328" t="s">
        <v>169</v>
      </c>
      <c r="B82" s="334" t="s">
        <v>83</v>
      </c>
      <c r="C82" s="329">
        <v>1</v>
      </c>
      <c r="D82" s="329">
        <v>0</v>
      </c>
      <c r="E82" s="329">
        <v>1</v>
      </c>
      <c r="F82" s="330">
        <v>10</v>
      </c>
      <c r="G82" s="330">
        <v>0</v>
      </c>
      <c r="H82" s="331">
        <v>10</v>
      </c>
      <c r="I82" s="318">
        <v>3</v>
      </c>
      <c r="J82" s="332">
        <v>0</v>
      </c>
      <c r="K82" s="333">
        <v>3</v>
      </c>
      <c r="L82" s="195">
        <f t="shared" si="2"/>
        <v>14</v>
      </c>
      <c r="M82" s="195">
        <f t="shared" si="2"/>
        <v>0</v>
      </c>
      <c r="N82" s="195">
        <f t="shared" si="2"/>
        <v>14</v>
      </c>
      <c r="O82" s="196">
        <f t="shared" si="3"/>
        <v>14</v>
      </c>
      <c r="P82" s="200">
        <v>0</v>
      </c>
      <c r="Q82" s="201" t="s">
        <v>277</v>
      </c>
      <c r="R82" s="181"/>
      <c r="S82" s="181"/>
      <c r="T82" s="181"/>
      <c r="U82" s="181"/>
      <c r="V82" s="181"/>
      <c r="W82" s="181"/>
    </row>
    <row r="83" spans="1:23" s="198" customFormat="1" ht="12" customHeight="1" thickBot="1" x14ac:dyDescent="0.35">
      <c r="A83" s="328" t="s">
        <v>152</v>
      </c>
      <c r="B83" s="334" t="s">
        <v>84</v>
      </c>
      <c r="C83" s="329">
        <v>1</v>
      </c>
      <c r="D83" s="329">
        <v>0</v>
      </c>
      <c r="E83" s="329">
        <v>1</v>
      </c>
      <c r="F83" s="330">
        <v>10</v>
      </c>
      <c r="G83" s="330">
        <v>0</v>
      </c>
      <c r="H83" s="331">
        <v>10</v>
      </c>
      <c r="I83" s="318">
        <v>1.25</v>
      </c>
      <c r="J83" s="332">
        <v>0</v>
      </c>
      <c r="K83" s="333">
        <v>1.25</v>
      </c>
      <c r="L83" s="195">
        <f t="shared" si="2"/>
        <v>12.25</v>
      </c>
      <c r="M83" s="195">
        <f t="shared" si="2"/>
        <v>0</v>
      </c>
      <c r="N83" s="195">
        <f t="shared" si="2"/>
        <v>12.25</v>
      </c>
      <c r="O83" s="196">
        <f t="shared" si="3"/>
        <v>12.25</v>
      </c>
      <c r="P83" s="200">
        <v>1.4</v>
      </c>
      <c r="Q83" s="201" t="s">
        <v>298</v>
      </c>
      <c r="R83" s="181"/>
      <c r="S83" s="181"/>
      <c r="T83" s="181"/>
      <c r="U83" s="181"/>
      <c r="V83" s="181"/>
      <c r="W83" s="181"/>
    </row>
    <row r="84" spans="1:23" ht="12" customHeight="1" thickBot="1" x14ac:dyDescent="0.35">
      <c r="A84" s="328" t="s">
        <v>152</v>
      </c>
      <c r="B84" s="334" t="s">
        <v>85</v>
      </c>
      <c r="C84" s="329">
        <v>4</v>
      </c>
      <c r="D84" s="329">
        <v>0</v>
      </c>
      <c r="E84" s="329">
        <v>4</v>
      </c>
      <c r="F84" s="330">
        <v>25</v>
      </c>
      <c r="G84" s="330">
        <v>0</v>
      </c>
      <c r="H84" s="331">
        <v>25</v>
      </c>
      <c r="I84" s="318">
        <v>1</v>
      </c>
      <c r="J84" s="332">
        <v>0</v>
      </c>
      <c r="K84" s="333">
        <v>1</v>
      </c>
      <c r="L84" s="195">
        <f t="shared" si="2"/>
        <v>30</v>
      </c>
      <c r="M84" s="195">
        <f t="shared" si="2"/>
        <v>0</v>
      </c>
      <c r="N84" s="195">
        <f t="shared" si="2"/>
        <v>30</v>
      </c>
      <c r="O84" s="196">
        <f t="shared" si="3"/>
        <v>30</v>
      </c>
      <c r="P84" s="200">
        <v>6</v>
      </c>
      <c r="Q84" s="201" t="s">
        <v>318</v>
      </c>
    </row>
    <row r="85" spans="1:23" s="198" customFormat="1" ht="12" customHeight="1" thickBot="1" x14ac:dyDescent="0.35">
      <c r="A85" s="328" t="s">
        <v>142</v>
      </c>
      <c r="B85" s="334" t="s">
        <v>86</v>
      </c>
      <c r="C85" s="329">
        <v>1</v>
      </c>
      <c r="D85" s="329">
        <v>0</v>
      </c>
      <c r="E85" s="333">
        <v>1</v>
      </c>
      <c r="F85" s="202">
        <v>8</v>
      </c>
      <c r="G85" s="330">
        <v>0</v>
      </c>
      <c r="H85" s="331">
        <v>8</v>
      </c>
      <c r="I85" s="318">
        <v>2</v>
      </c>
      <c r="J85" s="332">
        <v>0</v>
      </c>
      <c r="K85" s="333">
        <v>2</v>
      </c>
      <c r="L85" s="195">
        <f t="shared" si="2"/>
        <v>11</v>
      </c>
      <c r="M85" s="195">
        <f t="shared" si="2"/>
        <v>0</v>
      </c>
      <c r="N85" s="195">
        <f t="shared" si="2"/>
        <v>11</v>
      </c>
      <c r="O85" s="196">
        <f t="shared" si="3"/>
        <v>11</v>
      </c>
      <c r="P85" s="200">
        <v>1</v>
      </c>
      <c r="Q85" s="201" t="s">
        <v>257</v>
      </c>
      <c r="R85" s="181"/>
      <c r="S85" s="181"/>
      <c r="T85" s="181"/>
      <c r="U85" s="181"/>
      <c r="V85" s="181"/>
      <c r="W85" s="181"/>
    </row>
    <row r="86" spans="1:23" s="198" customFormat="1" ht="12" customHeight="1" thickBot="1" x14ac:dyDescent="0.35">
      <c r="A86" s="328" t="s">
        <v>154</v>
      </c>
      <c r="B86" s="334" t="s">
        <v>87</v>
      </c>
      <c r="C86" s="329">
        <v>2.25</v>
      </c>
      <c r="D86" s="329">
        <v>0</v>
      </c>
      <c r="E86" s="333">
        <v>2.25</v>
      </c>
      <c r="F86" s="202">
        <v>15.75</v>
      </c>
      <c r="G86" s="330">
        <v>0</v>
      </c>
      <c r="H86" s="331">
        <v>15.75</v>
      </c>
      <c r="I86" s="318">
        <v>4</v>
      </c>
      <c r="J86" s="332">
        <v>0</v>
      </c>
      <c r="K86" s="333">
        <v>4</v>
      </c>
      <c r="L86" s="195">
        <f t="shared" si="2"/>
        <v>22</v>
      </c>
      <c r="M86" s="195">
        <f t="shared" si="2"/>
        <v>0</v>
      </c>
      <c r="N86" s="195">
        <f t="shared" si="2"/>
        <v>22</v>
      </c>
      <c r="O86" s="196">
        <v>22</v>
      </c>
      <c r="P86" s="200">
        <v>0</v>
      </c>
      <c r="Q86" s="410" t="s">
        <v>334</v>
      </c>
      <c r="R86" s="181"/>
      <c r="S86" s="181"/>
      <c r="T86" s="181"/>
      <c r="U86" s="181"/>
      <c r="V86" s="181"/>
      <c r="W86" s="181"/>
    </row>
    <row r="87" spans="1:23" s="198" customFormat="1" ht="12" customHeight="1" thickBot="1" x14ac:dyDescent="0.35">
      <c r="A87" s="328" t="s">
        <v>153</v>
      </c>
      <c r="B87" s="334" t="s">
        <v>88</v>
      </c>
      <c r="C87" s="329">
        <v>1</v>
      </c>
      <c r="D87" s="329">
        <v>0</v>
      </c>
      <c r="E87" s="333">
        <v>1</v>
      </c>
      <c r="F87" s="202">
        <v>9</v>
      </c>
      <c r="G87" s="330">
        <v>0</v>
      </c>
      <c r="H87" s="331">
        <v>9</v>
      </c>
      <c r="I87" s="318">
        <v>0</v>
      </c>
      <c r="J87" s="332">
        <v>0</v>
      </c>
      <c r="K87" s="333">
        <v>0</v>
      </c>
      <c r="L87" s="195">
        <f t="shared" si="2"/>
        <v>10</v>
      </c>
      <c r="M87" s="195">
        <f t="shared" si="2"/>
        <v>0</v>
      </c>
      <c r="N87" s="195">
        <f t="shared" si="2"/>
        <v>10</v>
      </c>
      <c r="O87" s="196">
        <f t="shared" si="3"/>
        <v>10</v>
      </c>
      <c r="P87" s="200">
        <v>0.11</v>
      </c>
      <c r="Q87" s="201" t="s">
        <v>253</v>
      </c>
      <c r="R87" s="181"/>
      <c r="S87" s="181"/>
      <c r="T87" s="181"/>
      <c r="U87" s="181"/>
      <c r="V87" s="181"/>
      <c r="W87" s="181"/>
    </row>
    <row r="88" spans="1:23" ht="12" customHeight="1" thickBot="1" x14ac:dyDescent="0.35">
      <c r="A88" s="328" t="s">
        <v>152</v>
      </c>
      <c r="B88" s="334" t="s">
        <v>89</v>
      </c>
      <c r="C88" s="329">
        <v>2</v>
      </c>
      <c r="D88" s="329">
        <v>0</v>
      </c>
      <c r="E88" s="333">
        <v>2</v>
      </c>
      <c r="F88" s="202">
        <v>11</v>
      </c>
      <c r="G88" s="330">
        <v>0</v>
      </c>
      <c r="H88" s="331">
        <v>11</v>
      </c>
      <c r="I88" s="318">
        <v>1</v>
      </c>
      <c r="J88" s="332">
        <v>0</v>
      </c>
      <c r="K88" s="333">
        <v>1</v>
      </c>
      <c r="L88" s="195">
        <f t="shared" si="2"/>
        <v>14</v>
      </c>
      <c r="M88" s="195">
        <f t="shared" si="2"/>
        <v>0</v>
      </c>
      <c r="N88" s="195">
        <f t="shared" si="2"/>
        <v>14</v>
      </c>
      <c r="O88" s="196">
        <f t="shared" si="3"/>
        <v>14</v>
      </c>
      <c r="P88" s="200">
        <v>2.4</v>
      </c>
      <c r="Q88" s="201" t="s">
        <v>317</v>
      </c>
    </row>
    <row r="89" spans="1:23" s="198" customFormat="1" ht="12" customHeight="1" thickBot="1" x14ac:dyDescent="0.35">
      <c r="A89" s="328" t="s">
        <v>152</v>
      </c>
      <c r="B89" s="334" t="s">
        <v>90</v>
      </c>
      <c r="C89" s="329">
        <v>2</v>
      </c>
      <c r="D89" s="329">
        <v>0</v>
      </c>
      <c r="E89" s="333">
        <v>2</v>
      </c>
      <c r="F89" s="202">
        <v>11</v>
      </c>
      <c r="G89" s="330">
        <v>0</v>
      </c>
      <c r="H89" s="331">
        <v>11</v>
      </c>
      <c r="I89" s="318">
        <v>0</v>
      </c>
      <c r="J89" s="332">
        <v>0</v>
      </c>
      <c r="K89" s="333">
        <v>0</v>
      </c>
      <c r="L89" s="195">
        <f t="shared" si="2"/>
        <v>13</v>
      </c>
      <c r="M89" s="195">
        <f t="shared" si="2"/>
        <v>0</v>
      </c>
      <c r="N89" s="195">
        <f t="shared" si="2"/>
        <v>13</v>
      </c>
      <c r="O89" s="196">
        <f t="shared" si="3"/>
        <v>13</v>
      </c>
      <c r="P89" s="200">
        <v>1.4</v>
      </c>
      <c r="Q89" s="201" t="s">
        <v>298</v>
      </c>
      <c r="R89" s="181"/>
      <c r="S89" s="181"/>
      <c r="T89" s="181"/>
      <c r="U89" s="181"/>
      <c r="V89" s="181"/>
      <c r="W89" s="181"/>
    </row>
    <row r="90" spans="1:23" s="198" customFormat="1" ht="12" customHeight="1" thickBot="1" x14ac:dyDescent="0.35">
      <c r="A90" s="328" t="s">
        <v>154</v>
      </c>
      <c r="B90" s="334" t="s">
        <v>91</v>
      </c>
      <c r="C90" s="329">
        <v>1</v>
      </c>
      <c r="D90" s="329">
        <v>0</v>
      </c>
      <c r="E90" s="333">
        <v>1</v>
      </c>
      <c r="F90" s="202">
        <v>6.625</v>
      </c>
      <c r="G90" s="330">
        <v>0</v>
      </c>
      <c r="H90" s="331">
        <v>6.625</v>
      </c>
      <c r="I90" s="318">
        <v>2</v>
      </c>
      <c r="J90" s="332">
        <v>0</v>
      </c>
      <c r="K90" s="333">
        <v>2</v>
      </c>
      <c r="L90" s="195">
        <f t="shared" si="2"/>
        <v>9.625</v>
      </c>
      <c r="M90" s="195">
        <f t="shared" si="2"/>
        <v>0</v>
      </c>
      <c r="N90" s="195">
        <f t="shared" si="2"/>
        <v>9.625</v>
      </c>
      <c r="O90" s="196">
        <v>9.6300000000000008</v>
      </c>
      <c r="P90" s="200">
        <v>0</v>
      </c>
      <c r="Q90" s="410" t="s">
        <v>334</v>
      </c>
      <c r="R90" s="181"/>
      <c r="S90" s="181"/>
      <c r="T90" s="181"/>
      <c r="U90" s="181"/>
      <c r="V90" s="181"/>
      <c r="W90" s="181"/>
    </row>
    <row r="91" spans="1:23" s="198" customFormat="1" ht="12" customHeight="1" thickBot="1" x14ac:dyDescent="0.35">
      <c r="A91" s="328" t="s">
        <v>142</v>
      </c>
      <c r="B91" s="334" t="s">
        <v>92</v>
      </c>
      <c r="C91" s="329">
        <v>0.5</v>
      </c>
      <c r="D91" s="329">
        <v>0</v>
      </c>
      <c r="E91" s="333">
        <v>0.5</v>
      </c>
      <c r="F91" s="202">
        <v>4</v>
      </c>
      <c r="G91" s="330">
        <v>0</v>
      </c>
      <c r="H91" s="331">
        <v>4</v>
      </c>
      <c r="I91" s="318">
        <v>0</v>
      </c>
      <c r="J91" s="332">
        <v>0</v>
      </c>
      <c r="K91" s="333">
        <v>0</v>
      </c>
      <c r="L91" s="195">
        <f t="shared" si="2"/>
        <v>4.5</v>
      </c>
      <c r="M91" s="195">
        <f t="shared" si="2"/>
        <v>0</v>
      </c>
      <c r="N91" s="195">
        <f t="shared" si="2"/>
        <v>4.5</v>
      </c>
      <c r="O91" s="196">
        <f t="shared" si="3"/>
        <v>4.5</v>
      </c>
      <c r="P91" s="200">
        <v>0</v>
      </c>
      <c r="Q91" s="201" t="s">
        <v>277</v>
      </c>
      <c r="R91" s="181"/>
      <c r="S91" s="181"/>
      <c r="T91" s="181"/>
      <c r="U91" s="181"/>
      <c r="V91" s="181"/>
      <c r="W91" s="181"/>
    </row>
    <row r="92" spans="1:23" s="198" customFormat="1" ht="12" customHeight="1" thickBot="1" x14ac:dyDescent="0.35">
      <c r="A92" s="328" t="s">
        <v>142</v>
      </c>
      <c r="B92" s="334" t="s">
        <v>93</v>
      </c>
      <c r="C92" s="329">
        <v>1</v>
      </c>
      <c r="D92" s="329">
        <v>0</v>
      </c>
      <c r="E92" s="333">
        <v>1</v>
      </c>
      <c r="F92" s="202">
        <v>7</v>
      </c>
      <c r="G92" s="330">
        <v>0</v>
      </c>
      <c r="H92" s="331">
        <v>7</v>
      </c>
      <c r="I92" s="318">
        <v>2</v>
      </c>
      <c r="J92" s="332">
        <v>0</v>
      </c>
      <c r="K92" s="333">
        <v>2</v>
      </c>
      <c r="L92" s="195">
        <f t="shared" si="2"/>
        <v>10</v>
      </c>
      <c r="M92" s="195">
        <f t="shared" si="2"/>
        <v>0</v>
      </c>
      <c r="N92" s="195">
        <f t="shared" si="2"/>
        <v>10</v>
      </c>
      <c r="O92" s="196">
        <f t="shared" si="3"/>
        <v>10</v>
      </c>
      <c r="P92" s="200">
        <v>0</v>
      </c>
      <c r="Q92" s="201" t="s">
        <v>277</v>
      </c>
      <c r="R92" s="181"/>
      <c r="S92" s="181"/>
      <c r="T92" s="181"/>
      <c r="U92" s="181"/>
      <c r="V92" s="181"/>
      <c r="W92" s="181"/>
    </row>
    <row r="93" spans="1:23" s="198" customFormat="1" ht="12" customHeight="1" thickBot="1" x14ac:dyDescent="0.35">
      <c r="A93" s="328" t="s">
        <v>155</v>
      </c>
      <c r="B93" s="334" t="s">
        <v>94</v>
      </c>
      <c r="C93" s="329">
        <v>0.25</v>
      </c>
      <c r="D93" s="329">
        <v>0</v>
      </c>
      <c r="E93" s="333">
        <v>0.25</v>
      </c>
      <c r="F93" s="202">
        <v>0.75</v>
      </c>
      <c r="G93" s="330">
        <v>0</v>
      </c>
      <c r="H93" s="331">
        <v>0.75</v>
      </c>
      <c r="I93" s="318">
        <v>0</v>
      </c>
      <c r="J93" s="332">
        <v>0</v>
      </c>
      <c r="K93" s="333">
        <v>0</v>
      </c>
      <c r="L93" s="195">
        <f t="shared" si="2"/>
        <v>1</v>
      </c>
      <c r="M93" s="195">
        <f t="shared" si="2"/>
        <v>0</v>
      </c>
      <c r="N93" s="195">
        <f t="shared" si="2"/>
        <v>1</v>
      </c>
      <c r="O93" s="196">
        <f t="shared" si="3"/>
        <v>1</v>
      </c>
      <c r="P93" s="200">
        <v>0.1</v>
      </c>
      <c r="Q93" s="201" t="s">
        <v>299</v>
      </c>
      <c r="R93" s="181"/>
      <c r="S93" s="181"/>
      <c r="T93" s="181"/>
      <c r="U93" s="181"/>
      <c r="V93" s="181"/>
      <c r="W93" s="181"/>
    </row>
    <row r="94" spans="1:23" s="198" customFormat="1" ht="12" customHeight="1" thickBot="1" x14ac:dyDescent="0.35">
      <c r="A94" s="328" t="s">
        <v>155</v>
      </c>
      <c r="B94" s="334" t="s">
        <v>95</v>
      </c>
      <c r="C94" s="329">
        <v>1</v>
      </c>
      <c r="D94" s="329">
        <v>0</v>
      </c>
      <c r="E94" s="333">
        <v>1</v>
      </c>
      <c r="F94" s="202">
        <v>3</v>
      </c>
      <c r="G94" s="330">
        <v>0</v>
      </c>
      <c r="H94" s="331">
        <v>3</v>
      </c>
      <c r="I94" s="318">
        <v>0</v>
      </c>
      <c r="J94" s="332">
        <v>0</v>
      </c>
      <c r="K94" s="333">
        <v>0</v>
      </c>
      <c r="L94" s="195">
        <f t="shared" si="2"/>
        <v>4</v>
      </c>
      <c r="M94" s="195">
        <f t="shared" si="2"/>
        <v>0</v>
      </c>
      <c r="N94" s="195">
        <f t="shared" si="2"/>
        <v>4</v>
      </c>
      <c r="O94" s="196">
        <f t="shared" si="3"/>
        <v>4</v>
      </c>
      <c r="P94" s="200">
        <v>0.1</v>
      </c>
      <c r="Q94" s="201" t="s">
        <v>260</v>
      </c>
      <c r="R94" s="181"/>
      <c r="S94" s="181"/>
      <c r="T94" s="181"/>
      <c r="U94" s="181"/>
      <c r="V94" s="181"/>
      <c r="W94" s="181"/>
    </row>
    <row r="95" spans="1:23" ht="12" customHeight="1" thickBot="1" x14ac:dyDescent="0.35">
      <c r="A95" s="328" t="s">
        <v>169</v>
      </c>
      <c r="B95" s="334" t="s">
        <v>97</v>
      </c>
      <c r="C95" s="329">
        <v>0.25</v>
      </c>
      <c r="D95" s="329">
        <v>0</v>
      </c>
      <c r="E95" s="333">
        <v>0.25</v>
      </c>
      <c r="F95" s="202">
        <v>0.5</v>
      </c>
      <c r="G95" s="330">
        <v>0</v>
      </c>
      <c r="H95" s="331">
        <v>0.5</v>
      </c>
      <c r="I95" s="318">
        <v>0.25</v>
      </c>
      <c r="J95" s="332">
        <v>0</v>
      </c>
      <c r="K95" s="333">
        <v>0.25</v>
      </c>
      <c r="L95" s="195">
        <f t="shared" si="2"/>
        <v>1</v>
      </c>
      <c r="M95" s="195">
        <f t="shared" si="2"/>
        <v>0</v>
      </c>
      <c r="N95" s="195">
        <f t="shared" si="2"/>
        <v>1</v>
      </c>
      <c r="O95" s="196">
        <f t="shared" si="3"/>
        <v>1</v>
      </c>
      <c r="P95" s="200">
        <v>1.4E-2</v>
      </c>
      <c r="Q95" s="201" t="s">
        <v>283</v>
      </c>
    </row>
    <row r="96" spans="1:23" ht="12" customHeight="1" thickBot="1" x14ac:dyDescent="0.35">
      <c r="A96" s="328" t="s">
        <v>154</v>
      </c>
      <c r="B96" s="334" t="s">
        <v>98</v>
      </c>
      <c r="C96" s="329">
        <v>3</v>
      </c>
      <c r="D96" s="329">
        <v>0</v>
      </c>
      <c r="E96" s="333">
        <v>3</v>
      </c>
      <c r="F96" s="202">
        <v>10</v>
      </c>
      <c r="G96" s="330">
        <v>0</v>
      </c>
      <c r="H96" s="331">
        <v>10</v>
      </c>
      <c r="I96" s="318">
        <v>2</v>
      </c>
      <c r="J96" s="332">
        <v>0</v>
      </c>
      <c r="K96" s="333">
        <v>2</v>
      </c>
      <c r="L96" s="195">
        <f t="shared" si="2"/>
        <v>15</v>
      </c>
      <c r="M96" s="195">
        <f t="shared" si="2"/>
        <v>0</v>
      </c>
      <c r="N96" s="195">
        <f t="shared" si="2"/>
        <v>15</v>
      </c>
      <c r="O96" s="196">
        <f t="shared" si="3"/>
        <v>15</v>
      </c>
      <c r="P96" s="200">
        <v>0</v>
      </c>
      <c r="Q96" s="410" t="s">
        <v>336</v>
      </c>
    </row>
    <row r="97" spans="1:23" ht="12" customHeight="1" thickBot="1" x14ac:dyDescent="0.35">
      <c r="A97" s="328" t="s">
        <v>312</v>
      </c>
      <c r="B97" s="334" t="s">
        <v>99</v>
      </c>
      <c r="C97" s="329">
        <v>1.5</v>
      </c>
      <c r="D97" s="329">
        <v>0</v>
      </c>
      <c r="E97" s="333">
        <v>1.5</v>
      </c>
      <c r="F97" s="202">
        <v>10.5</v>
      </c>
      <c r="G97" s="330">
        <v>0</v>
      </c>
      <c r="H97" s="331">
        <v>10.5</v>
      </c>
      <c r="I97" s="318">
        <v>0</v>
      </c>
      <c r="J97" s="332">
        <v>0</v>
      </c>
      <c r="K97" s="333">
        <v>0</v>
      </c>
      <c r="L97" s="195">
        <f t="shared" si="2"/>
        <v>12</v>
      </c>
      <c r="M97" s="195">
        <f t="shared" si="2"/>
        <v>0</v>
      </c>
      <c r="N97" s="195">
        <f t="shared" si="2"/>
        <v>12</v>
      </c>
      <c r="O97" s="196">
        <f t="shared" si="3"/>
        <v>12</v>
      </c>
      <c r="P97" s="200">
        <v>1.23</v>
      </c>
      <c r="Q97" s="201" t="s">
        <v>300</v>
      </c>
    </row>
    <row r="98" spans="1:23" ht="12" customHeight="1" thickBot="1" x14ac:dyDescent="0.35">
      <c r="A98" s="328" t="s">
        <v>155</v>
      </c>
      <c r="B98" s="334" t="s">
        <v>100</v>
      </c>
      <c r="C98" s="329">
        <v>8</v>
      </c>
      <c r="D98" s="329">
        <v>0</v>
      </c>
      <c r="E98" s="333">
        <v>8</v>
      </c>
      <c r="F98" s="202">
        <v>45</v>
      </c>
      <c r="G98" s="330">
        <v>0</v>
      </c>
      <c r="H98" s="331">
        <v>45</v>
      </c>
      <c r="I98" s="318">
        <v>13</v>
      </c>
      <c r="J98" s="332">
        <v>0</v>
      </c>
      <c r="K98" s="333">
        <v>13</v>
      </c>
      <c r="L98" s="195">
        <f t="shared" si="2"/>
        <v>66</v>
      </c>
      <c r="M98" s="195">
        <f t="shared" si="2"/>
        <v>0</v>
      </c>
      <c r="N98" s="195">
        <f t="shared" si="2"/>
        <v>66</v>
      </c>
      <c r="O98" s="196">
        <f t="shared" si="3"/>
        <v>66</v>
      </c>
      <c r="P98" s="200">
        <v>0</v>
      </c>
      <c r="Q98" s="203" t="s">
        <v>301</v>
      </c>
    </row>
    <row r="99" spans="1:23" ht="12" customHeight="1" thickBot="1" x14ac:dyDescent="0.35">
      <c r="A99" s="328" t="s">
        <v>312</v>
      </c>
      <c r="B99" s="334" t="s">
        <v>101</v>
      </c>
      <c r="C99" s="329">
        <v>1</v>
      </c>
      <c r="D99" s="329">
        <v>0</v>
      </c>
      <c r="E99" s="333">
        <v>1</v>
      </c>
      <c r="F99" s="202">
        <v>4</v>
      </c>
      <c r="G99" s="330">
        <v>0</v>
      </c>
      <c r="H99" s="331">
        <v>4</v>
      </c>
      <c r="I99" s="318">
        <v>1</v>
      </c>
      <c r="J99" s="332">
        <v>0</v>
      </c>
      <c r="K99" s="333">
        <v>1</v>
      </c>
      <c r="L99" s="195">
        <f t="shared" si="2"/>
        <v>6</v>
      </c>
      <c r="M99" s="195">
        <f t="shared" si="2"/>
        <v>0</v>
      </c>
      <c r="N99" s="195">
        <f t="shared" si="2"/>
        <v>6</v>
      </c>
      <c r="O99" s="196">
        <f t="shared" si="3"/>
        <v>6</v>
      </c>
      <c r="P99" s="200">
        <v>2</v>
      </c>
      <c r="Q99" s="201" t="s">
        <v>302</v>
      </c>
    </row>
    <row r="100" spans="1:23" ht="12" customHeight="1" thickBot="1" x14ac:dyDescent="0.35">
      <c r="A100" s="328" t="s">
        <v>169</v>
      </c>
      <c r="B100" s="334" t="s">
        <v>102</v>
      </c>
      <c r="C100" s="329">
        <v>0.75</v>
      </c>
      <c r="D100" s="329">
        <v>0</v>
      </c>
      <c r="E100" s="333">
        <v>0.75</v>
      </c>
      <c r="F100" s="202">
        <v>3.5</v>
      </c>
      <c r="G100" s="330">
        <v>0</v>
      </c>
      <c r="H100" s="331">
        <v>3.5</v>
      </c>
      <c r="I100" s="318">
        <v>0.75</v>
      </c>
      <c r="J100" s="332">
        <v>0</v>
      </c>
      <c r="K100" s="333">
        <v>0.75</v>
      </c>
      <c r="L100" s="195">
        <f t="shared" si="2"/>
        <v>5</v>
      </c>
      <c r="M100" s="195">
        <f t="shared" si="2"/>
        <v>0</v>
      </c>
      <c r="N100" s="195">
        <f t="shared" si="2"/>
        <v>5</v>
      </c>
      <c r="O100" s="196">
        <f t="shared" si="3"/>
        <v>5</v>
      </c>
      <c r="P100" s="200">
        <v>0.04</v>
      </c>
      <c r="Q100" s="201" t="s">
        <v>303</v>
      </c>
    </row>
    <row r="101" spans="1:23" ht="12" customHeight="1" thickBot="1" x14ac:dyDescent="0.35">
      <c r="A101" s="328" t="s">
        <v>142</v>
      </c>
      <c r="B101" s="334" t="s">
        <v>103</v>
      </c>
      <c r="C101" s="329">
        <v>1</v>
      </c>
      <c r="D101" s="329">
        <v>0</v>
      </c>
      <c r="E101" s="333">
        <v>1</v>
      </c>
      <c r="F101" s="202">
        <v>1</v>
      </c>
      <c r="G101" s="330">
        <v>0</v>
      </c>
      <c r="H101" s="331">
        <v>1</v>
      </c>
      <c r="I101" s="318">
        <v>1</v>
      </c>
      <c r="J101" s="332">
        <v>0</v>
      </c>
      <c r="K101" s="333">
        <v>1</v>
      </c>
      <c r="L101" s="195">
        <f t="shared" si="2"/>
        <v>3</v>
      </c>
      <c r="M101" s="195">
        <f t="shared" si="2"/>
        <v>0</v>
      </c>
      <c r="N101" s="195">
        <f t="shared" si="2"/>
        <v>3</v>
      </c>
      <c r="O101" s="196">
        <f t="shared" si="3"/>
        <v>3</v>
      </c>
      <c r="P101" s="200">
        <v>0.11</v>
      </c>
      <c r="Q101" s="201" t="s">
        <v>253</v>
      </c>
    </row>
    <row r="102" spans="1:23" ht="12" customHeight="1" thickBot="1" x14ac:dyDescent="0.35">
      <c r="A102" s="328" t="s">
        <v>153</v>
      </c>
      <c r="B102" s="334" t="s">
        <v>104</v>
      </c>
      <c r="C102" s="329">
        <v>3</v>
      </c>
      <c r="D102" s="329">
        <v>0</v>
      </c>
      <c r="E102" s="333">
        <v>3</v>
      </c>
      <c r="F102" s="202">
        <v>20</v>
      </c>
      <c r="G102" s="330">
        <v>0</v>
      </c>
      <c r="H102" s="331">
        <v>20</v>
      </c>
      <c r="I102" s="318">
        <v>5</v>
      </c>
      <c r="J102" s="332">
        <v>0</v>
      </c>
      <c r="K102" s="333">
        <v>5</v>
      </c>
      <c r="L102" s="195">
        <f t="shared" si="2"/>
        <v>28</v>
      </c>
      <c r="M102" s="195">
        <f t="shared" si="2"/>
        <v>0</v>
      </c>
      <c r="N102" s="195">
        <f t="shared" si="2"/>
        <v>28</v>
      </c>
      <c r="O102" s="196">
        <f t="shared" si="3"/>
        <v>28</v>
      </c>
      <c r="P102" s="200">
        <v>0.6</v>
      </c>
      <c r="Q102" s="201" t="s">
        <v>274</v>
      </c>
    </row>
    <row r="103" spans="1:23" ht="12" customHeight="1" thickBot="1" x14ac:dyDescent="0.35">
      <c r="A103" s="328" t="s">
        <v>142</v>
      </c>
      <c r="B103" s="334" t="s">
        <v>105</v>
      </c>
      <c r="C103" s="329">
        <v>1</v>
      </c>
      <c r="D103" s="329">
        <v>0</v>
      </c>
      <c r="E103" s="333">
        <v>1</v>
      </c>
      <c r="F103" s="202">
        <v>6</v>
      </c>
      <c r="G103" s="330">
        <v>0</v>
      </c>
      <c r="H103" s="331">
        <v>6</v>
      </c>
      <c r="I103" s="318">
        <v>1</v>
      </c>
      <c r="J103" s="332">
        <v>0</v>
      </c>
      <c r="K103" s="333">
        <v>1</v>
      </c>
      <c r="L103" s="195">
        <f t="shared" si="2"/>
        <v>8</v>
      </c>
      <c r="M103" s="195">
        <f t="shared" si="2"/>
        <v>0</v>
      </c>
      <c r="N103" s="195">
        <f t="shared" si="2"/>
        <v>8</v>
      </c>
      <c r="O103" s="196">
        <f t="shared" si="3"/>
        <v>8</v>
      </c>
      <c r="P103" s="200">
        <v>0.90900000000000003</v>
      </c>
      <c r="Q103" s="201" t="s">
        <v>253</v>
      </c>
    </row>
    <row r="104" spans="1:23" ht="12" customHeight="1" thickBot="1" x14ac:dyDescent="0.35">
      <c r="A104" s="328" t="s">
        <v>312</v>
      </c>
      <c r="B104" s="334" t="s">
        <v>106</v>
      </c>
      <c r="C104" s="329">
        <v>2.5</v>
      </c>
      <c r="D104" s="329">
        <v>0</v>
      </c>
      <c r="E104" s="333">
        <v>2.5</v>
      </c>
      <c r="F104" s="202">
        <v>12.5</v>
      </c>
      <c r="G104" s="330">
        <v>0</v>
      </c>
      <c r="H104" s="331">
        <v>12.5</v>
      </c>
      <c r="I104" s="318">
        <v>3</v>
      </c>
      <c r="J104" s="332">
        <v>0</v>
      </c>
      <c r="K104" s="333">
        <v>3</v>
      </c>
      <c r="L104" s="195">
        <f t="shared" si="2"/>
        <v>18</v>
      </c>
      <c r="M104" s="195">
        <f t="shared" si="2"/>
        <v>0</v>
      </c>
      <c r="N104" s="195">
        <f t="shared" si="2"/>
        <v>18</v>
      </c>
      <c r="O104" s="196">
        <f t="shared" si="3"/>
        <v>18</v>
      </c>
      <c r="P104" s="200">
        <v>3.8</v>
      </c>
      <c r="Q104" s="201" t="s">
        <v>310</v>
      </c>
    </row>
    <row r="105" spans="1:23" ht="12" customHeight="1" thickBot="1" x14ac:dyDescent="0.35">
      <c r="A105" s="328" t="s">
        <v>142</v>
      </c>
      <c r="B105" s="334" t="s">
        <v>107</v>
      </c>
      <c r="C105" s="329">
        <v>0</v>
      </c>
      <c r="D105" s="329">
        <v>0</v>
      </c>
      <c r="E105" s="333">
        <v>0</v>
      </c>
      <c r="F105" s="202">
        <v>3.8</v>
      </c>
      <c r="G105" s="330">
        <v>0</v>
      </c>
      <c r="H105" s="331">
        <v>3.8</v>
      </c>
      <c r="I105" s="318">
        <v>0</v>
      </c>
      <c r="J105" s="332">
        <v>0</v>
      </c>
      <c r="K105" s="333">
        <v>0</v>
      </c>
      <c r="L105" s="195">
        <f t="shared" si="2"/>
        <v>3.8</v>
      </c>
      <c r="M105" s="195">
        <f t="shared" si="2"/>
        <v>0</v>
      </c>
      <c r="N105" s="195">
        <f t="shared" si="2"/>
        <v>3.8</v>
      </c>
      <c r="O105" s="196">
        <f t="shared" si="3"/>
        <v>3.8</v>
      </c>
      <c r="P105" s="200">
        <v>0</v>
      </c>
      <c r="Q105" s="201" t="s">
        <v>277</v>
      </c>
    </row>
    <row r="106" spans="1:23" s="198" customFormat="1" ht="12" customHeight="1" x14ac:dyDescent="0.3">
      <c r="A106" s="328" t="s">
        <v>153</v>
      </c>
      <c r="B106" s="334" t="s">
        <v>108</v>
      </c>
      <c r="C106" s="329">
        <v>0.25</v>
      </c>
      <c r="D106" s="329">
        <v>0</v>
      </c>
      <c r="E106" s="333">
        <v>0.25</v>
      </c>
      <c r="F106" s="202">
        <v>0.75</v>
      </c>
      <c r="G106" s="330">
        <v>0</v>
      </c>
      <c r="H106" s="331">
        <v>0.75</v>
      </c>
      <c r="I106" s="318">
        <v>0</v>
      </c>
      <c r="J106" s="332">
        <v>0</v>
      </c>
      <c r="K106" s="333">
        <v>0</v>
      </c>
      <c r="L106" s="195">
        <f t="shared" si="2"/>
        <v>1</v>
      </c>
      <c r="M106" s="195">
        <f t="shared" si="2"/>
        <v>0</v>
      </c>
      <c r="N106" s="195">
        <f t="shared" si="2"/>
        <v>1</v>
      </c>
      <c r="O106" s="196">
        <f t="shared" si="3"/>
        <v>1</v>
      </c>
      <c r="P106" s="200">
        <v>0.05</v>
      </c>
      <c r="Q106" s="201" t="s">
        <v>260</v>
      </c>
      <c r="R106" s="204"/>
      <c r="S106" s="181"/>
      <c r="T106" s="181"/>
      <c r="U106" s="181"/>
      <c r="V106" s="181"/>
      <c r="W106" s="181"/>
    </row>
    <row r="107" spans="1:23" ht="12.75" customHeight="1" x14ac:dyDescent="0.3">
      <c r="A107" s="370"/>
      <c r="B107" s="336" t="s">
        <v>147</v>
      </c>
      <c r="C107" s="329">
        <f>SUBTOTAL(109,C4:C106)</f>
        <v>206.64000000000001</v>
      </c>
      <c r="D107" s="329">
        <f t="shared" ref="D107:P107" si="4">SUBTOTAL(109,D4:D106)</f>
        <v>0</v>
      </c>
      <c r="E107" s="329">
        <f t="shared" si="4"/>
        <v>206.64000000000001</v>
      </c>
      <c r="F107" s="337">
        <f t="shared" si="4"/>
        <v>953.92499999999995</v>
      </c>
      <c r="G107" s="337">
        <f t="shared" si="4"/>
        <v>3</v>
      </c>
      <c r="H107" s="337">
        <f t="shared" si="4"/>
        <v>950.92499999999995</v>
      </c>
      <c r="I107" s="329">
        <f t="shared" si="4"/>
        <v>213.75</v>
      </c>
      <c r="J107" s="329">
        <f t="shared" si="4"/>
        <v>4</v>
      </c>
      <c r="K107" s="329">
        <f>SUBTOTAL(109,K4:K106)</f>
        <v>209.75</v>
      </c>
      <c r="L107" s="337">
        <f t="shared" si="4"/>
        <v>1374.3150000000001</v>
      </c>
      <c r="M107" s="337">
        <f>SUBTOTAL(109,M4:M106)</f>
        <v>10</v>
      </c>
      <c r="N107" s="337">
        <f t="shared" si="4"/>
        <v>1367.3150000000001</v>
      </c>
      <c r="O107" s="337">
        <f>SUBTOTAL(109,O4:O106)</f>
        <v>1367.3200000000002</v>
      </c>
      <c r="P107" s="337">
        <f t="shared" si="4"/>
        <v>88.212999999999994</v>
      </c>
      <c r="Q107" s="201"/>
    </row>
    <row r="108" spans="1:23" ht="12" customHeight="1" x14ac:dyDescent="0.3">
      <c r="A108" s="205"/>
      <c r="B108" s="205"/>
      <c r="C108" s="205"/>
      <c r="D108" s="205"/>
      <c r="E108" s="205"/>
      <c r="F108" s="206"/>
      <c r="G108" s="206"/>
      <c r="H108" s="207"/>
      <c r="I108" s="205"/>
      <c r="J108" s="205"/>
      <c r="K108" s="205"/>
      <c r="L108" s="206"/>
      <c r="M108" s="206"/>
      <c r="N108" s="207"/>
      <c r="O108" s="207"/>
      <c r="P108" s="207"/>
      <c r="Q108" s="208"/>
    </row>
    <row r="109" spans="1:23" ht="12" customHeight="1" x14ac:dyDescent="0.3">
      <c r="A109" s="335" t="s">
        <v>312</v>
      </c>
      <c r="B109" s="336" t="s">
        <v>306</v>
      </c>
      <c r="C109" s="360">
        <f>SUM(C36:C37)</f>
        <v>3</v>
      </c>
      <c r="D109" s="360">
        <f t="shared" ref="D109:P109" si="5">SUM(D36:D37)</f>
        <v>0</v>
      </c>
      <c r="E109" s="360">
        <f t="shared" si="5"/>
        <v>3</v>
      </c>
      <c r="F109" s="337">
        <f t="shared" si="5"/>
        <v>15</v>
      </c>
      <c r="G109" s="337">
        <f t="shared" si="5"/>
        <v>0</v>
      </c>
      <c r="H109" s="337">
        <f t="shared" si="5"/>
        <v>15</v>
      </c>
      <c r="I109" s="360">
        <f t="shared" si="5"/>
        <v>2</v>
      </c>
      <c r="J109" s="360">
        <f t="shared" si="5"/>
        <v>1</v>
      </c>
      <c r="K109" s="360">
        <f t="shared" si="5"/>
        <v>1</v>
      </c>
      <c r="L109" s="337">
        <f t="shared" si="5"/>
        <v>20</v>
      </c>
      <c r="M109" s="337">
        <f t="shared" si="5"/>
        <v>1</v>
      </c>
      <c r="N109" s="337">
        <f t="shared" si="5"/>
        <v>19</v>
      </c>
      <c r="O109" s="337">
        <f t="shared" si="5"/>
        <v>19</v>
      </c>
      <c r="P109" s="337">
        <f t="shared" si="5"/>
        <v>3.5</v>
      </c>
      <c r="Q109" s="201"/>
    </row>
    <row r="110" spans="1:23" ht="12" customHeight="1" x14ac:dyDescent="0.3">
      <c r="A110" s="335" t="s">
        <v>142</v>
      </c>
      <c r="B110" s="336" t="s">
        <v>307</v>
      </c>
      <c r="C110" s="329">
        <f t="shared" ref="C110:L110" si="6">SUM(C45:C46)</f>
        <v>18</v>
      </c>
      <c r="D110" s="329">
        <f t="shared" si="6"/>
        <v>0</v>
      </c>
      <c r="E110" s="333">
        <f t="shared" si="6"/>
        <v>18</v>
      </c>
      <c r="F110" s="209">
        <f t="shared" si="6"/>
        <v>50</v>
      </c>
      <c r="G110" s="338">
        <f t="shared" si="6"/>
        <v>0</v>
      </c>
      <c r="H110" s="339">
        <f t="shared" si="6"/>
        <v>50</v>
      </c>
      <c r="I110" s="319">
        <f t="shared" si="6"/>
        <v>28</v>
      </c>
      <c r="J110" s="329">
        <f t="shared" si="6"/>
        <v>0</v>
      </c>
      <c r="K110" s="333">
        <f t="shared" si="6"/>
        <v>28</v>
      </c>
      <c r="L110" s="199">
        <f t="shared" si="6"/>
        <v>96</v>
      </c>
      <c r="M110" s="199">
        <f t="shared" ref="M110:P110" si="7">SUM(M45:M46)</f>
        <v>0</v>
      </c>
      <c r="N110" s="199">
        <f t="shared" si="7"/>
        <v>96</v>
      </c>
      <c r="O110" s="199">
        <f t="shared" si="7"/>
        <v>96</v>
      </c>
      <c r="P110" s="199">
        <f t="shared" si="7"/>
        <v>1</v>
      </c>
      <c r="Q110" s="201"/>
    </row>
    <row r="111" spans="1:23" ht="15" customHeight="1" x14ac:dyDescent="0.3">
      <c r="A111" s="340"/>
      <c r="B111" s="341"/>
      <c r="C111" s="342"/>
      <c r="D111" s="342"/>
      <c r="E111" s="342"/>
      <c r="F111" s="342"/>
      <c r="G111" s="342"/>
      <c r="H111" s="342"/>
      <c r="I111" s="342"/>
      <c r="J111" s="342"/>
      <c r="K111" s="342"/>
      <c r="L111" s="342"/>
      <c r="M111" s="342"/>
      <c r="N111" s="343"/>
      <c r="O111" s="210"/>
      <c r="P111" s="210"/>
      <c r="Q111" s="211"/>
    </row>
    <row r="112" spans="1:23" s="214" customFormat="1" ht="27.6" x14ac:dyDescent="0.3">
      <c r="A112" s="344" t="str">
        <f>A1</f>
        <v>TOTAL STAFFING as of 06.30.2021</v>
      </c>
      <c r="B112" s="345"/>
      <c r="C112" s="346">
        <f t="shared" ref="C112:P112" si="8">C107</f>
        <v>206.64000000000001</v>
      </c>
      <c r="D112" s="346">
        <f t="shared" si="8"/>
        <v>0</v>
      </c>
      <c r="E112" s="346">
        <f t="shared" si="8"/>
        <v>206.64000000000001</v>
      </c>
      <c r="F112" s="346">
        <f t="shared" si="8"/>
        <v>953.92499999999995</v>
      </c>
      <c r="G112" s="346">
        <f t="shared" si="8"/>
        <v>3</v>
      </c>
      <c r="H112" s="346">
        <f t="shared" si="8"/>
        <v>950.92499999999995</v>
      </c>
      <c r="I112" s="346">
        <f t="shared" si="8"/>
        <v>213.75</v>
      </c>
      <c r="J112" s="346">
        <f t="shared" si="8"/>
        <v>4</v>
      </c>
      <c r="K112" s="346">
        <f t="shared" si="8"/>
        <v>209.75</v>
      </c>
      <c r="L112" s="346">
        <f t="shared" si="8"/>
        <v>1374.3150000000001</v>
      </c>
      <c r="M112" s="346">
        <f t="shared" si="8"/>
        <v>10</v>
      </c>
      <c r="N112" s="347">
        <f t="shared" si="8"/>
        <v>1367.3150000000001</v>
      </c>
      <c r="O112" s="212">
        <f t="shared" si="8"/>
        <v>1367.3200000000002</v>
      </c>
      <c r="P112" s="212">
        <f t="shared" si="8"/>
        <v>88.212999999999994</v>
      </c>
      <c r="Q112" s="213">
        <f>SUM(O112:P112)</f>
        <v>1455.5330000000001</v>
      </c>
    </row>
    <row r="113" spans="1:17" ht="12" customHeight="1" x14ac:dyDescent="0.3">
      <c r="A113" s="458" t="s">
        <v>304</v>
      </c>
      <c r="B113" s="459"/>
      <c r="C113" s="215"/>
      <c r="D113" s="215"/>
      <c r="E113" s="215"/>
      <c r="F113" s="215"/>
      <c r="G113" s="215"/>
      <c r="H113" s="216"/>
      <c r="I113" s="217"/>
      <c r="J113" s="218"/>
      <c r="K113" s="216"/>
      <c r="L113" s="215"/>
      <c r="M113" s="215"/>
      <c r="N113" s="215"/>
      <c r="O113" s="215"/>
      <c r="P113" s="215"/>
      <c r="Q113" s="219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workbookViewId="0">
      <selection activeCell="A4" sqref="A4:B4"/>
    </sheetView>
  </sheetViews>
  <sheetFormatPr defaultColWidth="8.8867187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88671875" style="2" customWidth="1"/>
    <col min="5" max="11" width="16" style="2" customWidth="1"/>
    <col min="12" max="12" width="4.6640625" style="2" customWidth="1"/>
    <col min="13" max="16384" width="8.88671875" style="2"/>
  </cols>
  <sheetData>
    <row r="1" spans="1:11" s="1" customFormat="1" ht="38.25" customHeight="1" x14ac:dyDescent="0.25">
      <c r="A1" s="473" t="s">
        <v>341</v>
      </c>
      <c r="B1" s="474"/>
      <c r="C1" s="46" t="s">
        <v>320</v>
      </c>
      <c r="D1" s="47" t="s">
        <v>321</v>
      </c>
      <c r="E1" s="47" t="s">
        <v>322</v>
      </c>
      <c r="F1" s="47" t="s">
        <v>323</v>
      </c>
      <c r="G1" s="47" t="s">
        <v>324</v>
      </c>
      <c r="H1" s="47" t="s">
        <v>325</v>
      </c>
      <c r="I1" s="47" t="s">
        <v>164</v>
      </c>
      <c r="J1" s="47" t="s">
        <v>326</v>
      </c>
      <c r="K1" s="47" t="s">
        <v>327</v>
      </c>
    </row>
    <row r="2" spans="1:11" s="1" customFormat="1" ht="38.25" customHeight="1" x14ac:dyDescent="0.25">
      <c r="A2" s="391"/>
      <c r="B2" s="394"/>
      <c r="C2" s="46" t="s">
        <v>328</v>
      </c>
      <c r="D2" s="392" t="s">
        <v>328</v>
      </c>
      <c r="E2" s="392" t="s">
        <v>328</v>
      </c>
      <c r="F2" s="392" t="s">
        <v>328</v>
      </c>
      <c r="G2" s="392" t="s">
        <v>328</v>
      </c>
      <c r="H2" s="392" t="s">
        <v>328</v>
      </c>
      <c r="I2" s="392" t="s">
        <v>328</v>
      </c>
      <c r="J2" s="47" t="s">
        <v>328</v>
      </c>
      <c r="K2" s="393" t="s">
        <v>328</v>
      </c>
    </row>
    <row r="3" spans="1:11" s="1" customFormat="1" ht="15.6" x14ac:dyDescent="0.25">
      <c r="A3" s="286"/>
      <c r="B3" s="287" t="s">
        <v>0</v>
      </c>
      <c r="C3" s="397">
        <v>90</v>
      </c>
      <c r="D3" s="400">
        <v>75</v>
      </c>
      <c r="E3" s="400">
        <v>75</v>
      </c>
      <c r="F3" s="400">
        <v>90</v>
      </c>
      <c r="G3" s="400">
        <v>75</v>
      </c>
      <c r="H3" s="400">
        <v>75</v>
      </c>
      <c r="I3" s="400">
        <v>75</v>
      </c>
      <c r="J3" s="401">
        <v>75</v>
      </c>
      <c r="K3" s="402">
        <v>75</v>
      </c>
    </row>
    <row r="4" spans="1:11" s="1" customFormat="1" ht="17.25" customHeight="1" x14ac:dyDescent="0.25">
      <c r="A4" s="38" t="s">
        <v>165</v>
      </c>
      <c r="B4" s="39" t="s">
        <v>4</v>
      </c>
      <c r="C4" s="40">
        <v>96.972749146662196</v>
      </c>
      <c r="D4" s="41">
        <v>82.064916808775394</v>
      </c>
      <c r="E4" s="41">
        <v>66.555453475815199</v>
      </c>
      <c r="F4" s="41">
        <v>93.276325770636504</v>
      </c>
      <c r="G4" s="41">
        <v>78.549046321525907</v>
      </c>
      <c r="H4" s="41">
        <v>81.006413418845597</v>
      </c>
      <c r="I4" s="41">
        <v>85.967703163223504</v>
      </c>
      <c r="J4" s="41">
        <v>99.056082002875996</v>
      </c>
      <c r="K4" s="41">
        <v>91.208791208791197</v>
      </c>
    </row>
    <row r="5" spans="1:11" s="1" customFormat="1" ht="17.25" customHeight="1" x14ac:dyDescent="0.3">
      <c r="A5" s="42" t="s">
        <v>312</v>
      </c>
      <c r="B5" s="43" t="s">
        <v>5</v>
      </c>
      <c r="C5" s="398">
        <v>97.368421052631604</v>
      </c>
      <c r="D5" s="396">
        <v>72.6926736441484</v>
      </c>
      <c r="E5" s="403">
        <v>37.508417508417502</v>
      </c>
      <c r="F5" s="396">
        <v>82.283464566929098</v>
      </c>
      <c r="G5" s="403">
        <v>73.282442748091597</v>
      </c>
      <c r="H5" s="396">
        <v>64.0625</v>
      </c>
      <c r="I5" s="403">
        <v>84.312930685042602</v>
      </c>
      <c r="J5" s="396">
        <v>96.9072164948454</v>
      </c>
      <c r="K5" s="403">
        <v>69.387755102040799</v>
      </c>
    </row>
    <row r="6" spans="1:11" s="1" customFormat="1" ht="17.25" customHeight="1" x14ac:dyDescent="0.3">
      <c r="A6" s="48" t="s">
        <v>142</v>
      </c>
      <c r="B6" s="49" t="s">
        <v>6</v>
      </c>
      <c r="C6" s="399">
        <v>97.959183673469397</v>
      </c>
      <c r="D6" s="382">
        <v>72.758037225042301</v>
      </c>
      <c r="E6" s="404">
        <v>48.205128205128197</v>
      </c>
      <c r="F6" s="382">
        <v>100</v>
      </c>
      <c r="G6" s="404">
        <v>83.3333333333333</v>
      </c>
      <c r="H6" s="382">
        <v>80</v>
      </c>
      <c r="I6" s="404">
        <v>92.757660167130894</v>
      </c>
      <c r="J6" s="382">
        <v>98.314606741573002</v>
      </c>
      <c r="K6" s="404">
        <v>85.714285714285694</v>
      </c>
    </row>
    <row r="7" spans="1:11" s="1" customFormat="1" ht="17.25" customHeight="1" x14ac:dyDescent="0.3">
      <c r="A7" s="48" t="s">
        <v>142</v>
      </c>
      <c r="B7" s="49" t="s">
        <v>7</v>
      </c>
      <c r="C7" s="399">
        <v>100</v>
      </c>
      <c r="D7" s="382">
        <v>95.5555555555556</v>
      </c>
      <c r="E7" s="404">
        <v>87.5</v>
      </c>
      <c r="F7" s="382">
        <v>100</v>
      </c>
      <c r="G7" s="404">
        <v>100</v>
      </c>
      <c r="H7" s="382">
        <v>75</v>
      </c>
      <c r="I7" s="404">
        <v>88.8888888888889</v>
      </c>
      <c r="J7" s="382">
        <v>100</v>
      </c>
      <c r="K7" s="404">
        <v>100</v>
      </c>
    </row>
    <row r="8" spans="1:11" s="1" customFormat="1" ht="17.25" customHeight="1" x14ac:dyDescent="0.3">
      <c r="A8" s="48" t="s">
        <v>154</v>
      </c>
      <c r="B8" s="49" t="s">
        <v>8</v>
      </c>
      <c r="C8" s="399">
        <v>100</v>
      </c>
      <c r="D8" s="382">
        <v>88.451443569553803</v>
      </c>
      <c r="E8" s="404">
        <v>79.508196721311506</v>
      </c>
      <c r="F8" s="382">
        <v>94.623655913978496</v>
      </c>
      <c r="G8" s="404">
        <v>82.978723404255305</v>
      </c>
      <c r="H8" s="382">
        <v>85</v>
      </c>
      <c r="I8" s="404">
        <v>91.467221644120698</v>
      </c>
      <c r="J8" s="382">
        <v>98.6013986013986</v>
      </c>
      <c r="K8" s="404">
        <v>87.878787878787904</v>
      </c>
    </row>
    <row r="9" spans="1:11" s="1" customFormat="1" ht="17.25" customHeight="1" x14ac:dyDescent="0.3">
      <c r="A9" s="48" t="s">
        <v>142</v>
      </c>
      <c r="B9" s="49" t="s">
        <v>9</v>
      </c>
      <c r="C9" s="399">
        <v>100</v>
      </c>
      <c r="D9" s="382">
        <v>85.344827586206904</v>
      </c>
      <c r="E9" s="404">
        <v>90.721649484536101</v>
      </c>
      <c r="F9" s="382">
        <v>84.848484848484901</v>
      </c>
      <c r="G9" s="404">
        <v>81.25</v>
      </c>
      <c r="H9" s="382">
        <v>70.270270270270302</v>
      </c>
      <c r="I9" s="404">
        <v>93.571428571428598</v>
      </c>
      <c r="J9" s="382">
        <v>100</v>
      </c>
      <c r="K9" s="404">
        <v>100</v>
      </c>
    </row>
    <row r="10" spans="1:11" s="1" customFormat="1" ht="17.25" customHeight="1" x14ac:dyDescent="0.3">
      <c r="A10" s="48" t="s">
        <v>153</v>
      </c>
      <c r="B10" s="49" t="s">
        <v>10</v>
      </c>
      <c r="C10" s="399">
        <v>100</v>
      </c>
      <c r="D10" s="382">
        <v>77.235772357723604</v>
      </c>
      <c r="E10" s="404">
        <v>46.938775510204103</v>
      </c>
      <c r="F10" s="382">
        <v>100</v>
      </c>
      <c r="G10" s="404">
        <v>92.307692307692307</v>
      </c>
      <c r="H10" s="382">
        <v>50</v>
      </c>
      <c r="I10" s="404">
        <v>73.469387755102105</v>
      </c>
      <c r="J10" s="382">
        <v>97.560975609756099</v>
      </c>
      <c r="K10" s="404">
        <v>50</v>
      </c>
    </row>
    <row r="11" spans="1:11" s="1" customFormat="1" ht="17.25" customHeight="1" x14ac:dyDescent="0.3">
      <c r="A11" s="48" t="s">
        <v>142</v>
      </c>
      <c r="B11" s="49" t="s">
        <v>11</v>
      </c>
      <c r="C11" s="399">
        <v>96.774193548387103</v>
      </c>
      <c r="D11" s="382">
        <v>81.027104136947202</v>
      </c>
      <c r="E11" s="404">
        <v>68.165467625899296</v>
      </c>
      <c r="F11" s="382">
        <v>98.007968127490003</v>
      </c>
      <c r="G11" s="404">
        <v>87.843137254902004</v>
      </c>
      <c r="H11" s="382">
        <v>80.487804878048806</v>
      </c>
      <c r="I11" s="404">
        <v>90.637860082304499</v>
      </c>
      <c r="J11" s="382">
        <v>99.109792284866501</v>
      </c>
      <c r="K11" s="404">
        <v>93.877551020408205</v>
      </c>
    </row>
    <row r="12" spans="1:11" s="1" customFormat="1" ht="17.25" customHeight="1" x14ac:dyDescent="0.3">
      <c r="A12" s="48" t="s">
        <v>312</v>
      </c>
      <c r="B12" s="49" t="s">
        <v>12</v>
      </c>
      <c r="C12" s="399">
        <v>100</v>
      </c>
      <c r="D12" s="382">
        <v>79.791395045632299</v>
      </c>
      <c r="E12" s="404">
        <v>78.082191780821901</v>
      </c>
      <c r="F12" s="382">
        <v>96.6666666666667</v>
      </c>
      <c r="G12" s="404">
        <v>83.870967741935502</v>
      </c>
      <c r="H12" s="382">
        <v>95.652173913043498</v>
      </c>
      <c r="I12" s="404">
        <v>79.936808846761494</v>
      </c>
      <c r="J12" s="382">
        <v>100</v>
      </c>
      <c r="K12" s="404">
        <v>100</v>
      </c>
    </row>
    <row r="13" spans="1:11" s="1" customFormat="1" ht="17.25" customHeight="1" x14ac:dyDescent="0.3">
      <c r="A13" s="48" t="s">
        <v>152</v>
      </c>
      <c r="B13" s="49" t="s">
        <v>13</v>
      </c>
      <c r="C13" s="399">
        <v>89.6</v>
      </c>
      <c r="D13" s="382">
        <v>92.071881606765302</v>
      </c>
      <c r="E13" s="404">
        <v>94.385026737967905</v>
      </c>
      <c r="F13" s="382">
        <v>98.540145985401494</v>
      </c>
      <c r="G13" s="404">
        <v>91.428571428571402</v>
      </c>
      <c r="H13" s="382">
        <v>87.804878048780495</v>
      </c>
      <c r="I13" s="404">
        <v>99.1189427312775</v>
      </c>
      <c r="J13" s="382">
        <v>99.361022364217206</v>
      </c>
      <c r="K13" s="404">
        <v>96.875</v>
      </c>
    </row>
    <row r="14" spans="1:11" s="1" customFormat="1" ht="17.25" customHeight="1" x14ac:dyDescent="0.3">
      <c r="A14" s="48" t="s">
        <v>169</v>
      </c>
      <c r="B14" s="49" t="s">
        <v>14</v>
      </c>
      <c r="C14" s="399">
        <v>97.297297297297305</v>
      </c>
      <c r="D14" s="382">
        <v>86.152694610778397</v>
      </c>
      <c r="E14" s="404">
        <v>84.569377990430596</v>
      </c>
      <c r="F14" s="382">
        <v>95.027624309392294</v>
      </c>
      <c r="G14" s="404">
        <v>82.417582417582395</v>
      </c>
      <c r="H14" s="382">
        <v>92.086330935251794</v>
      </c>
      <c r="I14" s="404">
        <v>91.763982790411802</v>
      </c>
      <c r="J14" s="382">
        <v>98.979591836734699</v>
      </c>
      <c r="K14" s="404">
        <v>88.636363636363598</v>
      </c>
    </row>
    <row r="15" spans="1:11" s="1" customFormat="1" ht="17.25" customHeight="1" x14ac:dyDescent="0.3">
      <c r="A15" s="48" t="s">
        <v>155</v>
      </c>
      <c r="B15" s="49" t="s">
        <v>15</v>
      </c>
      <c r="C15" s="399">
        <v>97.872340425531902</v>
      </c>
      <c r="D15" s="382">
        <v>87.093425605536297</v>
      </c>
      <c r="E15" s="404">
        <v>96.730552423900804</v>
      </c>
      <c r="F15" s="382">
        <v>100</v>
      </c>
      <c r="G15" s="404">
        <v>88.051948051948102</v>
      </c>
      <c r="H15" s="382">
        <v>80.172413793103402</v>
      </c>
      <c r="I15" s="404">
        <v>93.117687543014497</v>
      </c>
      <c r="J15" s="382">
        <v>100</v>
      </c>
      <c r="K15" s="404">
        <v>100</v>
      </c>
    </row>
    <row r="16" spans="1:11" s="1" customFormat="1" ht="17.25" customHeight="1" x14ac:dyDescent="0.3">
      <c r="A16" s="48" t="s">
        <v>153</v>
      </c>
      <c r="B16" s="49" t="s">
        <v>16</v>
      </c>
      <c r="C16" s="399">
        <v>99.5594713656388</v>
      </c>
      <c r="D16" s="382">
        <v>74.116161616161605</v>
      </c>
      <c r="E16" s="404">
        <v>84.429530201342303</v>
      </c>
      <c r="F16" s="382">
        <v>95.9677419354839</v>
      </c>
      <c r="G16" s="404">
        <v>91.056910569105696</v>
      </c>
      <c r="H16" s="382">
        <v>69.014084507042298</v>
      </c>
      <c r="I16" s="404">
        <v>90.328006728343098</v>
      </c>
      <c r="J16" s="382">
        <v>96.969696969696997</v>
      </c>
      <c r="K16" s="404">
        <v>83.3333333333333</v>
      </c>
    </row>
    <row r="17" spans="1:11" s="1" customFormat="1" ht="17.25" customHeight="1" x14ac:dyDescent="0.3">
      <c r="A17" s="48" t="s">
        <v>154</v>
      </c>
      <c r="B17" s="49" t="s">
        <v>17</v>
      </c>
      <c r="C17" s="399">
        <v>98.175182481751804</v>
      </c>
      <c r="D17" s="382">
        <v>90.802139037433193</v>
      </c>
      <c r="E17" s="404">
        <v>92.847854356306897</v>
      </c>
      <c r="F17" s="382">
        <v>98.095238095238102</v>
      </c>
      <c r="G17" s="404">
        <v>95.714285714285694</v>
      </c>
      <c r="H17" s="382">
        <v>89.189189189189193</v>
      </c>
      <c r="I17" s="404">
        <v>98.958804889090104</v>
      </c>
      <c r="J17" s="382">
        <v>100</v>
      </c>
      <c r="K17" s="404">
        <v>100</v>
      </c>
    </row>
    <row r="18" spans="1:11" s="1" customFormat="1" ht="17.25" customHeight="1" x14ac:dyDescent="0.3">
      <c r="A18" s="48" t="s">
        <v>153</v>
      </c>
      <c r="B18" s="49" t="s">
        <v>18</v>
      </c>
      <c r="C18" s="399">
        <v>94.656488549618302</v>
      </c>
      <c r="D18" s="382">
        <v>87.983193277310903</v>
      </c>
      <c r="E18" s="404">
        <v>74.4525547445255</v>
      </c>
      <c r="F18" s="382">
        <v>95.604395604395606</v>
      </c>
      <c r="G18" s="404">
        <v>92.473118279569903</v>
      </c>
      <c r="H18" s="382">
        <v>77.049180327868896</v>
      </c>
      <c r="I18" s="404">
        <v>90.080971659919001</v>
      </c>
      <c r="J18" s="382">
        <v>99.755501222493905</v>
      </c>
      <c r="K18" s="404">
        <v>80</v>
      </c>
    </row>
    <row r="19" spans="1:11" s="1" customFormat="1" ht="17.25" customHeight="1" x14ac:dyDescent="0.3">
      <c r="A19" s="48" t="s">
        <v>155</v>
      </c>
      <c r="B19" s="49" t="s">
        <v>19</v>
      </c>
      <c r="C19" s="399">
        <v>100</v>
      </c>
      <c r="D19" s="382">
        <v>88.596491228070207</v>
      </c>
      <c r="E19" s="404">
        <v>70.588235294117695</v>
      </c>
      <c r="F19" s="382">
        <v>100</v>
      </c>
      <c r="G19" s="404">
        <v>66.6666666666667</v>
      </c>
      <c r="H19" s="382">
        <v>92.307692307692307</v>
      </c>
      <c r="I19" s="404">
        <v>86.075949367088597</v>
      </c>
      <c r="J19" s="382">
        <v>100</v>
      </c>
      <c r="K19" s="404">
        <v>100</v>
      </c>
    </row>
    <row r="20" spans="1:11" s="1" customFormat="1" ht="17.25" customHeight="1" x14ac:dyDescent="0.3">
      <c r="A20" s="48" t="s">
        <v>169</v>
      </c>
      <c r="B20" s="49" t="s">
        <v>20</v>
      </c>
      <c r="C20" s="399">
        <v>96.491228070175396</v>
      </c>
      <c r="D20" s="382">
        <v>75.539568345323701</v>
      </c>
      <c r="E20" s="404">
        <v>94.779116465863495</v>
      </c>
      <c r="F20" s="382">
        <v>90</v>
      </c>
      <c r="G20" s="404">
        <v>85.714285714285694</v>
      </c>
      <c r="H20" s="382">
        <v>75.609756097561004</v>
      </c>
      <c r="I20" s="404">
        <v>93.029490616621999</v>
      </c>
      <c r="J20" s="382">
        <v>99.175824175824204</v>
      </c>
      <c r="K20" s="404">
        <v>87.5</v>
      </c>
    </row>
    <row r="21" spans="1:11" s="1" customFormat="1" ht="17.25" customHeight="1" x14ac:dyDescent="0.3">
      <c r="A21" s="50" t="s">
        <v>312</v>
      </c>
      <c r="B21" s="49" t="s">
        <v>21</v>
      </c>
      <c r="C21" s="399">
        <v>95.121951219512198</v>
      </c>
      <c r="D21" s="382">
        <v>87.158469945355193</v>
      </c>
      <c r="E21" s="404">
        <v>81.25</v>
      </c>
      <c r="F21" s="382">
        <v>100</v>
      </c>
      <c r="G21" s="404">
        <v>75</v>
      </c>
      <c r="H21" s="382">
        <v>82.051282051282001</v>
      </c>
      <c r="I21" s="404">
        <v>80.2816901408451</v>
      </c>
      <c r="J21" s="382">
        <v>100</v>
      </c>
      <c r="K21" s="404">
        <v>100</v>
      </c>
    </row>
    <row r="22" spans="1:11" s="1" customFormat="1" ht="17.25" customHeight="1" x14ac:dyDescent="0.3">
      <c r="A22" s="50" t="s">
        <v>153</v>
      </c>
      <c r="B22" s="49" t="s">
        <v>22</v>
      </c>
      <c r="C22" s="399">
        <v>97.183098591549296</v>
      </c>
      <c r="D22" s="382">
        <v>82.641374373657797</v>
      </c>
      <c r="E22" s="404">
        <v>83.843329253365994</v>
      </c>
      <c r="F22" s="382">
        <v>85.748792270531396</v>
      </c>
      <c r="G22" s="404">
        <v>62.331838565022402</v>
      </c>
      <c r="H22" s="382">
        <v>87.301587301587304</v>
      </c>
      <c r="I22" s="404">
        <v>92.265001734304505</v>
      </c>
      <c r="J22" s="382">
        <v>99.888392857142904</v>
      </c>
      <c r="K22" s="404">
        <v>99.019607843137294</v>
      </c>
    </row>
    <row r="23" spans="1:11" s="1" customFormat="1" ht="17.25" customHeight="1" x14ac:dyDescent="0.3">
      <c r="A23" s="48" t="s">
        <v>154</v>
      </c>
      <c r="B23" s="49" t="s">
        <v>23</v>
      </c>
      <c r="C23" s="399">
        <v>100</v>
      </c>
      <c r="D23" s="382">
        <v>78.904109589041099</v>
      </c>
      <c r="E23" s="404">
        <v>74.468085106383</v>
      </c>
      <c r="F23" s="382">
        <v>96.6666666666667</v>
      </c>
      <c r="G23" s="404">
        <v>90</v>
      </c>
      <c r="H23" s="382">
        <v>82.608695652173907</v>
      </c>
      <c r="I23" s="404">
        <v>84.853700516351097</v>
      </c>
      <c r="J23" s="382">
        <v>99.453551912568301</v>
      </c>
      <c r="K23" s="404">
        <v>94.736842105263193</v>
      </c>
    </row>
    <row r="24" spans="1:11" s="1" customFormat="1" ht="17.25" customHeight="1" x14ac:dyDescent="0.3">
      <c r="A24" s="48" t="s">
        <v>155</v>
      </c>
      <c r="B24" s="49" t="s">
        <v>24</v>
      </c>
      <c r="C24" s="399">
        <v>100</v>
      </c>
      <c r="D24" s="382">
        <v>90.940766550522596</v>
      </c>
      <c r="E24" s="404">
        <v>89.772727272727295</v>
      </c>
      <c r="F24" s="382">
        <v>100</v>
      </c>
      <c r="G24" s="404">
        <v>100</v>
      </c>
      <c r="H24" s="382">
        <v>92.592592592592595</v>
      </c>
      <c r="I24" s="404">
        <v>86.6883116883117</v>
      </c>
      <c r="J24" s="382">
        <v>99.270072992700705</v>
      </c>
      <c r="K24" s="404">
        <v>90</v>
      </c>
    </row>
    <row r="25" spans="1:11" s="1" customFormat="1" ht="17.25" customHeight="1" x14ac:dyDescent="0.3">
      <c r="A25" s="48" t="s">
        <v>154</v>
      </c>
      <c r="B25" s="49" t="s">
        <v>25</v>
      </c>
      <c r="C25" s="399">
        <v>100</v>
      </c>
      <c r="D25" s="382">
        <v>76.748971193415599</v>
      </c>
      <c r="E25" s="404">
        <v>67.924528301886795</v>
      </c>
      <c r="F25" s="382">
        <v>100</v>
      </c>
      <c r="G25" s="404">
        <v>100</v>
      </c>
      <c r="H25" s="382">
        <v>80</v>
      </c>
      <c r="I25" s="404">
        <v>80.365296803652996</v>
      </c>
      <c r="J25" s="382">
        <v>99.328859060402706</v>
      </c>
      <c r="K25" s="404">
        <v>92.857142857142904</v>
      </c>
    </row>
    <row r="26" spans="1:11" s="1" customFormat="1" ht="17.25" customHeight="1" x14ac:dyDescent="0.3">
      <c r="A26" s="48" t="s">
        <v>155</v>
      </c>
      <c r="B26" s="49" t="s">
        <v>26</v>
      </c>
      <c r="C26" s="399">
        <v>100</v>
      </c>
      <c r="D26" s="382">
        <v>87</v>
      </c>
      <c r="E26" s="404">
        <v>96.774193548387103</v>
      </c>
      <c r="F26" s="382">
        <v>100</v>
      </c>
      <c r="G26" s="404">
        <v>100</v>
      </c>
      <c r="H26" s="382">
        <v>100</v>
      </c>
      <c r="I26" s="404">
        <v>100</v>
      </c>
      <c r="J26" s="382">
        <v>100</v>
      </c>
      <c r="K26" s="404">
        <v>100</v>
      </c>
    </row>
    <row r="27" spans="1:11" s="1" customFormat="1" ht="17.25" customHeight="1" x14ac:dyDescent="0.3">
      <c r="A27" s="48" t="s">
        <v>153</v>
      </c>
      <c r="B27" s="49" t="s">
        <v>27</v>
      </c>
      <c r="C27" s="399">
        <v>90.393013100436704</v>
      </c>
      <c r="D27" s="382">
        <v>78.267868641339405</v>
      </c>
      <c r="E27" s="404">
        <v>54.709141274238199</v>
      </c>
      <c r="F27" s="382">
        <v>89.416058394160601</v>
      </c>
      <c r="G27" s="404">
        <v>83.3935018050541</v>
      </c>
      <c r="H27" s="382">
        <v>66.6666666666667</v>
      </c>
      <c r="I27" s="404">
        <v>78.176291793313098</v>
      </c>
      <c r="J27" s="382">
        <v>98.007033997655299</v>
      </c>
      <c r="K27" s="404">
        <v>79.518072289156606</v>
      </c>
    </row>
    <row r="28" spans="1:11" s="1" customFormat="1" ht="17.25" customHeight="1" x14ac:dyDescent="0.3">
      <c r="A28" s="48" t="s">
        <v>169</v>
      </c>
      <c r="B28" s="49" t="s">
        <v>28</v>
      </c>
      <c r="C28" s="399">
        <v>99.421965317919103</v>
      </c>
      <c r="D28" s="382">
        <v>85.009609224855893</v>
      </c>
      <c r="E28" s="404">
        <v>43.382352941176499</v>
      </c>
      <c r="F28" s="382">
        <v>88.764044943820195</v>
      </c>
      <c r="G28" s="404">
        <v>60.439560439560402</v>
      </c>
      <c r="H28" s="382">
        <v>72.972972972972997</v>
      </c>
      <c r="I28" s="404">
        <v>78.585086042065001</v>
      </c>
      <c r="J28" s="382">
        <v>98.520084566596196</v>
      </c>
      <c r="K28" s="404">
        <v>89.230769230769198</v>
      </c>
    </row>
    <row r="29" spans="1:11" s="1" customFormat="1" ht="17.25" customHeight="1" x14ac:dyDescent="0.3">
      <c r="A29" s="48" t="s">
        <v>152</v>
      </c>
      <c r="B29" s="49" t="s">
        <v>29</v>
      </c>
      <c r="C29" s="399">
        <v>98.039215686274503</v>
      </c>
      <c r="D29" s="382">
        <v>82.349360925137006</v>
      </c>
      <c r="E29" s="404">
        <v>70.948379351740698</v>
      </c>
      <c r="F29" s="382">
        <v>92.1875</v>
      </c>
      <c r="G29" s="404">
        <v>79.087452471482905</v>
      </c>
      <c r="H29" s="382">
        <v>77.235772357723604</v>
      </c>
      <c r="I29" s="404">
        <v>84.417910447761201</v>
      </c>
      <c r="J29" s="382">
        <v>97.039473684210506</v>
      </c>
      <c r="K29" s="404">
        <v>64</v>
      </c>
    </row>
    <row r="30" spans="1:11" s="1" customFormat="1" ht="17.25" customHeight="1" x14ac:dyDescent="0.3">
      <c r="A30" s="48" t="s">
        <v>152</v>
      </c>
      <c r="B30" s="49" t="s">
        <v>30</v>
      </c>
      <c r="C30" s="399">
        <v>97.698504027617901</v>
      </c>
      <c r="D30" s="382">
        <v>80.196661330894102</v>
      </c>
      <c r="E30" s="404">
        <v>75.930202720041095</v>
      </c>
      <c r="F30" s="382">
        <v>97.142857142857096</v>
      </c>
      <c r="G30" s="404">
        <v>80.896686159844094</v>
      </c>
      <c r="H30" s="382">
        <v>89.416058394160601</v>
      </c>
      <c r="I30" s="404">
        <v>91.275914846250203</v>
      </c>
      <c r="J30" s="382">
        <v>98.893360160965798</v>
      </c>
      <c r="K30" s="404">
        <v>91.8316831683168</v>
      </c>
    </row>
    <row r="31" spans="1:11" s="1" customFormat="1" ht="17.25" customHeight="1" x14ac:dyDescent="0.3">
      <c r="A31" s="48" t="s">
        <v>153</v>
      </c>
      <c r="B31" s="49" t="s">
        <v>31</v>
      </c>
      <c r="C31" s="399">
        <v>100</v>
      </c>
      <c r="D31" s="382">
        <v>87.837837837837796</v>
      </c>
      <c r="E31" s="404">
        <v>86.746987951807199</v>
      </c>
      <c r="F31" s="382">
        <v>97.674418604651194</v>
      </c>
      <c r="G31" s="404">
        <v>88.636363636363598</v>
      </c>
      <c r="H31" s="382">
        <v>90.769230769230802</v>
      </c>
      <c r="I31" s="404">
        <v>88.957055214723894</v>
      </c>
      <c r="J31" s="382">
        <v>98.290598290598297</v>
      </c>
      <c r="K31" s="404">
        <v>87.5</v>
      </c>
    </row>
    <row r="32" spans="1:11" s="1" customFormat="1" ht="17.25" customHeight="1" x14ac:dyDescent="0.3">
      <c r="A32" s="48" t="s">
        <v>153</v>
      </c>
      <c r="B32" s="49" t="s">
        <v>32</v>
      </c>
      <c r="C32" s="399">
        <v>93.75</v>
      </c>
      <c r="D32" s="382">
        <v>91.292875989445903</v>
      </c>
      <c r="E32" s="404">
        <v>94.488188976377998</v>
      </c>
      <c r="F32" s="382">
        <v>96.969696969696997</v>
      </c>
      <c r="G32" s="404">
        <v>85.294117647058798</v>
      </c>
      <c r="H32" s="382">
        <v>94.736842105263193</v>
      </c>
      <c r="I32" s="404">
        <v>90.704225352112701</v>
      </c>
      <c r="J32" s="382">
        <v>100</v>
      </c>
      <c r="K32" s="404">
        <v>100</v>
      </c>
    </row>
    <row r="33" spans="1:11" s="1" customFormat="1" ht="17.25" customHeight="1" x14ac:dyDescent="0.3">
      <c r="A33" s="48" t="s">
        <v>154</v>
      </c>
      <c r="B33" s="49" t="s">
        <v>33</v>
      </c>
      <c r="C33" s="399">
        <v>96.323529411764696</v>
      </c>
      <c r="D33" s="382">
        <v>81.5024537561344</v>
      </c>
      <c r="E33" s="404">
        <v>70.606694560669496</v>
      </c>
      <c r="F33" s="382">
        <v>93.650793650793702</v>
      </c>
      <c r="G33" s="404">
        <v>67.592592592592595</v>
      </c>
      <c r="H33" s="382">
        <v>75.728155339805795</v>
      </c>
      <c r="I33" s="404">
        <v>81.438610996279493</v>
      </c>
      <c r="J33" s="382">
        <v>98.011695906432806</v>
      </c>
      <c r="K33" s="404">
        <v>85.593220338983102</v>
      </c>
    </row>
    <row r="34" spans="1:11" s="1" customFormat="1" ht="17.25" customHeight="1" x14ac:dyDescent="0.3">
      <c r="A34" s="48" t="s">
        <v>142</v>
      </c>
      <c r="B34" s="49" t="s">
        <v>34</v>
      </c>
      <c r="C34" s="399">
        <v>94.252873563218401</v>
      </c>
      <c r="D34" s="382">
        <v>78.88</v>
      </c>
      <c r="E34" s="404">
        <v>30.976430976431001</v>
      </c>
      <c r="F34" s="382">
        <v>92.682926829268297</v>
      </c>
      <c r="G34" s="404">
        <v>85.365853658536594</v>
      </c>
      <c r="H34" s="382">
        <v>66.6666666666667</v>
      </c>
      <c r="I34" s="404">
        <v>87.347931873479297</v>
      </c>
      <c r="J34" s="382">
        <v>99.497487437185896</v>
      </c>
      <c r="K34" s="404">
        <v>95.8333333333333</v>
      </c>
    </row>
    <row r="35" spans="1:11" s="1" customFormat="1" ht="17.25" customHeight="1" x14ac:dyDescent="0.3">
      <c r="A35" s="48" t="s">
        <v>169</v>
      </c>
      <c r="B35" s="49" t="s">
        <v>35</v>
      </c>
      <c r="C35" s="399">
        <v>96.808510638297903</v>
      </c>
      <c r="D35" s="382">
        <v>79.012345679012299</v>
      </c>
      <c r="E35" s="404">
        <v>63.548387096774199</v>
      </c>
      <c r="F35" s="382">
        <v>88.157894736842096</v>
      </c>
      <c r="G35" s="404">
        <v>69.426751592356695</v>
      </c>
      <c r="H35" s="382">
        <v>79.104477611940297</v>
      </c>
      <c r="I35" s="404">
        <v>86.407766990291293</v>
      </c>
      <c r="J35" s="382">
        <v>98.014888337469003</v>
      </c>
      <c r="K35" s="404">
        <v>71.428571428571402</v>
      </c>
    </row>
    <row r="36" spans="1:11" s="1" customFormat="1" ht="17.25" customHeight="1" x14ac:dyDescent="0.3">
      <c r="A36" s="50" t="s">
        <v>142</v>
      </c>
      <c r="B36" s="49" t="s">
        <v>36</v>
      </c>
      <c r="C36" s="399">
        <v>99.050632911392398</v>
      </c>
      <c r="D36" s="382">
        <v>79.449454200284805</v>
      </c>
      <c r="E36" s="404">
        <v>79.4326241134752</v>
      </c>
      <c r="F36" s="382">
        <v>96.728971962616797</v>
      </c>
      <c r="G36" s="404">
        <v>83.644859813084096</v>
      </c>
      <c r="H36" s="382">
        <v>90.789473684210506</v>
      </c>
      <c r="I36" s="404">
        <v>84.853830645161295</v>
      </c>
      <c r="J36" s="382">
        <v>98.349587396849202</v>
      </c>
      <c r="K36" s="404">
        <v>73.809523809523796</v>
      </c>
    </row>
    <row r="37" spans="1:11" s="1" customFormat="1" ht="17.25" customHeight="1" x14ac:dyDescent="0.3">
      <c r="A37" s="48" t="s">
        <v>312</v>
      </c>
      <c r="B37" s="49" t="s">
        <v>37</v>
      </c>
      <c r="C37" s="399">
        <v>93.103448275862107</v>
      </c>
      <c r="D37" s="382">
        <v>77.1929824561403</v>
      </c>
      <c r="E37" s="404">
        <v>25.225225225225198</v>
      </c>
      <c r="F37" s="382">
        <v>90.476190476190496</v>
      </c>
      <c r="G37" s="404">
        <v>71.739130434782595</v>
      </c>
      <c r="H37" s="382">
        <v>92.857142857142904</v>
      </c>
      <c r="I37" s="404">
        <v>73.183760683760696</v>
      </c>
      <c r="J37" s="382">
        <v>98.473282442748101</v>
      </c>
      <c r="K37" s="404">
        <v>80</v>
      </c>
    </row>
    <row r="38" spans="1:11" s="1" customFormat="1" ht="17.25" customHeight="1" x14ac:dyDescent="0.3">
      <c r="A38" s="48" t="s">
        <v>312</v>
      </c>
      <c r="B38" s="49" t="s">
        <v>38</v>
      </c>
      <c r="C38" s="399">
        <v>98.837209302325604</v>
      </c>
      <c r="D38" s="382">
        <v>82.032667876587993</v>
      </c>
      <c r="E38" s="404">
        <v>36.817102137767201</v>
      </c>
      <c r="F38" s="382">
        <v>85.9375</v>
      </c>
      <c r="G38" s="404">
        <v>67.692307692307693</v>
      </c>
      <c r="H38" s="382">
        <v>93.75</v>
      </c>
      <c r="I38" s="404">
        <v>78.222778473091395</v>
      </c>
      <c r="J38" s="382">
        <v>98.412698412698404</v>
      </c>
      <c r="K38" s="404">
        <v>84.615384615384599</v>
      </c>
    </row>
    <row r="39" spans="1:11" s="1" customFormat="1" ht="17.25" customHeight="1" x14ac:dyDescent="0.3">
      <c r="A39" s="48" t="s">
        <v>154</v>
      </c>
      <c r="B39" s="49" t="s">
        <v>39</v>
      </c>
      <c r="C39" s="399">
        <v>96</v>
      </c>
      <c r="D39" s="382">
        <v>86.990549320732399</v>
      </c>
      <c r="E39" s="404">
        <v>78.403755868544593</v>
      </c>
      <c r="F39" s="382">
        <v>96.543778801843303</v>
      </c>
      <c r="G39" s="404">
        <v>77.336448598130801</v>
      </c>
      <c r="H39" s="382">
        <v>78.688524590163894</v>
      </c>
      <c r="I39" s="404">
        <v>96.7315945856718</v>
      </c>
      <c r="J39" s="382">
        <v>99.817268158976702</v>
      </c>
      <c r="K39" s="404">
        <v>97.674418604651194</v>
      </c>
    </row>
    <row r="40" spans="1:11" s="1" customFormat="1" ht="17.25" customHeight="1" x14ac:dyDescent="0.3">
      <c r="A40" s="48" t="s">
        <v>155</v>
      </c>
      <c r="B40" s="49" t="s">
        <v>40</v>
      </c>
      <c r="C40" s="399">
        <v>98.113207547169793</v>
      </c>
      <c r="D40" s="382">
        <v>88.987566607459996</v>
      </c>
      <c r="E40" s="404">
        <v>80</v>
      </c>
      <c r="F40" s="382">
        <v>89.932885906040298</v>
      </c>
      <c r="G40" s="404">
        <v>69.798657718120793</v>
      </c>
      <c r="H40" s="382">
        <v>86.486486486486498</v>
      </c>
      <c r="I40" s="404">
        <v>86.459143968871601</v>
      </c>
      <c r="J40" s="382">
        <v>98.360655737704903</v>
      </c>
      <c r="K40" s="404">
        <v>80.645161290322605</v>
      </c>
    </row>
    <row r="41" spans="1:11" s="1" customFormat="1" ht="17.25" customHeight="1" x14ac:dyDescent="0.3">
      <c r="A41" s="48" t="s">
        <v>153</v>
      </c>
      <c r="B41" s="49" t="s">
        <v>41</v>
      </c>
      <c r="C41" s="399">
        <v>97.798165137614703</v>
      </c>
      <c r="D41" s="382">
        <v>82.853437094682207</v>
      </c>
      <c r="E41" s="404">
        <v>77.252252252252205</v>
      </c>
      <c r="F41" s="382">
        <v>95.161290322580697</v>
      </c>
      <c r="G41" s="404">
        <v>88.582677165354298</v>
      </c>
      <c r="H41" s="382">
        <v>84.745762711864401</v>
      </c>
      <c r="I41" s="404">
        <v>76.270136307311006</v>
      </c>
      <c r="J41" s="382">
        <v>99.920318725099605</v>
      </c>
      <c r="K41" s="404">
        <v>99.159663865546193</v>
      </c>
    </row>
    <row r="42" spans="1:11" s="1" customFormat="1" ht="17.25" customHeight="1" x14ac:dyDescent="0.3">
      <c r="A42" s="48" t="s">
        <v>155</v>
      </c>
      <c r="B42" s="49" t="s">
        <v>42</v>
      </c>
      <c r="C42" s="399">
        <v>100</v>
      </c>
      <c r="D42" s="382">
        <v>87</v>
      </c>
      <c r="E42" s="404">
        <v>57.894736842105303</v>
      </c>
      <c r="F42" s="382">
        <v>75</v>
      </c>
      <c r="G42" s="404">
        <v>63.636363636363598</v>
      </c>
      <c r="H42" s="382">
        <v>66.6666666666667</v>
      </c>
      <c r="I42" s="404">
        <v>83.59375</v>
      </c>
      <c r="J42" s="382">
        <v>98.75</v>
      </c>
      <c r="K42" s="404">
        <v>90</v>
      </c>
    </row>
    <row r="43" spans="1:11" s="1" customFormat="1" ht="17.25" customHeight="1" x14ac:dyDescent="0.3">
      <c r="A43" s="48" t="s">
        <v>155</v>
      </c>
      <c r="B43" s="49" t="s">
        <v>43</v>
      </c>
      <c r="C43" s="399">
        <v>100</v>
      </c>
      <c r="D43" s="382">
        <v>92.913385826771702</v>
      </c>
      <c r="E43" s="404">
        <v>100</v>
      </c>
      <c r="F43" s="382">
        <v>100</v>
      </c>
      <c r="G43" s="404">
        <v>100</v>
      </c>
      <c r="H43" s="382">
        <v>87.5</v>
      </c>
      <c r="I43" s="404">
        <v>96.268656716417894</v>
      </c>
      <c r="J43" s="382">
        <v>96.6666666666667</v>
      </c>
      <c r="K43" s="404">
        <v>75</v>
      </c>
    </row>
    <row r="44" spans="1:11" s="1" customFormat="1" ht="17.25" customHeight="1" x14ac:dyDescent="0.3">
      <c r="A44" s="48" t="s">
        <v>312</v>
      </c>
      <c r="B44" s="49" t="s">
        <v>44</v>
      </c>
      <c r="C44" s="399">
        <v>94.520547945205493</v>
      </c>
      <c r="D44" s="382">
        <v>81.825938566552907</v>
      </c>
      <c r="E44" s="404">
        <v>76.045627376425898</v>
      </c>
      <c r="F44" s="382">
        <v>91.262135922330103</v>
      </c>
      <c r="G44" s="404">
        <v>77.272727272727295</v>
      </c>
      <c r="H44" s="382">
        <v>84.090909090909093</v>
      </c>
      <c r="I44" s="404">
        <v>88.433228180862301</v>
      </c>
      <c r="J44" s="382">
        <v>100</v>
      </c>
      <c r="K44" s="404">
        <v>100</v>
      </c>
    </row>
    <row r="45" spans="1:11" s="1" customFormat="1" ht="17.25" customHeight="1" x14ac:dyDescent="0.3">
      <c r="A45" s="48" t="s">
        <v>152</v>
      </c>
      <c r="B45" s="49" t="s">
        <v>45</v>
      </c>
      <c r="C45" s="399">
        <v>94.594594594594597</v>
      </c>
      <c r="D45" s="382">
        <v>82.727272727272705</v>
      </c>
      <c r="E45" s="404">
        <v>92.622950819672099</v>
      </c>
      <c r="F45" s="382">
        <v>100</v>
      </c>
      <c r="G45" s="404">
        <v>98</v>
      </c>
      <c r="H45" s="382">
        <v>66.6666666666667</v>
      </c>
      <c r="I45" s="404">
        <v>87.453183520599296</v>
      </c>
      <c r="J45" s="382">
        <v>99.404761904761898</v>
      </c>
      <c r="K45" s="404">
        <v>95</v>
      </c>
    </row>
    <row r="46" spans="1:11" s="1" customFormat="1" ht="17.25" customHeight="1" x14ac:dyDescent="0.3">
      <c r="A46" s="48" t="s">
        <v>142</v>
      </c>
      <c r="B46" s="49" t="s">
        <v>46</v>
      </c>
      <c r="C46" s="399">
        <v>97.406807131280402</v>
      </c>
      <c r="D46" s="382">
        <v>82.894319263725805</v>
      </c>
      <c r="E46" s="404">
        <v>68.714874484825799</v>
      </c>
      <c r="F46" s="382">
        <v>88.235294117647101</v>
      </c>
      <c r="G46" s="404">
        <v>60.287081339712898</v>
      </c>
      <c r="H46" s="382">
        <v>74.709302325581405</v>
      </c>
      <c r="I46" s="404">
        <v>87.645249487354803</v>
      </c>
      <c r="J46" s="382">
        <v>99.377692675921494</v>
      </c>
      <c r="K46" s="404">
        <v>93.6893203883495</v>
      </c>
    </row>
    <row r="47" spans="1:11" s="1" customFormat="1" ht="17.25" customHeight="1" x14ac:dyDescent="0.3">
      <c r="A47" s="48" t="s">
        <v>142</v>
      </c>
      <c r="B47" s="49" t="s">
        <v>47</v>
      </c>
      <c r="C47" s="399">
        <v>98.366013071895395</v>
      </c>
      <c r="D47" s="382">
        <v>86.354378818737302</v>
      </c>
      <c r="E47" s="404">
        <v>70.791075050709907</v>
      </c>
      <c r="F47" s="382">
        <v>95.238095238095198</v>
      </c>
      <c r="G47" s="404">
        <v>77.168949771689498</v>
      </c>
      <c r="H47" s="382">
        <v>83.478260869565204</v>
      </c>
      <c r="I47" s="404">
        <v>94.995278564683701</v>
      </c>
      <c r="J47" s="382">
        <v>98.938679245282998</v>
      </c>
      <c r="K47" s="404">
        <v>86.956521739130395</v>
      </c>
    </row>
    <row r="48" spans="1:11" s="1" customFormat="1" ht="17.25" customHeight="1" x14ac:dyDescent="0.3">
      <c r="A48" s="48" t="s">
        <v>312</v>
      </c>
      <c r="B48" s="49" t="s">
        <v>48</v>
      </c>
      <c r="C48" s="399">
        <v>98.326359832636001</v>
      </c>
      <c r="D48" s="382">
        <v>88.582424631173794</v>
      </c>
      <c r="E48" s="404">
        <v>50.579710144927503</v>
      </c>
      <c r="F48" s="382">
        <v>87.912087912087898</v>
      </c>
      <c r="G48" s="404">
        <v>69.387755102040799</v>
      </c>
      <c r="H48" s="382">
        <v>94.202898550724598</v>
      </c>
      <c r="I48" s="404">
        <v>88.117200217037393</v>
      </c>
      <c r="J48" s="382">
        <v>97.270471464019906</v>
      </c>
      <c r="K48" s="404">
        <v>82.8125</v>
      </c>
    </row>
    <row r="49" spans="1:11" s="1" customFormat="1" ht="17.25" customHeight="1" x14ac:dyDescent="0.3">
      <c r="A49" s="48" t="s">
        <v>152</v>
      </c>
      <c r="B49" s="49" t="s">
        <v>49</v>
      </c>
      <c r="C49" s="399">
        <v>96.954314720812206</v>
      </c>
      <c r="D49" s="382">
        <v>88.895089285714306</v>
      </c>
      <c r="E49" s="404">
        <v>85.337726523887994</v>
      </c>
      <c r="F49" s="382">
        <v>92.896174863387998</v>
      </c>
      <c r="G49" s="404">
        <v>77.540106951871707</v>
      </c>
      <c r="H49" s="382">
        <v>92.857142857142904</v>
      </c>
      <c r="I49" s="404">
        <v>83.913043478260903</v>
      </c>
      <c r="J49" s="382">
        <v>98.3508245877061</v>
      </c>
      <c r="K49" s="404">
        <v>81.355932203389798</v>
      </c>
    </row>
    <row r="50" spans="1:11" s="1" customFormat="1" ht="17.25" customHeight="1" x14ac:dyDescent="0.3">
      <c r="A50" s="48" t="s">
        <v>155</v>
      </c>
      <c r="B50" s="49" t="s">
        <v>50</v>
      </c>
      <c r="C50" s="399">
        <v>100</v>
      </c>
      <c r="D50" s="382">
        <v>86.118980169971707</v>
      </c>
      <c r="E50" s="404">
        <v>97.580645161290306</v>
      </c>
      <c r="F50" s="382">
        <v>100</v>
      </c>
      <c r="G50" s="404">
        <v>100</v>
      </c>
      <c r="H50" s="382">
        <v>98.275862068965495</v>
      </c>
      <c r="I50" s="404">
        <v>98.824681684622902</v>
      </c>
      <c r="J50" s="382">
        <v>97.872340425531902</v>
      </c>
      <c r="K50" s="404">
        <v>85.714285714285694</v>
      </c>
    </row>
    <row r="51" spans="1:11" s="1" customFormat="1" ht="17.25" customHeight="1" x14ac:dyDescent="0.3">
      <c r="A51" s="48" t="s">
        <v>155</v>
      </c>
      <c r="B51" s="49" t="s">
        <v>51</v>
      </c>
      <c r="C51" s="399">
        <v>94.736842105263193</v>
      </c>
      <c r="D51" s="382">
        <v>85.046728971962594</v>
      </c>
      <c r="E51" s="404">
        <v>93.2960893854749</v>
      </c>
      <c r="F51" s="382">
        <v>96</v>
      </c>
      <c r="G51" s="404">
        <v>72.177419354838705</v>
      </c>
      <c r="H51" s="382">
        <v>91.1111111111111</v>
      </c>
      <c r="I51" s="404">
        <v>92.391304347826093</v>
      </c>
      <c r="J51" s="382">
        <v>99.346405228758201</v>
      </c>
      <c r="K51" s="404">
        <v>92.307692307692307</v>
      </c>
    </row>
    <row r="52" spans="1:11" s="1" customFormat="1" ht="17.25" customHeight="1" x14ac:dyDescent="0.3">
      <c r="A52" s="48" t="s">
        <v>312</v>
      </c>
      <c r="B52" s="49" t="s">
        <v>52</v>
      </c>
      <c r="C52" s="399">
        <v>95.121951219512198</v>
      </c>
      <c r="D52" s="382">
        <v>88.737623762376202</v>
      </c>
      <c r="E52" s="404">
        <v>77.124183006536001</v>
      </c>
      <c r="F52" s="382">
        <v>90.566037735849093</v>
      </c>
      <c r="G52" s="404">
        <v>83.636363636363598</v>
      </c>
      <c r="H52" s="382">
        <v>93.939393939393895</v>
      </c>
      <c r="I52" s="404">
        <v>86.266666666666694</v>
      </c>
      <c r="J52" s="382">
        <v>98.625429553264595</v>
      </c>
      <c r="K52" s="404">
        <v>89.189189189189193</v>
      </c>
    </row>
    <row r="53" spans="1:11" s="1" customFormat="1" ht="17.25" customHeight="1" x14ac:dyDescent="0.3">
      <c r="A53" s="48" t="s">
        <v>152</v>
      </c>
      <c r="B53" s="49" t="s">
        <v>53</v>
      </c>
      <c r="C53" s="399">
        <v>92.631578947368396</v>
      </c>
      <c r="D53" s="382">
        <v>81.323877068557906</v>
      </c>
      <c r="E53" s="404">
        <v>72.413793103448299</v>
      </c>
      <c r="F53" s="382">
        <v>83.928571428571402</v>
      </c>
      <c r="G53" s="404">
        <v>67.796610169491501</v>
      </c>
      <c r="H53" s="382">
        <v>90.476190476190496</v>
      </c>
      <c r="I53" s="404">
        <v>92.608089260808896</v>
      </c>
      <c r="J53" s="382">
        <v>99.222797927461102</v>
      </c>
      <c r="K53" s="404">
        <v>92.105263157894697</v>
      </c>
    </row>
    <row r="54" spans="1:11" s="1" customFormat="1" ht="17.25" customHeight="1" x14ac:dyDescent="0.3">
      <c r="A54" s="48" t="s">
        <v>142</v>
      </c>
      <c r="B54" s="49" t="s">
        <v>54</v>
      </c>
      <c r="C54" s="399">
        <v>77.7777777777778</v>
      </c>
      <c r="D54" s="382">
        <v>83.495145631067999</v>
      </c>
      <c r="E54" s="404">
        <v>67.647058823529406</v>
      </c>
      <c r="F54" s="382">
        <v>100</v>
      </c>
      <c r="G54" s="404">
        <v>100</v>
      </c>
      <c r="H54" s="382">
        <v>88.8888888888889</v>
      </c>
      <c r="I54" s="404">
        <v>97.260273972602803</v>
      </c>
      <c r="J54" s="382">
        <v>100</v>
      </c>
      <c r="K54" s="404">
        <v>100</v>
      </c>
    </row>
    <row r="55" spans="1:11" s="1" customFormat="1" ht="17.25" customHeight="1" x14ac:dyDescent="0.3">
      <c r="A55" s="48" t="s">
        <v>142</v>
      </c>
      <c r="B55" s="49" t="s">
        <v>55</v>
      </c>
      <c r="C55" s="399">
        <v>94.230769230769198</v>
      </c>
      <c r="D55" s="382">
        <v>82.193094629155993</v>
      </c>
      <c r="E55" s="404">
        <v>86.2068965517241</v>
      </c>
      <c r="F55" s="382">
        <v>93.814432989690701</v>
      </c>
      <c r="G55" s="404">
        <v>82.741116751269004</v>
      </c>
      <c r="H55" s="382">
        <v>81.060606060606105</v>
      </c>
      <c r="I55" s="404">
        <v>88.571428571428598</v>
      </c>
      <c r="J55" s="382">
        <v>99.891657638136493</v>
      </c>
      <c r="K55" s="404">
        <v>97.142857142857096</v>
      </c>
    </row>
    <row r="56" spans="1:11" s="1" customFormat="1" ht="17.25" customHeight="1" x14ac:dyDescent="0.3">
      <c r="A56" s="48" t="s">
        <v>155</v>
      </c>
      <c r="B56" s="49" t="s">
        <v>56</v>
      </c>
      <c r="C56" s="399">
        <v>100</v>
      </c>
      <c r="D56" s="382">
        <v>86.848635235732004</v>
      </c>
      <c r="E56" s="404">
        <v>84.126984126984098</v>
      </c>
      <c r="F56" s="382">
        <v>96.875</v>
      </c>
      <c r="G56" s="404">
        <v>96.875</v>
      </c>
      <c r="H56" s="382">
        <v>72.549019607843107</v>
      </c>
      <c r="I56" s="404">
        <v>90.980392156862806</v>
      </c>
      <c r="J56" s="382">
        <v>96.6386554621849</v>
      </c>
      <c r="K56" s="404">
        <v>89.743589743589794</v>
      </c>
    </row>
    <row r="57" spans="1:11" s="1" customFormat="1" ht="17.25" customHeight="1" x14ac:dyDescent="0.3">
      <c r="A57" s="48" t="s">
        <v>142</v>
      </c>
      <c r="B57" s="49" t="s">
        <v>57</v>
      </c>
      <c r="C57" s="399">
        <v>98.076923076923094</v>
      </c>
      <c r="D57" s="382">
        <v>92.274492878722498</v>
      </c>
      <c r="E57" s="404">
        <v>94.992526158445401</v>
      </c>
      <c r="F57" s="382">
        <v>97.647058823529406</v>
      </c>
      <c r="G57" s="404">
        <v>90.963855421686802</v>
      </c>
      <c r="H57" s="382">
        <v>93.3333333333333</v>
      </c>
      <c r="I57" s="404">
        <v>90.970494134376096</v>
      </c>
      <c r="J57" s="382">
        <v>99.460625674217894</v>
      </c>
      <c r="K57" s="404">
        <v>95.9677419354839</v>
      </c>
    </row>
    <row r="58" spans="1:11" s="1" customFormat="1" ht="17.25" customHeight="1" x14ac:dyDescent="0.3">
      <c r="A58" s="48" t="s">
        <v>169</v>
      </c>
      <c r="B58" s="49" t="s">
        <v>58</v>
      </c>
      <c r="C58" s="399">
        <v>100</v>
      </c>
      <c r="D58" s="382">
        <v>77.678571428571402</v>
      </c>
      <c r="E58" s="404">
        <v>81.081081081081095</v>
      </c>
      <c r="F58" s="382">
        <v>100</v>
      </c>
      <c r="G58" s="404">
        <v>85.714285714285694</v>
      </c>
      <c r="H58" s="382">
        <v>100</v>
      </c>
      <c r="I58" s="404">
        <v>84.393063583815007</v>
      </c>
      <c r="J58" s="382">
        <v>100</v>
      </c>
      <c r="K58" s="404">
        <v>100</v>
      </c>
    </row>
    <row r="59" spans="1:11" s="1" customFormat="1" ht="17.25" customHeight="1" x14ac:dyDescent="0.3">
      <c r="A59" s="48" t="s">
        <v>152</v>
      </c>
      <c r="B59" s="49" t="s">
        <v>59</v>
      </c>
      <c r="C59" s="399">
        <v>96.052631578947398</v>
      </c>
      <c r="D59" s="382">
        <v>80.330722367275897</v>
      </c>
      <c r="E59" s="404">
        <v>60.139860139860097</v>
      </c>
      <c r="F59" s="382">
        <v>98.305084745762699</v>
      </c>
      <c r="G59" s="404">
        <v>59.677419354838698</v>
      </c>
      <c r="H59" s="382">
        <v>80.952380952381006</v>
      </c>
      <c r="I59" s="404">
        <v>81.228668941979507</v>
      </c>
      <c r="J59" s="382">
        <v>98.701298701298697</v>
      </c>
      <c r="K59" s="404">
        <v>83.870967741935502</v>
      </c>
    </row>
    <row r="60" spans="1:11" s="1" customFormat="1" ht="17.25" customHeight="1" x14ac:dyDescent="0.3">
      <c r="A60" s="48" t="s">
        <v>169</v>
      </c>
      <c r="B60" s="49" t="s">
        <v>60</v>
      </c>
      <c r="C60" s="399">
        <v>94.9579831932773</v>
      </c>
      <c r="D60" s="382">
        <v>77.721021611002001</v>
      </c>
      <c r="E60" s="404">
        <v>83.151326053042098</v>
      </c>
      <c r="F60" s="382">
        <v>92.517006802721099</v>
      </c>
      <c r="G60" s="404">
        <v>81.756756756756801</v>
      </c>
      <c r="H60" s="382">
        <v>89.473684210526301</v>
      </c>
      <c r="I60" s="404">
        <v>89.419206440482995</v>
      </c>
      <c r="J60" s="382">
        <v>99.452054794520507</v>
      </c>
      <c r="K60" s="404">
        <v>93.75</v>
      </c>
    </row>
    <row r="61" spans="1:11" s="1" customFormat="1" ht="17.25" customHeight="1" x14ac:dyDescent="0.3">
      <c r="A61" s="48" t="s">
        <v>153</v>
      </c>
      <c r="B61" s="49" t="s">
        <v>61</v>
      </c>
      <c r="C61" s="399">
        <v>90.740740740740804</v>
      </c>
      <c r="D61" s="382">
        <v>88.0035810205909</v>
      </c>
      <c r="E61" s="404">
        <v>57.339449541284402</v>
      </c>
      <c r="F61" s="382">
        <v>91.538461538461505</v>
      </c>
      <c r="G61" s="404">
        <v>85.820895522388099</v>
      </c>
      <c r="H61" s="382">
        <v>89.393939393939405</v>
      </c>
      <c r="I61" s="404">
        <v>93.636363636363598</v>
      </c>
      <c r="J61" s="382">
        <v>99.713467048710598</v>
      </c>
      <c r="K61" s="404">
        <v>98.275862068965495</v>
      </c>
    </row>
    <row r="62" spans="1:11" s="1" customFormat="1" ht="17.25" customHeight="1" x14ac:dyDescent="0.3">
      <c r="A62" s="48" t="s">
        <v>155</v>
      </c>
      <c r="B62" s="49" t="s">
        <v>62</v>
      </c>
      <c r="C62" s="399">
        <v>96</v>
      </c>
      <c r="D62" s="382">
        <v>77.1484375</v>
      </c>
      <c r="E62" s="404">
        <v>90.728476821192103</v>
      </c>
      <c r="F62" s="382">
        <v>100</v>
      </c>
      <c r="G62" s="404">
        <v>98.412698412698404</v>
      </c>
      <c r="H62" s="382">
        <v>81.632653061224502</v>
      </c>
      <c r="I62" s="404">
        <v>87.552742616033797</v>
      </c>
      <c r="J62" s="382">
        <v>94.578313253012098</v>
      </c>
      <c r="K62" s="404">
        <v>43.75</v>
      </c>
    </row>
    <row r="63" spans="1:11" s="1" customFormat="1" ht="17.25" customHeight="1" x14ac:dyDescent="0.3">
      <c r="A63" s="48" t="s">
        <v>155</v>
      </c>
      <c r="B63" s="49" t="s">
        <v>63</v>
      </c>
      <c r="C63" s="399">
        <v>86.6666666666667</v>
      </c>
      <c r="D63" s="382">
        <v>86.842105263157904</v>
      </c>
      <c r="E63" s="404">
        <v>93.478260869565204</v>
      </c>
      <c r="F63" s="382">
        <v>100</v>
      </c>
      <c r="G63" s="404">
        <v>100</v>
      </c>
      <c r="H63" s="382">
        <v>85.714285714285694</v>
      </c>
      <c r="I63" s="404">
        <v>95.910780669144998</v>
      </c>
      <c r="J63" s="382">
        <v>100</v>
      </c>
      <c r="K63" s="404">
        <v>100</v>
      </c>
    </row>
    <row r="64" spans="1:11" s="1" customFormat="1" ht="17.25" customHeight="1" x14ac:dyDescent="0.3">
      <c r="A64" s="48" t="s">
        <v>312</v>
      </c>
      <c r="B64" s="49" t="s">
        <v>64</v>
      </c>
      <c r="C64" s="399">
        <v>100</v>
      </c>
      <c r="D64" s="382">
        <v>88.877118644067806</v>
      </c>
      <c r="E64" s="404">
        <v>91.477272727272705</v>
      </c>
      <c r="F64" s="382">
        <v>95.061728395061706</v>
      </c>
      <c r="G64" s="404">
        <v>91.463414634146403</v>
      </c>
      <c r="H64" s="382">
        <v>70.9677419354839</v>
      </c>
      <c r="I64" s="404">
        <v>96.470588235294102</v>
      </c>
      <c r="J64" s="382">
        <v>99.227799227799196</v>
      </c>
      <c r="K64" s="404">
        <v>90.476190476190496</v>
      </c>
    </row>
    <row r="65" spans="1:11" s="1" customFormat="1" ht="17.25" customHeight="1" x14ac:dyDescent="0.3">
      <c r="A65" s="48" t="s">
        <v>153</v>
      </c>
      <c r="B65" s="49" t="s">
        <v>65</v>
      </c>
      <c r="C65" s="399">
        <v>98.198198198198199</v>
      </c>
      <c r="D65" s="382">
        <v>78.695652173913004</v>
      </c>
      <c r="E65" s="404">
        <v>93.375394321766606</v>
      </c>
      <c r="F65" s="382">
        <v>87.5</v>
      </c>
      <c r="G65" s="404">
        <v>83.3333333333333</v>
      </c>
      <c r="H65" s="382">
        <v>69.230769230769198</v>
      </c>
      <c r="I65" s="404">
        <v>90.401146131805206</v>
      </c>
      <c r="J65" s="382">
        <v>97.254901960784295</v>
      </c>
      <c r="K65" s="404">
        <v>69.565217391304301</v>
      </c>
    </row>
    <row r="66" spans="1:11" s="1" customFormat="1" ht="17.25" customHeight="1" x14ac:dyDescent="0.3">
      <c r="A66" s="48" t="s">
        <v>154</v>
      </c>
      <c r="B66" s="49" t="s">
        <v>66</v>
      </c>
      <c r="C66" s="399">
        <v>96.391152502910401</v>
      </c>
      <c r="D66" s="382">
        <v>73.841372787461196</v>
      </c>
      <c r="E66" s="404">
        <v>14.283763484910599</v>
      </c>
      <c r="F66" s="382">
        <v>55.335968379446598</v>
      </c>
      <c r="G66" s="404">
        <v>29.520295202951999</v>
      </c>
      <c r="H66" s="382">
        <v>66.150178784266998</v>
      </c>
      <c r="I66" s="404">
        <v>79.759842974252393</v>
      </c>
      <c r="J66" s="382">
        <v>99.810291676547294</v>
      </c>
      <c r="K66" s="404">
        <v>98.558558558558602</v>
      </c>
    </row>
    <row r="67" spans="1:11" s="1" customFormat="1" ht="17.25" customHeight="1" x14ac:dyDescent="0.3">
      <c r="A67" s="48" t="s">
        <v>153</v>
      </c>
      <c r="B67" s="49" t="s">
        <v>67</v>
      </c>
      <c r="C67" s="399">
        <v>80</v>
      </c>
      <c r="D67" s="382">
        <v>88.805970149253696</v>
      </c>
      <c r="E67" s="404">
        <v>96.875</v>
      </c>
      <c r="F67" s="382">
        <v>100</v>
      </c>
      <c r="G67" s="404">
        <v>100</v>
      </c>
      <c r="H67" s="382">
        <v>75</v>
      </c>
      <c r="I67" s="404">
        <v>89.634146341463406</v>
      </c>
      <c r="J67" s="382">
        <v>97.674418604651194</v>
      </c>
      <c r="K67" s="404">
        <v>50</v>
      </c>
    </row>
    <row r="68" spans="1:11" s="1" customFormat="1" ht="17.25" customHeight="1" x14ac:dyDescent="0.3">
      <c r="A68" s="48" t="s">
        <v>154</v>
      </c>
      <c r="B68" s="49" t="s">
        <v>68</v>
      </c>
      <c r="C68" s="399">
        <v>100</v>
      </c>
      <c r="D68" s="382">
        <v>87.479406919275107</v>
      </c>
      <c r="E68" s="404">
        <v>88.108108108108098</v>
      </c>
      <c r="F68" s="382">
        <v>98.765432098765402</v>
      </c>
      <c r="G68" s="404">
        <v>97.530864197530903</v>
      </c>
      <c r="H68" s="382">
        <v>87.878787878787904</v>
      </c>
      <c r="I68" s="404">
        <v>98.387096774193594</v>
      </c>
      <c r="J68" s="382">
        <v>100</v>
      </c>
      <c r="K68" s="404">
        <v>100</v>
      </c>
    </row>
    <row r="69" spans="1:11" s="1" customFormat="1" ht="17.25" customHeight="1" x14ac:dyDescent="0.3">
      <c r="A69" s="48" t="s">
        <v>152</v>
      </c>
      <c r="B69" s="49" t="s">
        <v>69</v>
      </c>
      <c r="C69" s="399">
        <v>97.619047619047606</v>
      </c>
      <c r="D69" s="382">
        <v>90.713587487780998</v>
      </c>
      <c r="E69" s="404">
        <v>94.247787610619497</v>
      </c>
      <c r="F69" s="382">
        <v>97.872340425531902</v>
      </c>
      <c r="G69" s="404">
        <v>91.304347826086996</v>
      </c>
      <c r="H69" s="382">
        <v>92.307692307692307</v>
      </c>
      <c r="I69" s="404">
        <v>99.425758818703898</v>
      </c>
      <c r="J69" s="382">
        <v>100</v>
      </c>
      <c r="K69" s="404">
        <v>100</v>
      </c>
    </row>
    <row r="70" spans="1:11" s="1" customFormat="1" ht="17.25" customHeight="1" x14ac:dyDescent="0.3">
      <c r="A70" s="48" t="s">
        <v>312</v>
      </c>
      <c r="B70" s="49" t="s">
        <v>70</v>
      </c>
      <c r="C70" s="399">
        <v>100</v>
      </c>
      <c r="D70" s="382">
        <v>88.607594936708907</v>
      </c>
      <c r="E70" s="404">
        <v>78.417266187050402</v>
      </c>
      <c r="F70" s="382">
        <v>87.946428571428598</v>
      </c>
      <c r="G70" s="404">
        <v>72.727272727272705</v>
      </c>
      <c r="H70" s="382">
        <v>79.452054794520606</v>
      </c>
      <c r="I70" s="404">
        <v>90.202702702702695</v>
      </c>
      <c r="J70" s="382">
        <v>99.520766773162904</v>
      </c>
      <c r="K70" s="404">
        <v>95</v>
      </c>
    </row>
    <row r="71" spans="1:11" s="1" customFormat="1" ht="17.25" customHeight="1" x14ac:dyDescent="0.3">
      <c r="A71" s="48" t="s">
        <v>169</v>
      </c>
      <c r="B71" s="49" t="s">
        <v>71</v>
      </c>
      <c r="C71" s="399">
        <v>93.6</v>
      </c>
      <c r="D71" s="382">
        <v>78.810907465355399</v>
      </c>
      <c r="E71" s="404">
        <v>79.585326953747995</v>
      </c>
      <c r="F71" s="382">
        <v>94.196428571428598</v>
      </c>
      <c r="G71" s="404">
        <v>88.105726872246706</v>
      </c>
      <c r="H71" s="382">
        <v>88.8888888888889</v>
      </c>
      <c r="I71" s="404">
        <v>81.407407407407405</v>
      </c>
      <c r="J71" s="382">
        <v>99.7593261131167</v>
      </c>
      <c r="K71" s="404">
        <v>98.148148148148195</v>
      </c>
    </row>
    <row r="72" spans="1:11" s="1" customFormat="1" ht="17.25" customHeight="1" x14ac:dyDescent="0.3">
      <c r="A72" s="48" t="s">
        <v>312</v>
      </c>
      <c r="B72" s="49" t="s">
        <v>72</v>
      </c>
      <c r="C72" s="399">
        <v>97.435897435897402</v>
      </c>
      <c r="D72" s="382">
        <v>74.524312896405903</v>
      </c>
      <c r="E72" s="404">
        <v>42.543859649122801</v>
      </c>
      <c r="F72" s="382">
        <v>95.384615384615401</v>
      </c>
      <c r="G72" s="404">
        <v>83.3333333333333</v>
      </c>
      <c r="H72" s="382">
        <v>55</v>
      </c>
      <c r="I72" s="404">
        <v>86.414565826330502</v>
      </c>
      <c r="J72" s="382">
        <v>100</v>
      </c>
      <c r="K72" s="404">
        <v>100</v>
      </c>
    </row>
    <row r="73" spans="1:11" s="1" customFormat="1" ht="17.25" customHeight="1" x14ac:dyDescent="0.3">
      <c r="A73" s="48" t="s">
        <v>157</v>
      </c>
      <c r="B73" s="49" t="s">
        <v>73</v>
      </c>
      <c r="C73" s="399">
        <v>100</v>
      </c>
      <c r="D73" s="382"/>
      <c r="E73" s="404" t="s">
        <v>337</v>
      </c>
      <c r="F73" s="382"/>
      <c r="G73" s="404"/>
      <c r="H73" s="382">
        <v>25</v>
      </c>
      <c r="I73" s="404"/>
      <c r="J73" s="382"/>
      <c r="K73" s="404"/>
    </row>
    <row r="74" spans="1:11" s="1" customFormat="1" ht="17.25" customHeight="1" x14ac:dyDescent="0.3">
      <c r="A74" s="48" t="s">
        <v>169</v>
      </c>
      <c r="B74" s="49" t="s">
        <v>74</v>
      </c>
      <c r="C74" s="399">
        <v>92.523364485981304</v>
      </c>
      <c r="D74" s="382">
        <v>81.085481682496606</v>
      </c>
      <c r="E74" s="404">
        <v>81.983805668016203</v>
      </c>
      <c r="F74" s="382">
        <v>94.011976047904199</v>
      </c>
      <c r="G74" s="404">
        <v>84.750733137829897</v>
      </c>
      <c r="H74" s="382">
        <v>85.3333333333333</v>
      </c>
      <c r="I74" s="404">
        <v>81.020134228187899</v>
      </c>
      <c r="J74" s="382">
        <v>99.354375896700105</v>
      </c>
      <c r="K74" s="404">
        <v>91</v>
      </c>
    </row>
    <row r="75" spans="1:11" s="1" customFormat="1" ht="17.25" customHeight="1" x14ac:dyDescent="0.3">
      <c r="A75" s="48" t="s">
        <v>154</v>
      </c>
      <c r="B75" s="49" t="s">
        <v>75</v>
      </c>
      <c r="C75" s="399">
        <v>97.979797979797993</v>
      </c>
      <c r="D75" s="382">
        <v>84.040590405904098</v>
      </c>
      <c r="E75" s="404">
        <v>93.695652173913004</v>
      </c>
      <c r="F75" s="382">
        <v>95.714285714285694</v>
      </c>
      <c r="G75" s="404">
        <v>75.324675324675297</v>
      </c>
      <c r="H75" s="382">
        <v>80.952380952381006</v>
      </c>
      <c r="I75" s="404">
        <v>84.370257966616094</v>
      </c>
      <c r="J75" s="382">
        <v>98.344370860927199</v>
      </c>
      <c r="K75" s="404">
        <v>86.842105263157904</v>
      </c>
    </row>
    <row r="76" spans="1:11" s="1" customFormat="1" ht="17.25" customHeight="1" x14ac:dyDescent="0.3">
      <c r="A76" s="48" t="s">
        <v>152</v>
      </c>
      <c r="B76" s="49" t="s">
        <v>76</v>
      </c>
      <c r="C76" s="399">
        <v>100</v>
      </c>
      <c r="D76" s="382">
        <v>86.1111111111111</v>
      </c>
      <c r="E76" s="404">
        <v>56.756756756756801</v>
      </c>
      <c r="F76" s="382">
        <v>100</v>
      </c>
      <c r="G76" s="404">
        <v>84.615384615384599</v>
      </c>
      <c r="H76" s="382">
        <v>76.470588235294102</v>
      </c>
      <c r="I76" s="404">
        <v>84.081632653061206</v>
      </c>
      <c r="J76" s="382">
        <v>98.863636363636402</v>
      </c>
      <c r="K76" s="404">
        <v>96.428571428571402</v>
      </c>
    </row>
    <row r="77" spans="1:11" s="1" customFormat="1" ht="17.25" customHeight="1" x14ac:dyDescent="0.3">
      <c r="A77" s="48" t="s">
        <v>155</v>
      </c>
      <c r="B77" s="49" t="s">
        <v>77</v>
      </c>
      <c r="C77" s="399">
        <v>98.684210526315795</v>
      </c>
      <c r="D77" s="382">
        <v>80.747663551401899</v>
      </c>
      <c r="E77" s="404">
        <v>40.650406504065003</v>
      </c>
      <c r="F77" s="382">
        <v>86.486486486486498</v>
      </c>
      <c r="G77" s="404">
        <v>68.421052631578902</v>
      </c>
      <c r="H77" s="382">
        <v>77.272727272727295</v>
      </c>
      <c r="I77" s="404">
        <v>81.942078364565603</v>
      </c>
      <c r="J77" s="382">
        <v>99.222797927461102</v>
      </c>
      <c r="K77" s="404">
        <v>93.617021276595807</v>
      </c>
    </row>
    <row r="78" spans="1:11" s="1" customFormat="1" ht="17.25" customHeight="1" x14ac:dyDescent="0.3">
      <c r="A78" s="48" t="s">
        <v>169</v>
      </c>
      <c r="B78" s="49" t="s">
        <v>78</v>
      </c>
      <c r="C78" s="399">
        <v>95</v>
      </c>
      <c r="D78" s="382">
        <v>83.373205741626805</v>
      </c>
      <c r="E78" s="404">
        <v>93.355481727574798</v>
      </c>
      <c r="F78" s="382">
        <v>100</v>
      </c>
      <c r="G78" s="404">
        <v>88.461538461538495</v>
      </c>
      <c r="H78" s="382">
        <v>88</v>
      </c>
      <c r="I78" s="404">
        <v>90.309555854643307</v>
      </c>
      <c r="J78" s="382">
        <v>100</v>
      </c>
      <c r="K78" s="404">
        <v>100</v>
      </c>
    </row>
    <row r="79" spans="1:11" s="1" customFormat="1" ht="17.25" customHeight="1" x14ac:dyDescent="0.3">
      <c r="A79" s="48" t="s">
        <v>155</v>
      </c>
      <c r="B79" s="49" t="s">
        <v>79</v>
      </c>
      <c r="C79" s="399">
        <v>92</v>
      </c>
      <c r="D79" s="382">
        <v>82.113821138211406</v>
      </c>
      <c r="E79" s="404">
        <v>61.403508771929801</v>
      </c>
      <c r="F79" s="382">
        <v>80</v>
      </c>
      <c r="G79" s="404">
        <v>40</v>
      </c>
      <c r="H79" s="382">
        <v>62.5</v>
      </c>
      <c r="I79" s="404">
        <v>83.687943262411395</v>
      </c>
      <c r="J79" s="382">
        <v>100</v>
      </c>
      <c r="K79" s="404">
        <v>100</v>
      </c>
    </row>
    <row r="80" spans="1:11" s="1" customFormat="1" ht="17.25" customHeight="1" x14ac:dyDescent="0.3">
      <c r="A80" s="48" t="s">
        <v>312</v>
      </c>
      <c r="B80" s="49" t="s">
        <v>80</v>
      </c>
      <c r="C80" s="399">
        <v>100</v>
      </c>
      <c r="D80" s="382">
        <v>90.823774765380605</v>
      </c>
      <c r="E80" s="404">
        <v>83.259911894273102</v>
      </c>
      <c r="F80" s="382">
        <v>100</v>
      </c>
      <c r="G80" s="404">
        <v>91.836734693877602</v>
      </c>
      <c r="H80" s="382">
        <v>78.431372549019599</v>
      </c>
      <c r="I80" s="404">
        <v>80.525686977299898</v>
      </c>
      <c r="J80" s="382">
        <v>99.616858237547902</v>
      </c>
      <c r="K80" s="404">
        <v>96.551724137931004</v>
      </c>
    </row>
    <row r="81" spans="1:11" s="1" customFormat="1" ht="17.25" customHeight="1" x14ac:dyDescent="0.3">
      <c r="A81" s="48" t="s">
        <v>169</v>
      </c>
      <c r="B81" s="49" t="s">
        <v>81</v>
      </c>
      <c r="C81" s="399">
        <v>99.050632911392398</v>
      </c>
      <c r="D81" s="382">
        <v>81.989743589743597</v>
      </c>
      <c r="E81" s="404">
        <v>76.449275362318801</v>
      </c>
      <c r="F81" s="382">
        <v>95.126050420168099</v>
      </c>
      <c r="G81" s="404">
        <v>48.979591836734699</v>
      </c>
      <c r="H81" s="382">
        <v>93.3333333333333</v>
      </c>
      <c r="I81" s="404">
        <v>88.176053711301805</v>
      </c>
      <c r="J81" s="382">
        <v>99.346879535558799</v>
      </c>
      <c r="K81" s="404">
        <v>91.743119266055004</v>
      </c>
    </row>
    <row r="82" spans="1:11" s="1" customFormat="1" ht="17.25" customHeight="1" x14ac:dyDescent="0.3">
      <c r="A82" s="48" t="s">
        <v>155</v>
      </c>
      <c r="B82" s="49" t="s">
        <v>82</v>
      </c>
      <c r="C82" s="399">
        <v>100</v>
      </c>
      <c r="D82" s="382">
        <v>95.544554455445507</v>
      </c>
      <c r="E82" s="404">
        <v>86.956521739130395</v>
      </c>
      <c r="F82" s="382">
        <v>100</v>
      </c>
      <c r="G82" s="404">
        <v>97.142857142857096</v>
      </c>
      <c r="H82" s="382">
        <v>100</v>
      </c>
      <c r="I82" s="404">
        <v>85.638297872340402</v>
      </c>
      <c r="J82" s="382">
        <v>100</v>
      </c>
      <c r="K82" s="404">
        <v>100</v>
      </c>
    </row>
    <row r="83" spans="1:11" s="1" customFormat="1" ht="17.25" customHeight="1" x14ac:dyDescent="0.3">
      <c r="A83" s="48" t="s">
        <v>169</v>
      </c>
      <c r="B83" s="49" t="s">
        <v>83</v>
      </c>
      <c r="C83" s="399">
        <v>96.830985915493002</v>
      </c>
      <c r="D83" s="382">
        <v>72.234595397178893</v>
      </c>
      <c r="E83" s="404">
        <v>39.9468556244464</v>
      </c>
      <c r="F83" s="382">
        <v>87.969924812030101</v>
      </c>
      <c r="G83" s="404">
        <v>65.827338129496397</v>
      </c>
      <c r="H83" s="382">
        <v>64.772727272727295</v>
      </c>
      <c r="I83" s="404">
        <v>80.504277352543895</v>
      </c>
      <c r="J83" s="382">
        <v>96.401028277635007</v>
      </c>
      <c r="K83" s="404">
        <v>72.549019607843107</v>
      </c>
    </row>
    <row r="84" spans="1:11" s="1" customFormat="1" ht="17.25" customHeight="1" x14ac:dyDescent="0.3">
      <c r="A84" s="48" t="s">
        <v>152</v>
      </c>
      <c r="B84" s="49" t="s">
        <v>84</v>
      </c>
      <c r="C84" s="399">
        <v>93.617021276595807</v>
      </c>
      <c r="D84" s="382">
        <v>94.621372965321996</v>
      </c>
      <c r="E84" s="404">
        <v>99.192245557350603</v>
      </c>
      <c r="F84" s="382">
        <v>94.642857142857096</v>
      </c>
      <c r="G84" s="404">
        <v>86.301369863013704</v>
      </c>
      <c r="H84" s="382">
        <v>88.8888888888889</v>
      </c>
      <c r="I84" s="404">
        <v>98.341335661283296</v>
      </c>
      <c r="J84" s="382">
        <v>100</v>
      </c>
      <c r="K84" s="404">
        <v>100</v>
      </c>
    </row>
    <row r="85" spans="1:11" s="1" customFormat="1" ht="17.25" customHeight="1" x14ac:dyDescent="0.3">
      <c r="A85" s="48" t="s">
        <v>152</v>
      </c>
      <c r="B85" s="49" t="s">
        <v>85</v>
      </c>
      <c r="C85" s="399">
        <v>93.972602739726</v>
      </c>
      <c r="D85" s="382">
        <v>86.095965103598701</v>
      </c>
      <c r="E85" s="404">
        <v>88.733431516936704</v>
      </c>
      <c r="F85" s="382">
        <v>95.767195767195801</v>
      </c>
      <c r="G85" s="404">
        <v>91.168831168831204</v>
      </c>
      <c r="H85" s="382">
        <v>88.1944444444444</v>
      </c>
      <c r="I85" s="404">
        <v>77.149817295980498</v>
      </c>
      <c r="J85" s="382">
        <v>99.358974358974393</v>
      </c>
      <c r="K85" s="404">
        <v>93.913043478260903</v>
      </c>
    </row>
    <row r="86" spans="1:11" s="1" customFormat="1" ht="17.25" customHeight="1" x14ac:dyDescent="0.3">
      <c r="A86" s="48" t="s">
        <v>142</v>
      </c>
      <c r="B86" s="49" t="s">
        <v>86</v>
      </c>
      <c r="C86" s="399">
        <v>92.571428571428598</v>
      </c>
      <c r="D86" s="382">
        <v>84.3360995850622</v>
      </c>
      <c r="E86" s="404">
        <v>82.128777923784497</v>
      </c>
      <c r="F86" s="382">
        <v>99.253731343283604</v>
      </c>
      <c r="G86" s="404">
        <v>93.703703703703695</v>
      </c>
      <c r="H86" s="382">
        <v>84</v>
      </c>
      <c r="I86" s="404">
        <v>80.759951749095293</v>
      </c>
      <c r="J86" s="382">
        <v>98.585858585858603</v>
      </c>
      <c r="K86" s="404">
        <v>91.463414634146403</v>
      </c>
    </row>
    <row r="87" spans="1:11" s="1" customFormat="1" ht="17.25" customHeight="1" x14ac:dyDescent="0.3">
      <c r="A87" s="48" t="s">
        <v>154</v>
      </c>
      <c r="B87" s="49" t="s">
        <v>87</v>
      </c>
      <c r="C87" s="399">
        <v>96.812749003984095</v>
      </c>
      <c r="D87" s="382">
        <v>99.920948616600796</v>
      </c>
      <c r="E87" s="404">
        <v>75.140186915887895</v>
      </c>
      <c r="F87" s="382">
        <v>97.398843930635806</v>
      </c>
      <c r="G87" s="404">
        <v>90.173410404624306</v>
      </c>
      <c r="H87" s="382">
        <v>86.046511627906995</v>
      </c>
      <c r="I87" s="404">
        <v>84.261133603238903</v>
      </c>
      <c r="J87" s="382">
        <v>99.425287356321803</v>
      </c>
      <c r="K87" s="404">
        <v>95.495495495495504</v>
      </c>
    </row>
    <row r="88" spans="1:11" s="1" customFormat="1" ht="17.25" customHeight="1" x14ac:dyDescent="0.3">
      <c r="A88" s="48" t="s">
        <v>153</v>
      </c>
      <c r="B88" s="49" t="s">
        <v>88</v>
      </c>
      <c r="C88" s="399">
        <v>99.264705882352899</v>
      </c>
      <c r="D88" s="382">
        <v>73.042505592841195</v>
      </c>
      <c r="E88" s="404">
        <v>51.475409836065602</v>
      </c>
      <c r="F88" s="382">
        <v>93.010752688172005</v>
      </c>
      <c r="G88" s="404">
        <v>78.947368421052602</v>
      </c>
      <c r="H88" s="382">
        <v>60.8108108108108</v>
      </c>
      <c r="I88" s="404">
        <v>79.942897930049995</v>
      </c>
      <c r="J88" s="382">
        <v>94.968553459119505</v>
      </c>
      <c r="K88" s="404">
        <v>52</v>
      </c>
    </row>
    <row r="89" spans="1:11" s="1" customFormat="1" ht="17.25" customHeight="1" x14ac:dyDescent="0.3">
      <c r="A89" s="48" t="s">
        <v>152</v>
      </c>
      <c r="B89" s="49" t="s">
        <v>89</v>
      </c>
      <c r="C89" s="399">
        <v>99.418604651162795</v>
      </c>
      <c r="D89" s="382">
        <v>83.511450381679396</v>
      </c>
      <c r="E89" s="404">
        <v>82.135523613963002</v>
      </c>
      <c r="F89" s="382">
        <v>96.791443850267399</v>
      </c>
      <c r="G89" s="404">
        <v>91.005291005290999</v>
      </c>
      <c r="H89" s="382">
        <v>88.8888888888889</v>
      </c>
      <c r="I89" s="404">
        <v>81.496325985303898</v>
      </c>
      <c r="J89" s="382">
        <v>98.9690721649485</v>
      </c>
      <c r="K89" s="404">
        <v>90</v>
      </c>
    </row>
    <row r="90" spans="1:11" s="1" customFormat="1" ht="17.25" customHeight="1" x14ac:dyDescent="0.3">
      <c r="A90" s="48" t="s">
        <v>152</v>
      </c>
      <c r="B90" s="49" t="s">
        <v>90</v>
      </c>
      <c r="C90" s="399">
        <v>98.4</v>
      </c>
      <c r="D90" s="382">
        <v>83.003240907454099</v>
      </c>
      <c r="E90" s="404">
        <v>80.625</v>
      </c>
      <c r="F90" s="382">
        <v>92.073170731707293</v>
      </c>
      <c r="G90" s="404">
        <v>72.2222222222222</v>
      </c>
      <c r="H90" s="382">
        <v>52.5</v>
      </c>
      <c r="I90" s="404">
        <v>80.251860331997705</v>
      </c>
      <c r="J90" s="382">
        <v>98.970588235294102</v>
      </c>
      <c r="K90" s="404">
        <v>92.631578947368396</v>
      </c>
    </row>
    <row r="91" spans="1:11" s="1" customFormat="1" ht="17.25" customHeight="1" x14ac:dyDescent="0.3">
      <c r="A91" s="48" t="s">
        <v>154</v>
      </c>
      <c r="B91" s="49" t="s">
        <v>91</v>
      </c>
      <c r="C91" s="399">
        <v>95.384615384615401</v>
      </c>
      <c r="D91" s="382">
        <v>83.699059561128493</v>
      </c>
      <c r="E91" s="404">
        <v>85.488126649076506</v>
      </c>
      <c r="F91" s="382">
        <v>88.461538461538495</v>
      </c>
      <c r="G91" s="404">
        <v>80</v>
      </c>
      <c r="H91" s="382">
        <v>88.8888888888889</v>
      </c>
      <c r="I91" s="404">
        <v>90.439770554493293</v>
      </c>
      <c r="J91" s="382">
        <v>99.692307692307693</v>
      </c>
      <c r="K91" s="404">
        <v>97.727272727272705</v>
      </c>
    </row>
    <row r="92" spans="1:11" s="1" customFormat="1" ht="17.25" customHeight="1" x14ac:dyDescent="0.3">
      <c r="A92" s="48" t="s">
        <v>142</v>
      </c>
      <c r="B92" s="49" t="s">
        <v>92</v>
      </c>
      <c r="C92" s="399">
        <v>100</v>
      </c>
      <c r="D92" s="382">
        <v>78.534923339011897</v>
      </c>
      <c r="E92" s="404">
        <v>80.606060606060595</v>
      </c>
      <c r="F92" s="382">
        <v>97.183098591549296</v>
      </c>
      <c r="G92" s="404">
        <v>75.342465753424705</v>
      </c>
      <c r="H92" s="382">
        <v>65.384615384615401</v>
      </c>
      <c r="I92" s="404">
        <v>82.915717539863294</v>
      </c>
      <c r="J92" s="382">
        <v>97.727272727272705</v>
      </c>
      <c r="K92" s="404">
        <v>78.947368421052602</v>
      </c>
    </row>
    <row r="93" spans="1:11" s="1" customFormat="1" ht="17.25" customHeight="1" x14ac:dyDescent="0.3">
      <c r="A93" s="48" t="s">
        <v>142</v>
      </c>
      <c r="B93" s="49" t="s">
        <v>93</v>
      </c>
      <c r="C93" s="399">
        <v>93.181818181818201</v>
      </c>
      <c r="D93" s="382">
        <v>83.856502242152501</v>
      </c>
      <c r="E93" s="404">
        <v>80.8333333333333</v>
      </c>
      <c r="F93" s="382">
        <v>100</v>
      </c>
      <c r="G93" s="404">
        <v>94.615384615384599</v>
      </c>
      <c r="H93" s="382">
        <v>88.095238095238102</v>
      </c>
      <c r="I93" s="404">
        <v>84.186046511627893</v>
      </c>
      <c r="J93" s="382">
        <v>99.671052631578902</v>
      </c>
      <c r="K93" s="404">
        <v>96.875</v>
      </c>
    </row>
    <row r="94" spans="1:11" s="1" customFormat="1" ht="17.25" customHeight="1" x14ac:dyDescent="0.3">
      <c r="A94" s="48" t="s">
        <v>155</v>
      </c>
      <c r="B94" s="49" t="s">
        <v>94</v>
      </c>
      <c r="C94" s="399">
        <v>100</v>
      </c>
      <c r="D94" s="382">
        <v>86.021505376344095</v>
      </c>
      <c r="E94" s="404">
        <v>95.522388059701498</v>
      </c>
      <c r="F94" s="382">
        <v>100</v>
      </c>
      <c r="G94" s="404">
        <v>100</v>
      </c>
      <c r="H94" s="382">
        <v>95.238095238095198</v>
      </c>
      <c r="I94" s="404">
        <v>92.307692307692307</v>
      </c>
      <c r="J94" s="382">
        <v>100</v>
      </c>
      <c r="K94" s="404">
        <v>100</v>
      </c>
    </row>
    <row r="95" spans="1:11" s="1" customFormat="1" ht="17.25" customHeight="1" x14ac:dyDescent="0.3">
      <c r="A95" s="48" t="s">
        <v>155</v>
      </c>
      <c r="B95" s="49" t="s">
        <v>95</v>
      </c>
      <c r="C95" s="399">
        <v>78.571428571428598</v>
      </c>
      <c r="D95" s="382">
        <v>81.185567010309299</v>
      </c>
      <c r="E95" s="404">
        <v>90.090090090090101</v>
      </c>
      <c r="F95" s="382">
        <v>93.75</v>
      </c>
      <c r="G95" s="404">
        <v>85.4166666666667</v>
      </c>
      <c r="H95" s="382">
        <v>71.875</v>
      </c>
      <c r="I95" s="404">
        <v>89.610389610389603</v>
      </c>
      <c r="J95" s="382">
        <v>96.323529411764696</v>
      </c>
      <c r="K95" s="404">
        <v>72.2222222222222</v>
      </c>
    </row>
    <row r="96" spans="1:11" s="1" customFormat="1" ht="17.25" customHeight="1" x14ac:dyDescent="0.3">
      <c r="A96" s="48" t="s">
        <v>157</v>
      </c>
      <c r="B96" s="49" t="s">
        <v>96</v>
      </c>
      <c r="C96" s="399"/>
      <c r="D96" s="382"/>
      <c r="E96" s="404"/>
      <c r="F96" s="382"/>
      <c r="G96" s="404"/>
      <c r="H96" s="382"/>
      <c r="I96" s="404"/>
      <c r="J96" s="382"/>
      <c r="K96" s="404"/>
    </row>
    <row r="97" spans="1:11" s="1" customFormat="1" ht="17.25" customHeight="1" x14ac:dyDescent="0.3">
      <c r="A97" s="48" t="s">
        <v>169</v>
      </c>
      <c r="B97" s="49" t="s">
        <v>97</v>
      </c>
      <c r="C97" s="399">
        <v>100</v>
      </c>
      <c r="D97" s="382">
        <v>86.607142857142904</v>
      </c>
      <c r="E97" s="404">
        <v>65</v>
      </c>
      <c r="F97" s="382">
        <v>100</v>
      </c>
      <c r="G97" s="404">
        <v>100</v>
      </c>
      <c r="H97" s="382"/>
      <c r="I97" s="404">
        <v>75.824175824175796</v>
      </c>
      <c r="J97" s="382">
        <v>97.368421052631604</v>
      </c>
      <c r="K97" s="404">
        <v>80</v>
      </c>
    </row>
    <row r="98" spans="1:11" s="1" customFormat="1" ht="17.25" customHeight="1" x14ac:dyDescent="0.3">
      <c r="A98" s="48" t="s">
        <v>154</v>
      </c>
      <c r="B98" s="49" t="s">
        <v>98</v>
      </c>
      <c r="C98" s="399">
        <v>90.6666666666667</v>
      </c>
      <c r="D98" s="382">
        <v>74.045801526717597</v>
      </c>
      <c r="E98" s="404">
        <v>60.490463215258899</v>
      </c>
      <c r="F98" s="382">
        <v>95.435684647302907</v>
      </c>
      <c r="G98" s="404">
        <v>86.178861788617894</v>
      </c>
      <c r="H98" s="382">
        <v>67.156862745097996</v>
      </c>
      <c r="I98" s="404">
        <v>84.588026081801999</v>
      </c>
      <c r="J98" s="382">
        <v>99.108469539375903</v>
      </c>
      <c r="K98" s="404">
        <v>95</v>
      </c>
    </row>
    <row r="99" spans="1:11" s="1" customFormat="1" ht="17.25" customHeight="1" x14ac:dyDescent="0.3">
      <c r="A99" s="48" t="s">
        <v>312</v>
      </c>
      <c r="B99" s="49" t="s">
        <v>99</v>
      </c>
      <c r="C99" s="399">
        <v>85.526315789473699</v>
      </c>
      <c r="D99" s="382">
        <v>84.920198128783696</v>
      </c>
      <c r="E99" s="404">
        <v>89.982728842832501</v>
      </c>
      <c r="F99" s="382">
        <v>99.593495934959293</v>
      </c>
      <c r="G99" s="404">
        <v>97.095435684647299</v>
      </c>
      <c r="H99" s="382">
        <v>74.074074074074105</v>
      </c>
      <c r="I99" s="404">
        <v>85.130970724191101</v>
      </c>
      <c r="J99" s="382">
        <v>100</v>
      </c>
      <c r="K99" s="404">
        <v>100</v>
      </c>
    </row>
    <row r="100" spans="1:11" s="1" customFormat="1" ht="17.25" customHeight="1" x14ac:dyDescent="0.3">
      <c r="A100" s="48" t="s">
        <v>155</v>
      </c>
      <c r="B100" s="49" t="s">
        <v>100</v>
      </c>
      <c r="C100" s="399">
        <v>97.716894977168906</v>
      </c>
      <c r="D100" s="382">
        <v>80.055344880598497</v>
      </c>
      <c r="E100" s="404">
        <v>60.773668137088599</v>
      </c>
      <c r="F100" s="382">
        <v>78.510028653295095</v>
      </c>
      <c r="G100" s="404">
        <v>54.6703296703297</v>
      </c>
      <c r="H100" s="382">
        <v>83.772819472616604</v>
      </c>
      <c r="I100" s="404">
        <v>75.731855187943907</v>
      </c>
      <c r="J100" s="382">
        <v>99.242902208201897</v>
      </c>
      <c r="K100" s="404">
        <v>88.8888888888889</v>
      </c>
    </row>
    <row r="101" spans="1:11" s="1" customFormat="1" ht="17.25" customHeight="1" x14ac:dyDescent="0.3">
      <c r="A101" s="48" t="s">
        <v>312</v>
      </c>
      <c r="B101" s="49" t="s">
        <v>101</v>
      </c>
      <c r="C101" s="399">
        <v>96.153846153846203</v>
      </c>
      <c r="D101" s="382">
        <v>90.335305719921095</v>
      </c>
      <c r="E101" s="404">
        <v>95.402298850574695</v>
      </c>
      <c r="F101" s="382">
        <v>97.2222222222222</v>
      </c>
      <c r="G101" s="404">
        <v>97.2222222222222</v>
      </c>
      <c r="H101" s="382">
        <v>71.428571428571402</v>
      </c>
      <c r="I101" s="404">
        <v>94.692737430167597</v>
      </c>
      <c r="J101" s="382">
        <v>99.462365591397898</v>
      </c>
      <c r="K101" s="404">
        <v>87.5</v>
      </c>
    </row>
    <row r="102" spans="1:11" s="1" customFormat="1" ht="17.25" customHeight="1" x14ac:dyDescent="0.3">
      <c r="A102" s="48" t="s">
        <v>169</v>
      </c>
      <c r="B102" s="49" t="s">
        <v>102</v>
      </c>
      <c r="C102" s="399">
        <v>97.435897435897402</v>
      </c>
      <c r="D102" s="382">
        <v>83.648881239242698</v>
      </c>
      <c r="E102" s="404">
        <v>36.036036036036002</v>
      </c>
      <c r="F102" s="382">
        <v>80</v>
      </c>
      <c r="G102" s="404">
        <v>68.75</v>
      </c>
      <c r="H102" s="382">
        <v>100</v>
      </c>
      <c r="I102" s="404">
        <v>75.889328063241095</v>
      </c>
      <c r="J102" s="382">
        <v>100</v>
      </c>
      <c r="K102" s="404">
        <v>100</v>
      </c>
    </row>
    <row r="103" spans="1:11" s="1" customFormat="1" ht="17.25" customHeight="1" x14ac:dyDescent="0.3">
      <c r="A103" s="48" t="s">
        <v>142</v>
      </c>
      <c r="B103" s="49" t="s">
        <v>103</v>
      </c>
      <c r="C103" s="399">
        <v>98</v>
      </c>
      <c r="D103" s="382">
        <v>84.240687679083095</v>
      </c>
      <c r="E103" s="404">
        <v>79.439252336448604</v>
      </c>
      <c r="F103" s="382">
        <v>97.5</v>
      </c>
      <c r="G103" s="404">
        <v>82.5</v>
      </c>
      <c r="H103" s="382">
        <v>95.238095238095198</v>
      </c>
      <c r="I103" s="404">
        <v>96.9072164948454</v>
      </c>
      <c r="J103" s="382">
        <v>100</v>
      </c>
      <c r="K103" s="404">
        <v>100</v>
      </c>
    </row>
    <row r="104" spans="1:11" s="1" customFormat="1" ht="17.25" customHeight="1" x14ac:dyDescent="0.3">
      <c r="A104" s="48" t="s">
        <v>153</v>
      </c>
      <c r="B104" s="49" t="s">
        <v>104</v>
      </c>
      <c r="C104" s="399">
        <v>100</v>
      </c>
      <c r="D104" s="382">
        <v>76.2553001562151</v>
      </c>
      <c r="E104" s="404">
        <v>60.8156028368794</v>
      </c>
      <c r="F104" s="382">
        <v>92.233009708737896</v>
      </c>
      <c r="G104" s="404">
        <v>77.170418006430907</v>
      </c>
      <c r="H104" s="382">
        <v>85.784313725490193</v>
      </c>
      <c r="I104" s="404">
        <v>77.415307402760405</v>
      </c>
      <c r="J104" s="382">
        <v>97.806580259222301</v>
      </c>
      <c r="K104" s="404">
        <v>78.431372549019599</v>
      </c>
    </row>
    <row r="105" spans="1:11" s="1" customFormat="1" ht="16.95" customHeight="1" x14ac:dyDescent="0.3">
      <c r="A105" s="48" t="s">
        <v>142</v>
      </c>
      <c r="B105" s="49" t="s">
        <v>105</v>
      </c>
      <c r="C105" s="399">
        <v>99.588477366255205</v>
      </c>
      <c r="D105" s="382">
        <v>87.530364372469606</v>
      </c>
      <c r="E105" s="404">
        <v>48.550724637681199</v>
      </c>
      <c r="F105" s="382">
        <v>85.057471264367805</v>
      </c>
      <c r="G105" s="404">
        <v>70.329670329670293</v>
      </c>
      <c r="H105" s="382">
        <v>60</v>
      </c>
      <c r="I105" s="404">
        <v>98.936170212766001</v>
      </c>
      <c r="J105" s="382">
        <v>100</v>
      </c>
      <c r="K105" s="404">
        <v>100</v>
      </c>
    </row>
    <row r="106" spans="1:11" ht="17.25" customHeight="1" x14ac:dyDescent="0.3">
      <c r="A106" s="48" t="s">
        <v>312</v>
      </c>
      <c r="B106" s="49" t="s">
        <v>106</v>
      </c>
      <c r="C106" s="399">
        <v>98.260869565217405</v>
      </c>
      <c r="D106" s="382">
        <v>91.949685534591197</v>
      </c>
      <c r="E106" s="404">
        <v>89.708141321044494</v>
      </c>
      <c r="F106" s="382">
        <v>98.031496062992105</v>
      </c>
      <c r="G106" s="404">
        <v>87.258687258687303</v>
      </c>
      <c r="H106" s="382">
        <v>92.063492063492106</v>
      </c>
      <c r="I106" s="404">
        <v>95.294117647058798</v>
      </c>
      <c r="J106" s="382">
        <v>99.082568807339499</v>
      </c>
      <c r="K106" s="404">
        <v>90.1408450704225</v>
      </c>
    </row>
    <row r="107" spans="1:11" ht="17.25" customHeight="1" x14ac:dyDescent="0.3">
      <c r="A107" s="48" t="s">
        <v>142</v>
      </c>
      <c r="B107" s="49" t="s">
        <v>107</v>
      </c>
      <c r="C107" s="399">
        <v>95.121951219512198</v>
      </c>
      <c r="D107" s="382">
        <v>76.288659793814404</v>
      </c>
      <c r="E107" s="404">
        <v>91.616766467065901</v>
      </c>
      <c r="F107" s="382">
        <v>96.052631578947398</v>
      </c>
      <c r="G107" s="404">
        <v>87.5</v>
      </c>
      <c r="H107" s="382">
        <v>72</v>
      </c>
      <c r="I107" s="404">
        <v>90.524534686971194</v>
      </c>
      <c r="J107" s="382">
        <v>98.445595854922303</v>
      </c>
      <c r="K107" s="404">
        <v>89.285714285714306</v>
      </c>
    </row>
    <row r="108" spans="1:11" ht="17.25" customHeight="1" x14ac:dyDescent="0.3">
      <c r="A108" s="48" t="s">
        <v>153</v>
      </c>
      <c r="B108" s="49" t="s">
        <v>108</v>
      </c>
      <c r="C108" s="399">
        <v>88.235294117647101</v>
      </c>
      <c r="D108" s="382">
        <v>74.647887323943706</v>
      </c>
      <c r="E108" s="404">
        <v>64.835164835164804</v>
      </c>
      <c r="F108" s="382">
        <v>100</v>
      </c>
      <c r="G108" s="404">
        <v>90.909090909090907</v>
      </c>
      <c r="H108" s="382">
        <v>50</v>
      </c>
      <c r="I108" s="404">
        <v>84.615384615384599</v>
      </c>
      <c r="J108" s="382">
        <v>97.560975609756099</v>
      </c>
      <c r="K108" s="404">
        <v>92.857142857142904</v>
      </c>
    </row>
    <row r="109" spans="1:11" ht="13.8" x14ac:dyDescent="0.3">
      <c r="A109" s="51"/>
      <c r="B109" s="51"/>
      <c r="C109" s="52"/>
      <c r="D109" s="51">
        <v>66.153846153846104</v>
      </c>
      <c r="E109" s="51">
        <v>55.652173913043498</v>
      </c>
      <c r="F109" s="51">
        <v>100</v>
      </c>
      <c r="G109" s="51">
        <v>88.8888888888889</v>
      </c>
      <c r="H109" s="51">
        <v>55.5555555555556</v>
      </c>
      <c r="I109" s="51">
        <v>88.700564971751405</v>
      </c>
      <c r="J109" s="51">
        <v>80.952380952381006</v>
      </c>
      <c r="K109" s="51">
        <v>38.461538461538503</v>
      </c>
    </row>
    <row r="110" spans="1:11" ht="17.25" customHeight="1" x14ac:dyDescent="0.3">
      <c r="A110" s="53" t="s">
        <v>312</v>
      </c>
      <c r="B110" s="378" t="s">
        <v>166</v>
      </c>
      <c r="C110" s="417">
        <v>97.391304347826093</v>
      </c>
      <c r="D110" s="415">
        <v>79.571810883140003</v>
      </c>
      <c r="E110" s="419">
        <v>32.8149300155521</v>
      </c>
      <c r="F110" s="416">
        <v>87.735849056603797</v>
      </c>
      <c r="G110" s="420">
        <v>69.369369369369409</v>
      </c>
      <c r="H110" s="415">
        <v>93.3333333333333</v>
      </c>
      <c r="I110" s="420">
        <v>75.504322766570596</v>
      </c>
      <c r="J110" s="416">
        <v>98.443579766536999</v>
      </c>
      <c r="K110" s="420">
        <v>82.608695652173907</v>
      </c>
    </row>
    <row r="111" spans="1:11" ht="17.25" customHeight="1" x14ac:dyDescent="0.3">
      <c r="A111" s="44" t="s">
        <v>142</v>
      </c>
      <c r="B111" s="53" t="s">
        <v>167</v>
      </c>
      <c r="C111" s="418">
        <v>97.724810400866701</v>
      </c>
      <c r="D111" s="416">
        <v>83.864337101747196</v>
      </c>
      <c r="E111" s="419">
        <v>69.274965800273606</v>
      </c>
      <c r="F111" s="416">
        <v>90.551181102362193</v>
      </c>
      <c r="G111" s="419">
        <v>66.0910518053375</v>
      </c>
      <c r="H111" s="416">
        <v>76.906318082788701</v>
      </c>
      <c r="I111" s="419">
        <v>88.771523657936598</v>
      </c>
      <c r="J111" s="416">
        <v>99.250936329588001</v>
      </c>
      <c r="K111" s="419">
        <v>92</v>
      </c>
    </row>
    <row r="112" spans="1:11" ht="17.25" customHeight="1" x14ac:dyDescent="0.25">
      <c r="A112" s="45"/>
      <c r="B112" s="54"/>
      <c r="C112" s="55"/>
      <c r="D112" s="54"/>
      <c r="E112" s="54"/>
      <c r="F112" s="54"/>
      <c r="G112" s="54"/>
      <c r="H112" s="54"/>
      <c r="I112" s="54"/>
      <c r="J112" s="54"/>
      <c r="K112" s="357"/>
    </row>
    <row r="113" spans="1:1" x14ac:dyDescent="0.25">
      <c r="A113" s="407" t="s">
        <v>330</v>
      </c>
    </row>
  </sheetData>
  <autoFilter ref="A4:B4" xr:uid="{FAD5CAA0-0632-4803-BC49-2D7D203F887A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V119" sqref="V119"/>
    </sheetView>
  </sheetViews>
  <sheetFormatPr defaultColWidth="9.109375" defaultRowHeight="13.2" x14ac:dyDescent="0.25"/>
  <cols>
    <col min="1" max="1" width="21.109375" style="7" customWidth="1"/>
    <col min="2" max="2" width="16.44140625" style="7" bestFit="1" customWidth="1"/>
    <col min="3" max="3" width="15" style="82" bestFit="1" customWidth="1"/>
    <col min="4" max="4" width="15.6640625" style="82" customWidth="1"/>
    <col min="5" max="5" width="12.33203125" style="8" customWidth="1"/>
    <col min="6" max="7" width="12.33203125" style="9" customWidth="1"/>
    <col min="8" max="8" width="12.5546875" style="10" bestFit="1" customWidth="1"/>
    <col min="9" max="9" width="12.33203125" style="10" customWidth="1"/>
    <col min="10" max="11" width="10.6640625" style="9" customWidth="1"/>
    <col min="12" max="12" width="9.5546875" style="10" customWidth="1"/>
    <col min="13" max="13" width="15.44140625" style="10" bestFit="1" customWidth="1"/>
    <col min="14" max="14" width="15.109375" style="11" customWidth="1"/>
    <col min="15" max="15" width="15" style="11" bestFit="1" customWidth="1"/>
    <col min="16" max="16" width="10.88671875" style="10" customWidth="1"/>
    <col min="17" max="17" width="9.88671875" style="10" customWidth="1"/>
    <col min="18" max="18" width="13" style="9" customWidth="1"/>
    <col min="19" max="19" width="16.109375" style="9" customWidth="1"/>
    <col min="20" max="20" width="9.88671875" style="10" bestFit="1" customWidth="1"/>
    <col min="21" max="21" width="9.88671875" style="10" customWidth="1"/>
    <col min="22" max="22" width="10.109375" style="9" customWidth="1"/>
    <col min="23" max="23" width="13.88671875" style="9" customWidth="1"/>
    <col min="24" max="24" width="8.6640625" style="10" customWidth="1"/>
    <col min="25" max="25" width="17.44140625" style="10" hidden="1" customWidth="1"/>
    <col min="26" max="27" width="9.109375" style="9" hidden="1" customWidth="1"/>
    <col min="28" max="28" width="10.6640625" style="10" hidden="1" customWidth="1"/>
    <col min="29" max="29" width="8.88671875" style="9" hidden="1" customWidth="1"/>
    <col min="30" max="30" width="9.109375" style="9" hidden="1" customWidth="1"/>
    <col min="31" max="31" width="9.109375" style="10" hidden="1" customWidth="1"/>
    <col min="32" max="32" width="13.44140625" style="276" hidden="1" customWidth="1"/>
    <col min="33" max="33" width="12.109375" style="276" hidden="1" customWidth="1"/>
    <col min="34" max="34" width="10.5546875" style="10" hidden="1" customWidth="1"/>
    <col min="35" max="35" width="9.109375" style="9" hidden="1" customWidth="1"/>
    <col min="36" max="36" width="11" style="9" hidden="1" customWidth="1"/>
    <col min="37" max="37" width="8.88671875" style="10" hidden="1" customWidth="1"/>
    <col min="38" max="38" width="9.109375" style="6" customWidth="1"/>
    <col min="39" max="16384" width="9.109375" style="6"/>
  </cols>
  <sheetData>
    <row r="1" spans="1:38" s="3" customFormat="1" ht="27.6" x14ac:dyDescent="0.3">
      <c r="A1" s="292" t="s">
        <v>342</v>
      </c>
      <c r="B1" s="56" t="s">
        <v>158</v>
      </c>
      <c r="C1" s="480" t="s">
        <v>159</v>
      </c>
      <c r="D1" s="480"/>
      <c r="E1" s="480"/>
      <c r="F1" s="476" t="s">
        <v>160</v>
      </c>
      <c r="G1" s="476"/>
      <c r="H1" s="476"/>
      <c r="I1" s="476"/>
      <c r="J1" s="475" t="s">
        <v>161</v>
      </c>
      <c r="K1" s="475"/>
      <c r="L1" s="475"/>
      <c r="M1" s="475"/>
      <c r="N1" s="481" t="s">
        <v>162</v>
      </c>
      <c r="O1" s="476"/>
      <c r="P1" s="482"/>
      <c r="Q1" s="476"/>
      <c r="R1" s="475" t="s">
        <v>163</v>
      </c>
      <c r="S1" s="475"/>
      <c r="T1" s="475"/>
      <c r="U1" s="475"/>
      <c r="V1" s="476" t="s">
        <v>164</v>
      </c>
      <c r="W1" s="476"/>
      <c r="X1" s="476"/>
      <c r="Y1" s="267"/>
      <c r="Z1" s="266"/>
      <c r="AA1" s="267"/>
      <c r="AB1" s="268"/>
      <c r="AC1" s="266"/>
      <c r="AD1" s="267"/>
      <c r="AE1" s="268"/>
      <c r="AF1" s="269"/>
      <c r="AG1" s="270"/>
      <c r="AH1" s="268"/>
      <c r="AI1" s="266"/>
      <c r="AJ1" s="267"/>
      <c r="AK1" s="268"/>
      <c r="AL1" s="12"/>
    </row>
    <row r="2" spans="1:38" s="4" customFormat="1" ht="15.6" x14ac:dyDescent="0.3">
      <c r="A2" s="57" t="s">
        <v>109</v>
      </c>
      <c r="B2" s="58" t="s">
        <v>110</v>
      </c>
      <c r="C2" s="293" t="s">
        <v>111</v>
      </c>
      <c r="D2" s="293" t="s">
        <v>112</v>
      </c>
      <c r="E2" s="294" t="s">
        <v>113</v>
      </c>
      <c r="F2" s="58" t="s">
        <v>114</v>
      </c>
      <c r="G2" s="58" t="s">
        <v>115</v>
      </c>
      <c r="H2" s="59" t="s">
        <v>116</v>
      </c>
      <c r="I2" s="59" t="s">
        <v>112</v>
      </c>
      <c r="J2" s="299" t="s">
        <v>117</v>
      </c>
      <c r="K2" s="299" t="s">
        <v>118</v>
      </c>
      <c r="L2" s="296" t="s">
        <v>119</v>
      </c>
      <c r="M2" s="296" t="s">
        <v>112</v>
      </c>
      <c r="N2" s="60" t="s">
        <v>120</v>
      </c>
      <c r="O2" s="60" t="s">
        <v>121</v>
      </c>
      <c r="P2" s="59" t="s">
        <v>122</v>
      </c>
      <c r="Q2" s="59" t="s">
        <v>112</v>
      </c>
      <c r="R2" s="395" t="s">
        <v>123</v>
      </c>
      <c r="S2" s="395" t="s">
        <v>124</v>
      </c>
      <c r="T2" s="296" t="s">
        <v>125</v>
      </c>
      <c r="U2" s="296" t="s">
        <v>112</v>
      </c>
      <c r="V2" s="61" t="s">
        <v>126</v>
      </c>
      <c r="W2" s="61" t="s">
        <v>127</v>
      </c>
      <c r="X2" s="59" t="s">
        <v>128</v>
      </c>
      <c r="Y2" s="277" t="s">
        <v>1</v>
      </c>
      <c r="Z2" s="261" t="s">
        <v>129</v>
      </c>
      <c r="AA2" s="262" t="s">
        <v>130</v>
      </c>
      <c r="AB2" s="263" t="s">
        <v>131</v>
      </c>
      <c r="AC2" s="261" t="s">
        <v>132</v>
      </c>
      <c r="AD2" s="262" t="s">
        <v>133</v>
      </c>
      <c r="AE2" s="263" t="s">
        <v>134</v>
      </c>
      <c r="AF2" s="264" t="s">
        <v>135</v>
      </c>
      <c r="AG2" s="265" t="s">
        <v>136</v>
      </c>
      <c r="AH2" s="263" t="s">
        <v>137</v>
      </c>
      <c r="AI2" s="261" t="s">
        <v>138</v>
      </c>
      <c r="AJ2" s="262" t="s">
        <v>139</v>
      </c>
      <c r="AK2" s="263" t="s">
        <v>140</v>
      </c>
      <c r="AL2" s="13" t="s">
        <v>141</v>
      </c>
    </row>
    <row r="3" spans="1:38" s="3" customFormat="1" ht="13.8" x14ac:dyDescent="0.3">
      <c r="A3" s="62" t="s">
        <v>312</v>
      </c>
      <c r="B3" s="62" t="s">
        <v>5</v>
      </c>
      <c r="C3" s="295">
        <v>11140584.869999999</v>
      </c>
      <c r="D3" s="295">
        <v>11031533.189999999</v>
      </c>
      <c r="E3" s="296">
        <v>1.0098854509270601</v>
      </c>
      <c r="F3" s="63">
        <v>5194</v>
      </c>
      <c r="G3" s="63">
        <v>4917</v>
      </c>
      <c r="H3" s="64">
        <v>0.94669999999999999</v>
      </c>
      <c r="I3" s="59">
        <v>0.92879999999999996</v>
      </c>
      <c r="J3" s="300">
        <v>7111</v>
      </c>
      <c r="K3" s="300">
        <v>5263</v>
      </c>
      <c r="L3" s="301">
        <v>0.74009999999999998</v>
      </c>
      <c r="M3" s="296">
        <v>0.77849999999999997</v>
      </c>
      <c r="N3" s="65">
        <v>12096190.48</v>
      </c>
      <c r="O3" s="65">
        <v>7537082.8499999996</v>
      </c>
      <c r="P3" s="64">
        <v>0.62309999999999999</v>
      </c>
      <c r="Q3" s="64">
        <v>0.64370000000000005</v>
      </c>
      <c r="R3" s="300">
        <v>4661</v>
      </c>
      <c r="S3" s="300">
        <v>3311</v>
      </c>
      <c r="T3" s="301">
        <v>0.71040000000000003</v>
      </c>
      <c r="U3" s="301">
        <v>0.67979999999999996</v>
      </c>
      <c r="V3" s="63">
        <v>3596</v>
      </c>
      <c r="W3" s="63">
        <v>2946</v>
      </c>
      <c r="X3" s="64">
        <v>0.81920000000000004</v>
      </c>
      <c r="Y3" s="278"/>
      <c r="Z3" s="266">
        <v>4654</v>
      </c>
      <c r="AA3" s="267">
        <v>4816</v>
      </c>
      <c r="AB3" s="268">
        <v>1.0347999999999999</v>
      </c>
      <c r="AC3" s="266">
        <v>6433</v>
      </c>
      <c r="AD3" s="267">
        <v>5312</v>
      </c>
      <c r="AE3" s="268">
        <v>0.82569999999999999</v>
      </c>
      <c r="AF3" s="269">
        <v>12240226.41</v>
      </c>
      <c r="AG3" s="270">
        <v>8173147.7199999997</v>
      </c>
      <c r="AH3" s="268">
        <v>0.66769999999999996</v>
      </c>
      <c r="AI3" s="266">
        <v>4843</v>
      </c>
      <c r="AJ3" s="267">
        <v>3326</v>
      </c>
      <c r="AK3" s="268">
        <v>0.68679999999999997</v>
      </c>
      <c r="AL3" s="12" t="s">
        <v>168</v>
      </c>
    </row>
    <row r="4" spans="1:38" s="3" customFormat="1" ht="13.8" x14ac:dyDescent="0.3">
      <c r="A4" s="62" t="s">
        <v>142</v>
      </c>
      <c r="B4" s="62" t="s">
        <v>6</v>
      </c>
      <c r="C4" s="295">
        <v>1974321.07</v>
      </c>
      <c r="D4" s="295">
        <v>2002720.95</v>
      </c>
      <c r="E4" s="296">
        <v>0.98581935241652097</v>
      </c>
      <c r="F4" s="63">
        <v>915</v>
      </c>
      <c r="G4" s="63">
        <v>978</v>
      </c>
      <c r="H4" s="64">
        <v>1.0689</v>
      </c>
      <c r="I4" s="59">
        <v>0.99</v>
      </c>
      <c r="J4" s="300">
        <v>1339</v>
      </c>
      <c r="K4" s="300">
        <v>1137</v>
      </c>
      <c r="L4" s="301">
        <v>0.84909999999999997</v>
      </c>
      <c r="M4" s="296">
        <v>0.89</v>
      </c>
      <c r="N4" s="65">
        <v>2134928.6</v>
      </c>
      <c r="O4" s="65">
        <v>1423406.86</v>
      </c>
      <c r="P4" s="64">
        <v>0.66669999999999996</v>
      </c>
      <c r="Q4" s="64">
        <v>0.65920000000000001</v>
      </c>
      <c r="R4" s="300">
        <v>916</v>
      </c>
      <c r="S4" s="300">
        <v>603</v>
      </c>
      <c r="T4" s="301">
        <v>0.6583</v>
      </c>
      <c r="U4" s="301">
        <v>0.66249999999999998</v>
      </c>
      <c r="V4" s="63">
        <v>877</v>
      </c>
      <c r="W4" s="63">
        <v>780</v>
      </c>
      <c r="X4" s="64">
        <v>0.88939999999999997</v>
      </c>
      <c r="Y4" s="278"/>
      <c r="Z4" s="266">
        <v>932</v>
      </c>
      <c r="AA4" s="267">
        <v>1055</v>
      </c>
      <c r="AB4" s="268">
        <v>1.1319999999999999</v>
      </c>
      <c r="AC4" s="266">
        <v>1357</v>
      </c>
      <c r="AD4" s="267">
        <v>1212</v>
      </c>
      <c r="AE4" s="268">
        <v>0.8931</v>
      </c>
      <c r="AF4" s="269">
        <v>2330160</v>
      </c>
      <c r="AG4" s="270">
        <v>1640929.57</v>
      </c>
      <c r="AH4" s="268">
        <v>0.70420000000000005</v>
      </c>
      <c r="AI4" s="266">
        <v>1010</v>
      </c>
      <c r="AJ4" s="267">
        <v>671</v>
      </c>
      <c r="AK4" s="268">
        <v>0.66439999999999999</v>
      </c>
      <c r="AL4" s="12" t="s">
        <v>168</v>
      </c>
    </row>
    <row r="5" spans="1:38" s="3" customFormat="1" ht="13.8" x14ac:dyDescent="0.3">
      <c r="A5" s="62" t="s">
        <v>142</v>
      </c>
      <c r="B5" s="62" t="s">
        <v>7</v>
      </c>
      <c r="C5" s="295">
        <v>612835.87</v>
      </c>
      <c r="D5" s="295">
        <v>513687.35849999997</v>
      </c>
      <c r="E5" s="296">
        <v>1.1930133375084799</v>
      </c>
      <c r="F5" s="63">
        <v>224</v>
      </c>
      <c r="G5" s="63">
        <v>245</v>
      </c>
      <c r="H5" s="64">
        <v>1.0938000000000001</v>
      </c>
      <c r="I5" s="59">
        <v>0.99</v>
      </c>
      <c r="J5" s="300">
        <v>361</v>
      </c>
      <c r="K5" s="300">
        <v>313</v>
      </c>
      <c r="L5" s="301">
        <v>0.86699999999999999</v>
      </c>
      <c r="M5" s="296">
        <v>0.87729999999999997</v>
      </c>
      <c r="N5" s="65">
        <v>618172.63</v>
      </c>
      <c r="O5" s="65">
        <v>417882.93</v>
      </c>
      <c r="P5" s="64">
        <v>0.67600000000000005</v>
      </c>
      <c r="Q5" s="64">
        <v>0.66420000000000001</v>
      </c>
      <c r="R5" s="300">
        <v>301</v>
      </c>
      <c r="S5" s="300">
        <v>201</v>
      </c>
      <c r="T5" s="301">
        <v>0.66779999999999995</v>
      </c>
      <c r="U5" s="301">
        <v>0.63170000000000004</v>
      </c>
      <c r="V5" s="63">
        <v>189</v>
      </c>
      <c r="W5" s="63">
        <v>158</v>
      </c>
      <c r="X5" s="64">
        <v>0.83599999999999997</v>
      </c>
      <c r="Y5" s="278"/>
      <c r="Z5" s="266">
        <v>200</v>
      </c>
      <c r="AA5" s="267">
        <v>216</v>
      </c>
      <c r="AB5" s="268">
        <v>1.08</v>
      </c>
      <c r="AC5" s="266">
        <v>390</v>
      </c>
      <c r="AD5" s="267">
        <v>340</v>
      </c>
      <c r="AE5" s="268">
        <v>0.87180000000000002</v>
      </c>
      <c r="AF5" s="269">
        <v>634979.81999999995</v>
      </c>
      <c r="AG5" s="270">
        <v>397345.08</v>
      </c>
      <c r="AH5" s="268">
        <v>0.62580000000000002</v>
      </c>
      <c r="AI5" s="266">
        <v>315</v>
      </c>
      <c r="AJ5" s="267">
        <v>186</v>
      </c>
      <c r="AK5" s="268">
        <v>0.59050000000000002</v>
      </c>
      <c r="AL5" s="12" t="s">
        <v>168</v>
      </c>
    </row>
    <row r="6" spans="1:38" s="3" customFormat="1" ht="13.8" x14ac:dyDescent="0.3">
      <c r="A6" s="62" t="s">
        <v>154</v>
      </c>
      <c r="B6" s="62" t="s">
        <v>8</v>
      </c>
      <c r="C6" s="295">
        <v>3400255.24</v>
      </c>
      <c r="D6" s="295">
        <v>3255565.33</v>
      </c>
      <c r="E6" s="296">
        <v>1.0444438662209199</v>
      </c>
      <c r="F6" s="63">
        <v>1717</v>
      </c>
      <c r="G6" s="63">
        <v>1767</v>
      </c>
      <c r="H6" s="64">
        <v>1.0290999999999999</v>
      </c>
      <c r="I6" s="59">
        <v>0.99</v>
      </c>
      <c r="J6" s="300">
        <v>2007</v>
      </c>
      <c r="K6" s="300">
        <v>1839</v>
      </c>
      <c r="L6" s="301">
        <v>0.9163</v>
      </c>
      <c r="M6" s="296">
        <v>0.89</v>
      </c>
      <c r="N6" s="65">
        <v>3441439.78</v>
      </c>
      <c r="O6" s="65">
        <v>2207387.06</v>
      </c>
      <c r="P6" s="64">
        <v>0.64139999999999997</v>
      </c>
      <c r="Q6" s="64">
        <v>0.65980000000000005</v>
      </c>
      <c r="R6" s="300">
        <v>1582</v>
      </c>
      <c r="S6" s="300">
        <v>1187</v>
      </c>
      <c r="T6" s="301">
        <v>0.75029999999999997</v>
      </c>
      <c r="U6" s="301">
        <v>0.69</v>
      </c>
      <c r="V6" s="63">
        <v>1326</v>
      </c>
      <c r="W6" s="63">
        <v>1212</v>
      </c>
      <c r="X6" s="64">
        <v>0.91400000000000003</v>
      </c>
      <c r="Y6" s="278"/>
      <c r="Z6" s="266">
        <v>1772</v>
      </c>
      <c r="AA6" s="267">
        <v>1756</v>
      </c>
      <c r="AB6" s="268">
        <v>0.99099999999999999</v>
      </c>
      <c r="AC6" s="266">
        <v>2085</v>
      </c>
      <c r="AD6" s="267">
        <v>1876</v>
      </c>
      <c r="AE6" s="268">
        <v>0.89980000000000004</v>
      </c>
      <c r="AF6" s="269">
        <v>3482669.87</v>
      </c>
      <c r="AG6" s="270">
        <v>2367007.67</v>
      </c>
      <c r="AH6" s="268">
        <v>0.67969999999999997</v>
      </c>
      <c r="AI6" s="266">
        <v>1604</v>
      </c>
      <c r="AJ6" s="267">
        <v>1173</v>
      </c>
      <c r="AK6" s="268">
        <v>0.73129999999999995</v>
      </c>
      <c r="AL6" s="12" t="s">
        <v>168</v>
      </c>
    </row>
    <row r="7" spans="1:38" s="3" customFormat="1" ht="13.8" x14ac:dyDescent="0.3">
      <c r="A7" s="62" t="s">
        <v>142</v>
      </c>
      <c r="B7" s="62" t="s">
        <v>9</v>
      </c>
      <c r="C7" s="295">
        <v>1382489.37</v>
      </c>
      <c r="D7" s="295">
        <v>1307245.8500000001</v>
      </c>
      <c r="E7" s="296">
        <v>1.05755881343972</v>
      </c>
      <c r="F7" s="63">
        <v>625</v>
      </c>
      <c r="G7" s="63">
        <v>584</v>
      </c>
      <c r="H7" s="64">
        <v>0.93440000000000001</v>
      </c>
      <c r="I7" s="59">
        <v>0.99</v>
      </c>
      <c r="J7" s="300">
        <v>983</v>
      </c>
      <c r="K7" s="300">
        <v>832</v>
      </c>
      <c r="L7" s="301">
        <v>0.84640000000000004</v>
      </c>
      <c r="M7" s="296">
        <v>0.84909999999999997</v>
      </c>
      <c r="N7" s="65">
        <v>1371732.15</v>
      </c>
      <c r="O7" s="65">
        <v>935232.4</v>
      </c>
      <c r="P7" s="64">
        <v>0.68179999999999996</v>
      </c>
      <c r="Q7" s="64">
        <v>0.66869999999999996</v>
      </c>
      <c r="R7" s="300">
        <v>724</v>
      </c>
      <c r="S7" s="300">
        <v>500</v>
      </c>
      <c r="T7" s="301">
        <v>0.69059999999999999</v>
      </c>
      <c r="U7" s="301">
        <v>0.65639999999999998</v>
      </c>
      <c r="V7" s="63">
        <v>631</v>
      </c>
      <c r="W7" s="63">
        <v>539</v>
      </c>
      <c r="X7" s="64">
        <v>0.85419999999999996</v>
      </c>
      <c r="Y7" s="278"/>
      <c r="Z7" s="266">
        <v>569</v>
      </c>
      <c r="AA7" s="267">
        <v>587</v>
      </c>
      <c r="AB7" s="268">
        <v>1.0316000000000001</v>
      </c>
      <c r="AC7" s="266">
        <v>1064</v>
      </c>
      <c r="AD7" s="267">
        <v>977</v>
      </c>
      <c r="AE7" s="268">
        <v>0.91820000000000002</v>
      </c>
      <c r="AF7" s="269">
        <v>1519368.44</v>
      </c>
      <c r="AG7" s="270">
        <v>1012460.17</v>
      </c>
      <c r="AH7" s="268">
        <v>0.66639999999999999</v>
      </c>
      <c r="AI7" s="266">
        <v>802</v>
      </c>
      <c r="AJ7" s="267">
        <v>530</v>
      </c>
      <c r="AK7" s="268">
        <v>0.66080000000000005</v>
      </c>
      <c r="AL7" s="12" t="s">
        <v>168</v>
      </c>
    </row>
    <row r="8" spans="1:38" s="3" customFormat="1" ht="13.8" x14ac:dyDescent="0.3">
      <c r="A8" s="62" t="s">
        <v>153</v>
      </c>
      <c r="B8" s="62" t="s">
        <v>10</v>
      </c>
      <c r="C8" s="295">
        <v>521860.97</v>
      </c>
      <c r="D8" s="295">
        <v>529600.87</v>
      </c>
      <c r="E8" s="296">
        <v>0.98538540920448303</v>
      </c>
      <c r="F8" s="63">
        <v>182</v>
      </c>
      <c r="G8" s="63">
        <v>180</v>
      </c>
      <c r="H8" s="64">
        <v>0.98899999999999999</v>
      </c>
      <c r="I8" s="59">
        <v>0.99</v>
      </c>
      <c r="J8" s="300">
        <v>308</v>
      </c>
      <c r="K8" s="300">
        <v>253</v>
      </c>
      <c r="L8" s="301">
        <v>0.82140000000000002</v>
      </c>
      <c r="M8" s="296">
        <v>0.79630000000000001</v>
      </c>
      <c r="N8" s="65">
        <v>601850.97</v>
      </c>
      <c r="O8" s="65">
        <v>405679.14</v>
      </c>
      <c r="P8" s="64">
        <v>0.67410000000000003</v>
      </c>
      <c r="Q8" s="64">
        <v>0.67220000000000002</v>
      </c>
      <c r="R8" s="300">
        <v>215</v>
      </c>
      <c r="S8" s="300">
        <v>143</v>
      </c>
      <c r="T8" s="301">
        <v>0.66510000000000002</v>
      </c>
      <c r="U8" s="301">
        <v>0.65629999999999999</v>
      </c>
      <c r="V8" s="63">
        <v>191</v>
      </c>
      <c r="W8" s="63">
        <v>97</v>
      </c>
      <c r="X8" s="64">
        <v>0.50790000000000002</v>
      </c>
      <c r="Y8" s="278"/>
      <c r="Z8" s="266">
        <v>193</v>
      </c>
      <c r="AA8" s="267">
        <v>202</v>
      </c>
      <c r="AB8" s="268">
        <v>1.0466</v>
      </c>
      <c r="AC8" s="266">
        <v>338</v>
      </c>
      <c r="AD8" s="267">
        <v>289</v>
      </c>
      <c r="AE8" s="268">
        <v>0.85499999999999998</v>
      </c>
      <c r="AF8" s="269">
        <v>664596.23</v>
      </c>
      <c r="AG8" s="270">
        <v>391250.49</v>
      </c>
      <c r="AH8" s="268">
        <v>0.5887</v>
      </c>
      <c r="AI8" s="266">
        <v>259</v>
      </c>
      <c r="AJ8" s="267">
        <v>160</v>
      </c>
      <c r="AK8" s="268">
        <v>0.61780000000000002</v>
      </c>
      <c r="AL8" s="12" t="s">
        <v>168</v>
      </c>
    </row>
    <row r="9" spans="1:38" s="3" customFormat="1" ht="13.8" x14ac:dyDescent="0.3">
      <c r="A9" s="62" t="s">
        <v>142</v>
      </c>
      <c r="B9" s="62" t="s">
        <v>11</v>
      </c>
      <c r="C9" s="295">
        <v>4597018.53</v>
      </c>
      <c r="D9" s="295">
        <v>4327376.6500000004</v>
      </c>
      <c r="E9" s="296">
        <v>1.0623107027210099</v>
      </c>
      <c r="F9" s="63">
        <v>1992</v>
      </c>
      <c r="G9" s="63">
        <v>1957</v>
      </c>
      <c r="H9" s="64">
        <v>0.98240000000000005</v>
      </c>
      <c r="I9" s="59">
        <v>0.99</v>
      </c>
      <c r="J9" s="300">
        <v>2825</v>
      </c>
      <c r="K9" s="300">
        <v>2510</v>
      </c>
      <c r="L9" s="301">
        <v>0.88849999999999996</v>
      </c>
      <c r="M9" s="296">
        <v>0.85570000000000002</v>
      </c>
      <c r="N9" s="65">
        <v>4593813.82</v>
      </c>
      <c r="O9" s="65">
        <v>2987255.17</v>
      </c>
      <c r="P9" s="64">
        <v>0.65029999999999999</v>
      </c>
      <c r="Q9" s="64">
        <v>0.66069999999999995</v>
      </c>
      <c r="R9" s="300">
        <v>2234</v>
      </c>
      <c r="S9" s="300">
        <v>1500</v>
      </c>
      <c r="T9" s="301">
        <v>0.6714</v>
      </c>
      <c r="U9" s="301">
        <v>0.64280000000000004</v>
      </c>
      <c r="V9" s="63">
        <v>1626</v>
      </c>
      <c r="W9" s="63">
        <v>1344</v>
      </c>
      <c r="X9" s="64">
        <v>0.8266</v>
      </c>
      <c r="Y9" s="278"/>
      <c r="Z9" s="266">
        <v>1985</v>
      </c>
      <c r="AA9" s="267">
        <v>1930</v>
      </c>
      <c r="AB9" s="268">
        <v>0.97230000000000005</v>
      </c>
      <c r="AC9" s="266">
        <v>2647</v>
      </c>
      <c r="AD9" s="267">
        <v>2341</v>
      </c>
      <c r="AE9" s="268">
        <v>0.88439999999999996</v>
      </c>
      <c r="AF9" s="269">
        <v>4867421.97</v>
      </c>
      <c r="AG9" s="270">
        <v>3282523.27</v>
      </c>
      <c r="AH9" s="268">
        <v>0.6744</v>
      </c>
      <c r="AI9" s="266">
        <v>2145</v>
      </c>
      <c r="AJ9" s="267">
        <v>1434</v>
      </c>
      <c r="AK9" s="268">
        <v>0.66849999999999998</v>
      </c>
      <c r="AL9" s="12" t="s">
        <v>168</v>
      </c>
    </row>
    <row r="10" spans="1:38" s="3" customFormat="1" ht="13.8" x14ac:dyDescent="0.3">
      <c r="A10" s="62" t="s">
        <v>312</v>
      </c>
      <c r="B10" s="62" t="s">
        <v>12</v>
      </c>
      <c r="C10" s="295">
        <v>2422489.2799999998</v>
      </c>
      <c r="D10" s="295">
        <v>2431492.87</v>
      </c>
      <c r="E10" s="296">
        <v>0.996297093809697</v>
      </c>
      <c r="F10" s="63">
        <v>1264</v>
      </c>
      <c r="G10" s="63">
        <v>1217</v>
      </c>
      <c r="H10" s="64">
        <v>0.96279999999999999</v>
      </c>
      <c r="I10" s="59">
        <v>0.96630000000000005</v>
      </c>
      <c r="J10" s="300">
        <v>1441</v>
      </c>
      <c r="K10" s="300">
        <v>1358</v>
      </c>
      <c r="L10" s="301">
        <v>0.94240000000000002</v>
      </c>
      <c r="M10" s="296">
        <v>0.89</v>
      </c>
      <c r="N10" s="65">
        <v>2425985</v>
      </c>
      <c r="O10" s="65">
        <v>1671101.41</v>
      </c>
      <c r="P10" s="64">
        <v>0.68879999999999997</v>
      </c>
      <c r="Q10" s="64">
        <v>0.69</v>
      </c>
      <c r="R10" s="300">
        <v>1135</v>
      </c>
      <c r="S10" s="300">
        <v>836</v>
      </c>
      <c r="T10" s="301">
        <v>0.73660000000000003</v>
      </c>
      <c r="U10" s="301">
        <v>0.69</v>
      </c>
      <c r="V10" s="63">
        <v>941</v>
      </c>
      <c r="W10" s="63">
        <v>812</v>
      </c>
      <c r="X10" s="64">
        <v>0.8629</v>
      </c>
      <c r="Y10" s="278"/>
      <c r="Z10" s="266">
        <v>1498</v>
      </c>
      <c r="AA10" s="267">
        <v>1473</v>
      </c>
      <c r="AB10" s="268">
        <v>0.98329999999999995</v>
      </c>
      <c r="AC10" s="266">
        <v>1702</v>
      </c>
      <c r="AD10" s="267">
        <v>1560</v>
      </c>
      <c r="AE10" s="268">
        <v>0.91659999999999997</v>
      </c>
      <c r="AF10" s="269">
        <v>2664049</v>
      </c>
      <c r="AG10" s="270">
        <v>1900128.98</v>
      </c>
      <c r="AH10" s="268">
        <v>0.71319999999999995</v>
      </c>
      <c r="AI10" s="266">
        <v>1314</v>
      </c>
      <c r="AJ10" s="267">
        <v>917</v>
      </c>
      <c r="AK10" s="268">
        <v>0.69789999999999996</v>
      </c>
      <c r="AL10" s="12" t="s">
        <v>168</v>
      </c>
    </row>
    <row r="11" spans="1:38" s="3" customFormat="1" ht="13.8" x14ac:dyDescent="0.3">
      <c r="A11" s="62" t="s">
        <v>152</v>
      </c>
      <c r="B11" s="62" t="s">
        <v>13</v>
      </c>
      <c r="C11" s="295">
        <v>4132398.58</v>
      </c>
      <c r="D11" s="295">
        <v>3649124.64</v>
      </c>
      <c r="E11" s="296">
        <v>1.1324355804958199</v>
      </c>
      <c r="F11" s="63">
        <v>1609</v>
      </c>
      <c r="G11" s="63">
        <v>1643</v>
      </c>
      <c r="H11" s="64">
        <v>1.0210999999999999</v>
      </c>
      <c r="I11" s="59">
        <v>0.99</v>
      </c>
      <c r="J11" s="300">
        <v>2052</v>
      </c>
      <c r="K11" s="300">
        <v>1804</v>
      </c>
      <c r="L11" s="301">
        <v>0.87909999999999999</v>
      </c>
      <c r="M11" s="296">
        <v>0.89</v>
      </c>
      <c r="N11" s="65">
        <v>4099658.73</v>
      </c>
      <c r="O11" s="65">
        <v>2877843.72</v>
      </c>
      <c r="P11" s="64">
        <v>0.70199999999999996</v>
      </c>
      <c r="Q11" s="64">
        <v>0.69</v>
      </c>
      <c r="R11" s="300">
        <v>1734</v>
      </c>
      <c r="S11" s="300">
        <v>1300</v>
      </c>
      <c r="T11" s="301">
        <v>0.74970000000000003</v>
      </c>
      <c r="U11" s="301">
        <v>0.69</v>
      </c>
      <c r="V11" s="63">
        <v>1335</v>
      </c>
      <c r="W11" s="63">
        <v>1194</v>
      </c>
      <c r="X11" s="64">
        <v>0.89439999999999997</v>
      </c>
      <c r="Y11" s="278"/>
      <c r="Z11" s="266">
        <v>1693</v>
      </c>
      <c r="AA11" s="267">
        <v>1758</v>
      </c>
      <c r="AB11" s="268">
        <v>1.0384</v>
      </c>
      <c r="AC11" s="266">
        <v>2131</v>
      </c>
      <c r="AD11" s="267">
        <v>1911</v>
      </c>
      <c r="AE11" s="268">
        <v>0.89680000000000004</v>
      </c>
      <c r="AF11" s="269">
        <v>3939368.3</v>
      </c>
      <c r="AG11" s="270">
        <v>2658573.13</v>
      </c>
      <c r="AH11" s="268">
        <v>0.67490000000000006</v>
      </c>
      <c r="AI11" s="266">
        <v>1813</v>
      </c>
      <c r="AJ11" s="267">
        <v>1314</v>
      </c>
      <c r="AK11" s="268">
        <v>0.7248</v>
      </c>
      <c r="AL11" s="12" t="s">
        <v>168</v>
      </c>
    </row>
    <row r="12" spans="1:38" s="3" customFormat="1" ht="15" customHeight="1" x14ac:dyDescent="0.3">
      <c r="A12" s="62" t="s">
        <v>169</v>
      </c>
      <c r="B12" s="62" t="s">
        <v>14</v>
      </c>
      <c r="C12" s="295">
        <v>6696216.0499999998</v>
      </c>
      <c r="D12" s="295">
        <v>6354137.9900000002</v>
      </c>
      <c r="E12" s="296">
        <v>1.0538354786342901</v>
      </c>
      <c r="F12" s="63">
        <v>2617</v>
      </c>
      <c r="G12" s="63">
        <v>2728</v>
      </c>
      <c r="H12" s="64">
        <v>1.0424</v>
      </c>
      <c r="I12" s="59">
        <v>0.99</v>
      </c>
      <c r="J12" s="300">
        <v>3547</v>
      </c>
      <c r="K12" s="300">
        <v>2898</v>
      </c>
      <c r="L12" s="301">
        <v>0.81699999999999995</v>
      </c>
      <c r="M12" s="296">
        <v>0.82310000000000005</v>
      </c>
      <c r="N12" s="65">
        <v>6905062.2300000004</v>
      </c>
      <c r="O12" s="65">
        <v>4915460.0199999996</v>
      </c>
      <c r="P12" s="64">
        <v>0.71189999999999998</v>
      </c>
      <c r="Q12" s="64">
        <v>0.68899999999999995</v>
      </c>
      <c r="R12" s="300">
        <v>2386</v>
      </c>
      <c r="S12" s="300">
        <v>1769</v>
      </c>
      <c r="T12" s="301">
        <v>0.74139999999999995</v>
      </c>
      <c r="U12" s="301">
        <v>0.69</v>
      </c>
      <c r="V12" s="63">
        <v>2301</v>
      </c>
      <c r="W12" s="63">
        <v>1997</v>
      </c>
      <c r="X12" s="64">
        <v>0.8679</v>
      </c>
      <c r="Y12" s="278"/>
      <c r="Z12" s="266">
        <v>2364</v>
      </c>
      <c r="AA12" s="267">
        <v>2494</v>
      </c>
      <c r="AB12" s="268">
        <v>1.0549999999999999</v>
      </c>
      <c r="AC12" s="266">
        <v>3418</v>
      </c>
      <c r="AD12" s="267">
        <v>2866</v>
      </c>
      <c r="AE12" s="268">
        <v>0.83850000000000002</v>
      </c>
      <c r="AF12" s="269">
        <v>7201929.4199999999</v>
      </c>
      <c r="AG12" s="270">
        <v>4997438.4000000004</v>
      </c>
      <c r="AH12" s="268">
        <v>0.69389999999999996</v>
      </c>
      <c r="AI12" s="266">
        <v>2384</v>
      </c>
      <c r="AJ12" s="267">
        <v>1714</v>
      </c>
      <c r="AK12" s="268">
        <v>0.71899999999999997</v>
      </c>
      <c r="AL12" s="12" t="s">
        <v>168</v>
      </c>
    </row>
    <row r="13" spans="1:38" s="3" customFormat="1" ht="13.8" x14ac:dyDescent="0.3">
      <c r="A13" s="62" t="s">
        <v>155</v>
      </c>
      <c r="B13" s="62" t="s">
        <v>15</v>
      </c>
      <c r="C13" s="295">
        <v>12937531.57</v>
      </c>
      <c r="D13" s="295">
        <v>12963455.029999999</v>
      </c>
      <c r="E13" s="296">
        <v>0.99800026613738302</v>
      </c>
      <c r="F13" s="63">
        <v>4450</v>
      </c>
      <c r="G13" s="63">
        <v>4544</v>
      </c>
      <c r="H13" s="64">
        <v>1.0210999999999999</v>
      </c>
      <c r="I13" s="59">
        <v>0.99</v>
      </c>
      <c r="J13" s="300">
        <v>6444</v>
      </c>
      <c r="K13" s="300">
        <v>5908</v>
      </c>
      <c r="L13" s="301">
        <v>0.91679999999999995</v>
      </c>
      <c r="M13" s="296">
        <v>0.89</v>
      </c>
      <c r="N13" s="65">
        <v>12639898.039999999</v>
      </c>
      <c r="O13" s="65">
        <v>8800524.3000000007</v>
      </c>
      <c r="P13" s="64">
        <v>0.69620000000000004</v>
      </c>
      <c r="Q13" s="64">
        <v>0.69</v>
      </c>
      <c r="R13" s="300">
        <v>5104</v>
      </c>
      <c r="S13" s="300">
        <v>3841</v>
      </c>
      <c r="T13" s="301">
        <v>0.75249999999999995</v>
      </c>
      <c r="U13" s="301">
        <v>0.69</v>
      </c>
      <c r="V13" s="63">
        <v>3920</v>
      </c>
      <c r="W13" s="63">
        <v>3115</v>
      </c>
      <c r="X13" s="64">
        <v>0.79459999999999997</v>
      </c>
      <c r="Y13" s="278"/>
      <c r="Z13" s="266">
        <v>4430</v>
      </c>
      <c r="AA13" s="267">
        <v>4888</v>
      </c>
      <c r="AB13" s="268">
        <v>1.1033999999999999</v>
      </c>
      <c r="AC13" s="266">
        <v>6770</v>
      </c>
      <c r="AD13" s="267">
        <v>6298</v>
      </c>
      <c r="AE13" s="268">
        <v>0.93030000000000002</v>
      </c>
      <c r="AF13" s="269">
        <v>13974667.890000001</v>
      </c>
      <c r="AG13" s="270">
        <v>9780606.1500000004</v>
      </c>
      <c r="AH13" s="268">
        <v>0.69989999999999997</v>
      </c>
      <c r="AI13" s="266">
        <v>5797</v>
      </c>
      <c r="AJ13" s="267">
        <v>4222</v>
      </c>
      <c r="AK13" s="268">
        <v>0.72829999999999995</v>
      </c>
      <c r="AL13" s="12" t="s">
        <v>168</v>
      </c>
    </row>
    <row r="14" spans="1:38" s="3" customFormat="1" ht="13.8" x14ac:dyDescent="0.3">
      <c r="A14" s="62" t="s">
        <v>153</v>
      </c>
      <c r="B14" s="62" t="s">
        <v>16</v>
      </c>
      <c r="C14" s="295">
        <v>4272089.5999999996</v>
      </c>
      <c r="D14" s="295">
        <v>4038601.75</v>
      </c>
      <c r="E14" s="296">
        <v>1.0578140317995</v>
      </c>
      <c r="F14" s="63">
        <v>1904</v>
      </c>
      <c r="G14" s="63">
        <v>1813</v>
      </c>
      <c r="H14" s="64">
        <v>0.95220000000000005</v>
      </c>
      <c r="I14" s="59">
        <v>0.88600000000000001</v>
      </c>
      <c r="J14" s="300">
        <v>2789</v>
      </c>
      <c r="K14" s="300">
        <v>2370</v>
      </c>
      <c r="L14" s="301">
        <v>0.8498</v>
      </c>
      <c r="M14" s="296">
        <v>0.71460000000000001</v>
      </c>
      <c r="N14" s="65">
        <v>4183245.5</v>
      </c>
      <c r="O14" s="65">
        <v>2647057.64</v>
      </c>
      <c r="P14" s="64">
        <v>0.63280000000000003</v>
      </c>
      <c r="Q14" s="64">
        <v>0.62770000000000004</v>
      </c>
      <c r="R14" s="300">
        <v>2379</v>
      </c>
      <c r="S14" s="300">
        <v>1544</v>
      </c>
      <c r="T14" s="301">
        <v>0.64900000000000002</v>
      </c>
      <c r="U14" s="301">
        <v>0.59160000000000001</v>
      </c>
      <c r="V14" s="63">
        <v>1420</v>
      </c>
      <c r="W14" s="63">
        <v>1078</v>
      </c>
      <c r="X14" s="64">
        <v>0.75919999999999999</v>
      </c>
      <c r="Y14" s="278"/>
      <c r="Z14" s="266">
        <v>2411</v>
      </c>
      <c r="AA14" s="267">
        <v>1999</v>
      </c>
      <c r="AB14" s="268">
        <v>0.82909999999999995</v>
      </c>
      <c r="AC14" s="266">
        <v>4001</v>
      </c>
      <c r="AD14" s="267">
        <v>2636</v>
      </c>
      <c r="AE14" s="268">
        <v>0.65880000000000005</v>
      </c>
      <c r="AF14" s="269">
        <v>4565267.5</v>
      </c>
      <c r="AG14" s="270">
        <v>2749578.24</v>
      </c>
      <c r="AH14" s="268">
        <v>0.60229999999999995</v>
      </c>
      <c r="AI14" s="266">
        <v>2426</v>
      </c>
      <c r="AJ14" s="267">
        <v>1390</v>
      </c>
      <c r="AK14" s="268">
        <v>0.57299999999999995</v>
      </c>
      <c r="AL14" s="12" t="s">
        <v>168</v>
      </c>
    </row>
    <row r="15" spans="1:38" s="3" customFormat="1" ht="13.8" x14ac:dyDescent="0.3">
      <c r="A15" s="62" t="s">
        <v>154</v>
      </c>
      <c r="B15" s="62" t="s">
        <v>17</v>
      </c>
      <c r="C15" s="295">
        <v>12799254.23</v>
      </c>
      <c r="D15" s="295">
        <v>12099615.789999999</v>
      </c>
      <c r="E15" s="296">
        <v>1.0578231947313801</v>
      </c>
      <c r="F15" s="63">
        <v>4154</v>
      </c>
      <c r="G15" s="63">
        <v>4307</v>
      </c>
      <c r="H15" s="64">
        <v>1.0367999999999999</v>
      </c>
      <c r="I15" s="59">
        <v>0.99</v>
      </c>
      <c r="J15" s="300">
        <v>5052</v>
      </c>
      <c r="K15" s="300">
        <v>4451</v>
      </c>
      <c r="L15" s="301">
        <v>0.88100000000000001</v>
      </c>
      <c r="M15" s="296">
        <v>0.87290000000000001</v>
      </c>
      <c r="N15" s="65">
        <v>13119943.17</v>
      </c>
      <c r="O15" s="65">
        <v>9688052.0500000007</v>
      </c>
      <c r="P15" s="64">
        <v>0.73839999999999995</v>
      </c>
      <c r="Q15" s="64">
        <v>0.69</v>
      </c>
      <c r="R15" s="300">
        <v>3973</v>
      </c>
      <c r="S15" s="300">
        <v>3076</v>
      </c>
      <c r="T15" s="301">
        <v>0.7742</v>
      </c>
      <c r="U15" s="301">
        <v>0.69</v>
      </c>
      <c r="V15" s="63">
        <v>3194</v>
      </c>
      <c r="W15" s="63">
        <v>2653</v>
      </c>
      <c r="X15" s="64">
        <v>0.8306</v>
      </c>
      <c r="Y15" s="278"/>
      <c r="Z15" s="266">
        <v>3920</v>
      </c>
      <c r="AA15" s="267">
        <v>4485</v>
      </c>
      <c r="AB15" s="268">
        <v>1.1440999999999999</v>
      </c>
      <c r="AC15" s="266">
        <v>5006</v>
      </c>
      <c r="AD15" s="267">
        <v>4513</v>
      </c>
      <c r="AE15" s="268">
        <v>0.90149999999999997</v>
      </c>
      <c r="AF15" s="269">
        <v>12460607.65</v>
      </c>
      <c r="AG15" s="270">
        <v>9289444.0899999999</v>
      </c>
      <c r="AH15" s="268">
        <v>0.74550000000000005</v>
      </c>
      <c r="AI15" s="266">
        <v>4255</v>
      </c>
      <c r="AJ15" s="267">
        <v>3202</v>
      </c>
      <c r="AK15" s="268">
        <v>0.75249999999999995</v>
      </c>
      <c r="AL15" s="12" t="s">
        <v>168</v>
      </c>
    </row>
    <row r="16" spans="1:38" s="3" customFormat="1" ht="13.8" x14ac:dyDescent="0.3">
      <c r="A16" s="62" t="s">
        <v>153</v>
      </c>
      <c r="B16" s="62" t="s">
        <v>18</v>
      </c>
      <c r="C16" s="295">
        <v>5591953.3899999997</v>
      </c>
      <c r="D16" s="295">
        <v>5345103.2937000003</v>
      </c>
      <c r="E16" s="296">
        <v>1.0461824744511401</v>
      </c>
      <c r="F16" s="63">
        <v>2277</v>
      </c>
      <c r="G16" s="63">
        <v>2238</v>
      </c>
      <c r="H16" s="64">
        <v>0.9829</v>
      </c>
      <c r="I16" s="59">
        <v>0.99</v>
      </c>
      <c r="J16" s="300">
        <v>3035</v>
      </c>
      <c r="K16" s="300">
        <v>2665</v>
      </c>
      <c r="L16" s="301">
        <v>0.87809999999999999</v>
      </c>
      <c r="M16" s="296">
        <v>0.86029999999999995</v>
      </c>
      <c r="N16" s="65">
        <v>5576316.3200000003</v>
      </c>
      <c r="O16" s="65">
        <v>3762796.95</v>
      </c>
      <c r="P16" s="64">
        <v>0.67479999999999996</v>
      </c>
      <c r="Q16" s="64">
        <v>0.67259999999999998</v>
      </c>
      <c r="R16" s="300">
        <v>2385</v>
      </c>
      <c r="S16" s="300">
        <v>1725</v>
      </c>
      <c r="T16" s="301">
        <v>0.72330000000000005</v>
      </c>
      <c r="U16" s="301">
        <v>0.67659999999999998</v>
      </c>
      <c r="V16" s="63">
        <v>1847</v>
      </c>
      <c r="W16" s="63">
        <v>1562</v>
      </c>
      <c r="X16" s="64">
        <v>0.84570000000000001</v>
      </c>
      <c r="Y16" s="278"/>
      <c r="Z16" s="266">
        <v>2496</v>
      </c>
      <c r="AA16" s="267">
        <v>2585</v>
      </c>
      <c r="AB16" s="268">
        <v>1.0357000000000001</v>
      </c>
      <c r="AC16" s="266">
        <v>3506</v>
      </c>
      <c r="AD16" s="267">
        <v>3141</v>
      </c>
      <c r="AE16" s="268">
        <v>0.89590000000000003</v>
      </c>
      <c r="AF16" s="269">
        <v>6173007.6100000003</v>
      </c>
      <c r="AG16" s="270">
        <v>4235994.26</v>
      </c>
      <c r="AH16" s="268">
        <v>0.68620000000000003</v>
      </c>
      <c r="AI16" s="266">
        <v>2762</v>
      </c>
      <c r="AJ16" s="267">
        <v>1828</v>
      </c>
      <c r="AK16" s="268">
        <v>0.66180000000000005</v>
      </c>
      <c r="AL16" s="12" t="s">
        <v>168</v>
      </c>
    </row>
    <row r="17" spans="1:38" s="3" customFormat="1" ht="13.8" x14ac:dyDescent="0.3">
      <c r="A17" s="62" t="s">
        <v>155</v>
      </c>
      <c r="B17" s="62" t="s">
        <v>19</v>
      </c>
      <c r="C17" s="295">
        <v>937712.31</v>
      </c>
      <c r="D17" s="295">
        <v>935268.63</v>
      </c>
      <c r="E17" s="296">
        <v>1.0026128108242001</v>
      </c>
      <c r="F17" s="63">
        <v>195</v>
      </c>
      <c r="G17" s="63">
        <v>198</v>
      </c>
      <c r="H17" s="64">
        <v>1.0154000000000001</v>
      </c>
      <c r="I17" s="59">
        <v>0.99</v>
      </c>
      <c r="J17" s="300">
        <v>290</v>
      </c>
      <c r="K17" s="300">
        <v>256</v>
      </c>
      <c r="L17" s="301">
        <v>0.88280000000000003</v>
      </c>
      <c r="M17" s="296">
        <v>0.89</v>
      </c>
      <c r="N17" s="65">
        <v>910621.36</v>
      </c>
      <c r="O17" s="65">
        <v>702381.18</v>
      </c>
      <c r="P17" s="64">
        <v>0.77129999999999999</v>
      </c>
      <c r="Q17" s="64">
        <v>0.69</v>
      </c>
      <c r="R17" s="300">
        <v>232</v>
      </c>
      <c r="S17" s="300">
        <v>184</v>
      </c>
      <c r="T17" s="301">
        <v>0.79310000000000003</v>
      </c>
      <c r="U17" s="301">
        <v>0.69</v>
      </c>
      <c r="V17" s="63">
        <v>172</v>
      </c>
      <c r="W17" s="63">
        <v>121</v>
      </c>
      <c r="X17" s="64">
        <v>0.70350000000000001</v>
      </c>
      <c r="Y17" s="278"/>
      <c r="Z17" s="266">
        <v>223</v>
      </c>
      <c r="AA17" s="267">
        <v>224</v>
      </c>
      <c r="AB17" s="268">
        <v>1.0044999999999999</v>
      </c>
      <c r="AC17" s="266">
        <v>324</v>
      </c>
      <c r="AD17" s="267">
        <v>295</v>
      </c>
      <c r="AE17" s="268">
        <v>0.91049999999999998</v>
      </c>
      <c r="AF17" s="269">
        <v>1028891.12</v>
      </c>
      <c r="AG17" s="270">
        <v>840387.32</v>
      </c>
      <c r="AH17" s="268">
        <v>0.81679999999999997</v>
      </c>
      <c r="AI17" s="266">
        <v>271</v>
      </c>
      <c r="AJ17" s="267">
        <v>195</v>
      </c>
      <c r="AK17" s="268">
        <v>0.71960000000000002</v>
      </c>
      <c r="AL17" s="12" t="s">
        <v>168</v>
      </c>
    </row>
    <row r="18" spans="1:38" s="3" customFormat="1" ht="13.8" x14ac:dyDescent="0.3">
      <c r="A18" s="62" t="s">
        <v>169</v>
      </c>
      <c r="B18" s="62" t="s">
        <v>20</v>
      </c>
      <c r="C18" s="295">
        <v>5000858.34</v>
      </c>
      <c r="D18" s="295">
        <v>5107544.38</v>
      </c>
      <c r="E18" s="296">
        <v>0.97911206794056305</v>
      </c>
      <c r="F18" s="63">
        <v>1407</v>
      </c>
      <c r="G18" s="63">
        <v>1420</v>
      </c>
      <c r="H18" s="64">
        <v>1.0092000000000001</v>
      </c>
      <c r="I18" s="59">
        <v>0.99</v>
      </c>
      <c r="J18" s="300">
        <v>2147</v>
      </c>
      <c r="K18" s="300">
        <v>1866</v>
      </c>
      <c r="L18" s="301">
        <v>0.86909999999999998</v>
      </c>
      <c r="M18" s="296">
        <v>0.89</v>
      </c>
      <c r="N18" s="65">
        <v>5250988.3499999996</v>
      </c>
      <c r="O18" s="65">
        <v>3736564.12</v>
      </c>
      <c r="P18" s="64">
        <v>0.71160000000000001</v>
      </c>
      <c r="Q18" s="64">
        <v>0.69</v>
      </c>
      <c r="R18" s="300">
        <v>1497</v>
      </c>
      <c r="S18" s="300">
        <v>1076</v>
      </c>
      <c r="T18" s="301">
        <v>0.71879999999999999</v>
      </c>
      <c r="U18" s="301">
        <v>0.69</v>
      </c>
      <c r="V18" s="63">
        <v>1423</v>
      </c>
      <c r="W18" s="63">
        <v>1099</v>
      </c>
      <c r="X18" s="64">
        <v>0.77229999999999999</v>
      </c>
      <c r="Y18" s="278"/>
      <c r="Z18" s="266">
        <v>1555</v>
      </c>
      <c r="AA18" s="267">
        <v>1631</v>
      </c>
      <c r="AB18" s="268">
        <v>1.0488999999999999</v>
      </c>
      <c r="AC18" s="266">
        <v>2320</v>
      </c>
      <c r="AD18" s="267">
        <v>2093</v>
      </c>
      <c r="AE18" s="268">
        <v>0.9022</v>
      </c>
      <c r="AF18" s="269">
        <v>5751731.7800000003</v>
      </c>
      <c r="AG18" s="270">
        <v>4131524.66</v>
      </c>
      <c r="AH18" s="268">
        <v>0.71830000000000005</v>
      </c>
      <c r="AI18" s="266">
        <v>1752</v>
      </c>
      <c r="AJ18" s="267">
        <v>1230</v>
      </c>
      <c r="AK18" s="268">
        <v>0.70209999999999995</v>
      </c>
      <c r="AL18" s="12" t="s">
        <v>168</v>
      </c>
    </row>
    <row r="19" spans="1:38" s="3" customFormat="1" ht="13.8" x14ac:dyDescent="0.3">
      <c r="A19" s="62" t="s">
        <v>312</v>
      </c>
      <c r="B19" s="62" t="s">
        <v>21</v>
      </c>
      <c r="C19" s="295">
        <v>1611993.74</v>
      </c>
      <c r="D19" s="295">
        <v>1511322.21</v>
      </c>
      <c r="E19" s="296">
        <v>1.06661155995319</v>
      </c>
      <c r="F19" s="63">
        <v>759</v>
      </c>
      <c r="G19" s="63">
        <v>759</v>
      </c>
      <c r="H19" s="64">
        <v>1</v>
      </c>
      <c r="I19" s="59">
        <v>0.99</v>
      </c>
      <c r="J19" s="300">
        <v>1039</v>
      </c>
      <c r="K19" s="300">
        <v>879</v>
      </c>
      <c r="L19" s="301">
        <v>0.84599999999999997</v>
      </c>
      <c r="M19" s="296">
        <v>0.89</v>
      </c>
      <c r="N19" s="65">
        <v>1485039.87</v>
      </c>
      <c r="O19" s="65">
        <v>1052125.21</v>
      </c>
      <c r="P19" s="64">
        <v>0.70850000000000002</v>
      </c>
      <c r="Q19" s="64">
        <v>0.67700000000000005</v>
      </c>
      <c r="R19" s="300">
        <v>713</v>
      </c>
      <c r="S19" s="300">
        <v>523</v>
      </c>
      <c r="T19" s="301">
        <v>0.73350000000000004</v>
      </c>
      <c r="U19" s="301">
        <v>0.69</v>
      </c>
      <c r="V19" s="63">
        <v>552</v>
      </c>
      <c r="W19" s="63">
        <v>455</v>
      </c>
      <c r="X19" s="64">
        <v>0.82430000000000003</v>
      </c>
      <c r="Y19" s="278"/>
      <c r="Z19" s="266">
        <v>835</v>
      </c>
      <c r="AA19" s="267">
        <v>848</v>
      </c>
      <c r="AB19" s="268">
        <v>1.0156000000000001</v>
      </c>
      <c r="AC19" s="266">
        <v>1118</v>
      </c>
      <c r="AD19" s="267">
        <v>1014</v>
      </c>
      <c r="AE19" s="268">
        <v>0.90700000000000003</v>
      </c>
      <c r="AF19" s="269">
        <v>1582565.37</v>
      </c>
      <c r="AG19" s="270">
        <v>1083718.03</v>
      </c>
      <c r="AH19" s="268">
        <v>0.68479999999999996</v>
      </c>
      <c r="AI19" s="266">
        <v>860</v>
      </c>
      <c r="AJ19" s="267">
        <v>554</v>
      </c>
      <c r="AK19" s="268">
        <v>0.64419999999999999</v>
      </c>
      <c r="AL19" s="12" t="s">
        <v>168</v>
      </c>
    </row>
    <row r="20" spans="1:38" s="3" customFormat="1" ht="13.8" x14ac:dyDescent="0.3">
      <c r="A20" s="62" t="s">
        <v>153</v>
      </c>
      <c r="B20" s="62" t="s">
        <v>22</v>
      </c>
      <c r="C20" s="295">
        <v>11665390.220000001</v>
      </c>
      <c r="D20" s="295">
        <v>11255177.02</v>
      </c>
      <c r="E20" s="296">
        <v>1.03644662356452</v>
      </c>
      <c r="F20" s="63">
        <v>4255</v>
      </c>
      <c r="G20" s="63">
        <v>4236</v>
      </c>
      <c r="H20" s="64">
        <v>0.99550000000000005</v>
      </c>
      <c r="I20" s="59">
        <v>0.99</v>
      </c>
      <c r="J20" s="300">
        <v>5728</v>
      </c>
      <c r="K20" s="300">
        <v>5266</v>
      </c>
      <c r="L20" s="301">
        <v>0.91930000000000001</v>
      </c>
      <c r="M20" s="296">
        <v>0.89</v>
      </c>
      <c r="N20" s="65">
        <v>11847256.02</v>
      </c>
      <c r="O20" s="65">
        <v>8160095.1200000001</v>
      </c>
      <c r="P20" s="64">
        <v>0.68879999999999997</v>
      </c>
      <c r="Q20" s="64">
        <v>0.69</v>
      </c>
      <c r="R20" s="300">
        <v>5088</v>
      </c>
      <c r="S20" s="300">
        <v>3674</v>
      </c>
      <c r="T20" s="301">
        <v>0.72209999999999996</v>
      </c>
      <c r="U20" s="301">
        <v>0.67989999999999995</v>
      </c>
      <c r="V20" s="63">
        <v>3615</v>
      </c>
      <c r="W20" s="63">
        <v>3041</v>
      </c>
      <c r="X20" s="64">
        <v>0.84119999999999995</v>
      </c>
      <c r="Y20" s="278"/>
      <c r="Z20" s="266">
        <v>4467</v>
      </c>
      <c r="AA20" s="267">
        <v>4636</v>
      </c>
      <c r="AB20" s="268">
        <v>1.0378000000000001</v>
      </c>
      <c r="AC20" s="266">
        <v>6499</v>
      </c>
      <c r="AD20" s="267">
        <v>5826</v>
      </c>
      <c r="AE20" s="268">
        <v>0.89639999999999997</v>
      </c>
      <c r="AF20" s="269">
        <v>12358019.140000001</v>
      </c>
      <c r="AG20" s="270">
        <v>8601483.5600000005</v>
      </c>
      <c r="AH20" s="268">
        <v>0.69599999999999995</v>
      </c>
      <c r="AI20" s="266">
        <v>5390</v>
      </c>
      <c r="AJ20" s="267">
        <v>3733</v>
      </c>
      <c r="AK20" s="268">
        <v>0.69259999999999999</v>
      </c>
      <c r="AL20" s="12" t="s">
        <v>168</v>
      </c>
    </row>
    <row r="21" spans="1:38" s="3" customFormat="1" ht="13.8" x14ac:dyDescent="0.3">
      <c r="A21" s="62" t="s">
        <v>154</v>
      </c>
      <c r="B21" s="62" t="s">
        <v>23</v>
      </c>
      <c r="C21" s="295">
        <v>2711701.86</v>
      </c>
      <c r="D21" s="295">
        <v>2589171.02</v>
      </c>
      <c r="E21" s="296">
        <v>1.0473243517147</v>
      </c>
      <c r="F21" s="63">
        <v>1156</v>
      </c>
      <c r="G21" s="63">
        <v>1066</v>
      </c>
      <c r="H21" s="64">
        <v>0.92210000000000003</v>
      </c>
      <c r="I21" s="59">
        <v>0.99</v>
      </c>
      <c r="J21" s="300">
        <v>1496</v>
      </c>
      <c r="K21" s="300">
        <v>1262</v>
      </c>
      <c r="L21" s="301">
        <v>0.84360000000000002</v>
      </c>
      <c r="M21" s="296">
        <v>0.82889999999999997</v>
      </c>
      <c r="N21" s="65">
        <v>2803922.13</v>
      </c>
      <c r="O21" s="65">
        <v>1942168.58</v>
      </c>
      <c r="P21" s="64">
        <v>0.69269999999999998</v>
      </c>
      <c r="Q21" s="64">
        <v>0.69</v>
      </c>
      <c r="R21" s="300">
        <v>1079</v>
      </c>
      <c r="S21" s="300">
        <v>775</v>
      </c>
      <c r="T21" s="301">
        <v>0.71830000000000005</v>
      </c>
      <c r="U21" s="301">
        <v>0.68389999999999995</v>
      </c>
      <c r="V21" s="63">
        <v>943</v>
      </c>
      <c r="W21" s="63">
        <v>725</v>
      </c>
      <c r="X21" s="64">
        <v>0.76880000000000004</v>
      </c>
      <c r="Y21" s="278"/>
      <c r="Z21" s="266">
        <v>1131</v>
      </c>
      <c r="AA21" s="267">
        <v>1161</v>
      </c>
      <c r="AB21" s="268">
        <v>1.0265</v>
      </c>
      <c r="AC21" s="266">
        <v>1578</v>
      </c>
      <c r="AD21" s="267">
        <v>1345</v>
      </c>
      <c r="AE21" s="268">
        <v>0.85229999999999995</v>
      </c>
      <c r="AF21" s="269">
        <v>2786907.61</v>
      </c>
      <c r="AG21" s="270">
        <v>1973869.75</v>
      </c>
      <c r="AH21" s="268">
        <v>0.70830000000000004</v>
      </c>
      <c r="AI21" s="266">
        <v>1205</v>
      </c>
      <c r="AJ21" s="267">
        <v>819</v>
      </c>
      <c r="AK21" s="268">
        <v>0.67969999999999997</v>
      </c>
      <c r="AL21" s="12" t="s">
        <v>168</v>
      </c>
    </row>
    <row r="22" spans="1:38" s="3" customFormat="1" ht="13.8" x14ac:dyDescent="0.3">
      <c r="A22" s="62" t="s">
        <v>155</v>
      </c>
      <c r="B22" s="62" t="s">
        <v>24</v>
      </c>
      <c r="C22" s="295">
        <v>1280075.95</v>
      </c>
      <c r="D22" s="295">
        <v>1250182.8999999999</v>
      </c>
      <c r="E22" s="296">
        <v>1.0239109413510601</v>
      </c>
      <c r="F22" s="63">
        <v>426</v>
      </c>
      <c r="G22" s="63">
        <v>404</v>
      </c>
      <c r="H22" s="64">
        <v>0.94840000000000002</v>
      </c>
      <c r="I22" s="59">
        <v>0.99</v>
      </c>
      <c r="J22" s="300">
        <v>672</v>
      </c>
      <c r="K22" s="300">
        <v>626</v>
      </c>
      <c r="L22" s="301">
        <v>0.93149999999999999</v>
      </c>
      <c r="M22" s="296">
        <v>0.85809999999999997</v>
      </c>
      <c r="N22" s="65">
        <v>1363158.64</v>
      </c>
      <c r="O22" s="65">
        <v>846283.44</v>
      </c>
      <c r="P22" s="64">
        <v>0.62080000000000002</v>
      </c>
      <c r="Q22" s="64">
        <v>0.64090000000000003</v>
      </c>
      <c r="R22" s="300">
        <v>580</v>
      </c>
      <c r="S22" s="300">
        <v>401</v>
      </c>
      <c r="T22" s="301">
        <v>0.69140000000000001</v>
      </c>
      <c r="U22" s="301">
        <v>0.66500000000000004</v>
      </c>
      <c r="V22" s="63">
        <v>461</v>
      </c>
      <c r="W22" s="63">
        <v>341</v>
      </c>
      <c r="X22" s="64">
        <v>0.73970000000000002</v>
      </c>
      <c r="Y22" s="278"/>
      <c r="Z22" s="266">
        <v>479</v>
      </c>
      <c r="AA22" s="267">
        <v>483</v>
      </c>
      <c r="AB22" s="268">
        <v>1.0084</v>
      </c>
      <c r="AC22" s="266">
        <v>795</v>
      </c>
      <c r="AD22" s="267">
        <v>681</v>
      </c>
      <c r="AE22" s="268">
        <v>0.85660000000000003</v>
      </c>
      <c r="AF22" s="269">
        <v>1467916.46</v>
      </c>
      <c r="AG22" s="270">
        <v>974339.09</v>
      </c>
      <c r="AH22" s="268">
        <v>0.66379999999999995</v>
      </c>
      <c r="AI22" s="266">
        <v>624</v>
      </c>
      <c r="AJ22" s="267">
        <v>430</v>
      </c>
      <c r="AK22" s="268">
        <v>0.68910000000000005</v>
      </c>
      <c r="AL22" s="12" t="s">
        <v>168</v>
      </c>
    </row>
    <row r="23" spans="1:38" s="3" customFormat="1" ht="13.8" x14ac:dyDescent="0.3">
      <c r="A23" s="62" t="s">
        <v>154</v>
      </c>
      <c r="B23" s="62" t="s">
        <v>25</v>
      </c>
      <c r="C23" s="295">
        <v>1675514.84</v>
      </c>
      <c r="D23" s="295">
        <v>1696372.83</v>
      </c>
      <c r="E23" s="296">
        <v>0.98770435977803295</v>
      </c>
      <c r="F23" s="63">
        <v>755</v>
      </c>
      <c r="G23" s="63">
        <v>746</v>
      </c>
      <c r="H23" s="64">
        <v>0.98809999999999998</v>
      </c>
      <c r="I23" s="59">
        <v>0.99</v>
      </c>
      <c r="J23" s="300">
        <v>1031</v>
      </c>
      <c r="K23" s="300">
        <v>957</v>
      </c>
      <c r="L23" s="301">
        <v>0.92820000000000003</v>
      </c>
      <c r="M23" s="296">
        <v>0.89</v>
      </c>
      <c r="N23" s="65">
        <v>1759674.2</v>
      </c>
      <c r="O23" s="65">
        <v>1096800.8500000001</v>
      </c>
      <c r="P23" s="64">
        <v>0.62329999999999997</v>
      </c>
      <c r="Q23" s="64">
        <v>0.61780000000000002</v>
      </c>
      <c r="R23" s="300">
        <v>818</v>
      </c>
      <c r="S23" s="300">
        <v>575</v>
      </c>
      <c r="T23" s="301">
        <v>0.70289999999999997</v>
      </c>
      <c r="U23" s="301">
        <v>0.69</v>
      </c>
      <c r="V23" s="63">
        <v>649</v>
      </c>
      <c r="W23" s="63">
        <v>513</v>
      </c>
      <c r="X23" s="64">
        <v>0.79039999999999999</v>
      </c>
      <c r="Y23" s="278"/>
      <c r="Z23" s="266">
        <v>899</v>
      </c>
      <c r="AA23" s="267">
        <v>905</v>
      </c>
      <c r="AB23" s="268">
        <v>1.0066999999999999</v>
      </c>
      <c r="AC23" s="266">
        <v>1160</v>
      </c>
      <c r="AD23" s="267">
        <v>1105</v>
      </c>
      <c r="AE23" s="268">
        <v>0.9526</v>
      </c>
      <c r="AF23" s="269">
        <v>2050773.32</v>
      </c>
      <c r="AG23" s="270">
        <v>1346239.29</v>
      </c>
      <c r="AH23" s="268">
        <v>0.65649999999999997</v>
      </c>
      <c r="AI23" s="266">
        <v>1031</v>
      </c>
      <c r="AJ23" s="267">
        <v>713</v>
      </c>
      <c r="AK23" s="268">
        <v>0.69159999999999999</v>
      </c>
      <c r="AL23" s="12" t="s">
        <v>168</v>
      </c>
    </row>
    <row r="24" spans="1:38" s="3" customFormat="1" ht="13.8" x14ac:dyDescent="0.3">
      <c r="A24" s="62" t="s">
        <v>155</v>
      </c>
      <c r="B24" s="62" t="s">
        <v>26</v>
      </c>
      <c r="C24" s="295">
        <v>598549.31000000006</v>
      </c>
      <c r="D24" s="295">
        <v>505502.48</v>
      </c>
      <c r="E24" s="296">
        <v>1.18406799903336</v>
      </c>
      <c r="F24" s="63">
        <v>169</v>
      </c>
      <c r="G24" s="63">
        <v>171</v>
      </c>
      <c r="H24" s="64">
        <v>1.0118</v>
      </c>
      <c r="I24" s="59">
        <v>0.99</v>
      </c>
      <c r="J24" s="300">
        <v>268</v>
      </c>
      <c r="K24" s="300">
        <v>245</v>
      </c>
      <c r="L24" s="301">
        <v>0.91420000000000001</v>
      </c>
      <c r="M24" s="296">
        <v>0.89</v>
      </c>
      <c r="N24" s="65">
        <v>578248.48</v>
      </c>
      <c r="O24" s="65">
        <v>386057.36</v>
      </c>
      <c r="P24" s="64">
        <v>0.66759999999999997</v>
      </c>
      <c r="Q24" s="64">
        <v>0.65649999999999997</v>
      </c>
      <c r="R24" s="300">
        <v>238</v>
      </c>
      <c r="S24" s="300">
        <v>171</v>
      </c>
      <c r="T24" s="301">
        <v>0.71850000000000003</v>
      </c>
      <c r="U24" s="301">
        <v>0.64290000000000003</v>
      </c>
      <c r="V24" s="63">
        <v>181</v>
      </c>
      <c r="W24" s="63">
        <v>138</v>
      </c>
      <c r="X24" s="64">
        <v>0.76239999999999997</v>
      </c>
      <c r="Y24" s="278"/>
      <c r="Z24" s="266">
        <v>189</v>
      </c>
      <c r="AA24" s="267">
        <v>206</v>
      </c>
      <c r="AB24" s="268">
        <v>1.0899000000000001</v>
      </c>
      <c r="AC24" s="266">
        <v>310</v>
      </c>
      <c r="AD24" s="267">
        <v>269</v>
      </c>
      <c r="AE24" s="268">
        <v>0.86770000000000003</v>
      </c>
      <c r="AF24" s="269">
        <v>560121.86</v>
      </c>
      <c r="AG24" s="270">
        <v>354611.55</v>
      </c>
      <c r="AH24" s="268">
        <v>0.6331</v>
      </c>
      <c r="AI24" s="266">
        <v>254</v>
      </c>
      <c r="AJ24" s="267">
        <v>173</v>
      </c>
      <c r="AK24" s="268">
        <v>0.68110000000000004</v>
      </c>
      <c r="AL24" s="12" t="s">
        <v>168</v>
      </c>
    </row>
    <row r="25" spans="1:38" s="3" customFormat="1" ht="13.8" x14ac:dyDescent="0.3">
      <c r="A25" s="62" t="s">
        <v>153</v>
      </c>
      <c r="B25" s="62" t="s">
        <v>27</v>
      </c>
      <c r="C25" s="295">
        <v>9920971.6199999992</v>
      </c>
      <c r="D25" s="295">
        <v>9312313.7300000004</v>
      </c>
      <c r="E25" s="296">
        <v>1.0653605438613201</v>
      </c>
      <c r="F25" s="63">
        <v>5657</v>
      </c>
      <c r="G25" s="63">
        <v>5430</v>
      </c>
      <c r="H25" s="64">
        <v>0.95989999999999998</v>
      </c>
      <c r="I25" s="59">
        <v>0.94710000000000005</v>
      </c>
      <c r="J25" s="300">
        <v>7763</v>
      </c>
      <c r="K25" s="300">
        <v>6248</v>
      </c>
      <c r="L25" s="301">
        <v>0.80479999999999996</v>
      </c>
      <c r="M25" s="296">
        <v>0.84040000000000004</v>
      </c>
      <c r="N25" s="65">
        <v>10225820.449999999</v>
      </c>
      <c r="O25" s="65">
        <v>6211573.5499999998</v>
      </c>
      <c r="P25" s="64">
        <v>0.60740000000000005</v>
      </c>
      <c r="Q25" s="64">
        <v>0.61309999999999998</v>
      </c>
      <c r="R25" s="300">
        <v>5241</v>
      </c>
      <c r="S25" s="300">
        <v>3481</v>
      </c>
      <c r="T25" s="301">
        <v>0.66420000000000001</v>
      </c>
      <c r="U25" s="301">
        <v>0.61619999999999997</v>
      </c>
      <c r="V25" s="63">
        <v>4332</v>
      </c>
      <c r="W25" s="63">
        <v>3680</v>
      </c>
      <c r="X25" s="64">
        <v>0.84950000000000003</v>
      </c>
      <c r="Y25" s="278"/>
      <c r="Z25" s="266">
        <v>5332</v>
      </c>
      <c r="AA25" s="267">
        <v>5240</v>
      </c>
      <c r="AB25" s="268">
        <v>0.98270000000000002</v>
      </c>
      <c r="AC25" s="266">
        <v>7603</v>
      </c>
      <c r="AD25" s="267">
        <v>6484</v>
      </c>
      <c r="AE25" s="268">
        <v>0.8528</v>
      </c>
      <c r="AF25" s="269">
        <v>10788858.869999999</v>
      </c>
      <c r="AG25" s="270">
        <v>6838084.1799999997</v>
      </c>
      <c r="AH25" s="268">
        <v>0.63380000000000003</v>
      </c>
      <c r="AI25" s="266">
        <v>5608</v>
      </c>
      <c r="AJ25" s="267">
        <v>3602</v>
      </c>
      <c r="AK25" s="268">
        <v>0.64229999999999998</v>
      </c>
      <c r="AL25" s="12" t="s">
        <v>168</v>
      </c>
    </row>
    <row r="26" spans="1:38" s="3" customFormat="1" ht="13.8" x14ac:dyDescent="0.3">
      <c r="A26" s="62" t="s">
        <v>169</v>
      </c>
      <c r="B26" s="62" t="s">
        <v>28</v>
      </c>
      <c r="C26" s="295">
        <v>5502431.75</v>
      </c>
      <c r="D26" s="295">
        <v>5114732.84</v>
      </c>
      <c r="E26" s="296">
        <v>1.0758004224517801</v>
      </c>
      <c r="F26" s="63">
        <v>2717</v>
      </c>
      <c r="G26" s="63">
        <v>2702</v>
      </c>
      <c r="H26" s="64">
        <v>0.99450000000000005</v>
      </c>
      <c r="I26" s="59">
        <v>0.99</v>
      </c>
      <c r="J26" s="300">
        <v>3818</v>
      </c>
      <c r="K26" s="300">
        <v>3174</v>
      </c>
      <c r="L26" s="301">
        <v>0.83130000000000004</v>
      </c>
      <c r="M26" s="296">
        <v>0.89</v>
      </c>
      <c r="N26" s="65">
        <v>5357487.5</v>
      </c>
      <c r="O26" s="65">
        <v>3470267.82</v>
      </c>
      <c r="P26" s="64">
        <v>0.64770000000000005</v>
      </c>
      <c r="Q26" s="64">
        <v>0.63780000000000003</v>
      </c>
      <c r="R26" s="300">
        <v>2784</v>
      </c>
      <c r="S26" s="300">
        <v>1916</v>
      </c>
      <c r="T26" s="301">
        <v>0.68820000000000003</v>
      </c>
      <c r="U26" s="301">
        <v>0.63149999999999995</v>
      </c>
      <c r="V26" s="63">
        <v>2153</v>
      </c>
      <c r="W26" s="63">
        <v>1882</v>
      </c>
      <c r="X26" s="64">
        <v>0.87409999999999999</v>
      </c>
      <c r="Y26" s="278"/>
      <c r="Z26" s="266">
        <v>3019</v>
      </c>
      <c r="AA26" s="267">
        <v>3097</v>
      </c>
      <c r="AB26" s="268">
        <v>1.0258</v>
      </c>
      <c r="AC26" s="266">
        <v>4017</v>
      </c>
      <c r="AD26" s="267">
        <v>3602</v>
      </c>
      <c r="AE26" s="268">
        <v>0.89670000000000005</v>
      </c>
      <c r="AF26" s="269">
        <v>5783039.7599999998</v>
      </c>
      <c r="AG26" s="270">
        <v>3780966.96</v>
      </c>
      <c r="AH26" s="268">
        <v>0.65380000000000005</v>
      </c>
      <c r="AI26" s="266">
        <v>3064</v>
      </c>
      <c r="AJ26" s="267">
        <v>1927</v>
      </c>
      <c r="AK26" s="268">
        <v>0.62890000000000001</v>
      </c>
      <c r="AL26" s="12" t="s">
        <v>168</v>
      </c>
    </row>
    <row r="27" spans="1:38" s="3" customFormat="1" ht="13.8" x14ac:dyDescent="0.3">
      <c r="A27" s="62" t="s">
        <v>152</v>
      </c>
      <c r="B27" s="62" t="s">
        <v>29</v>
      </c>
      <c r="C27" s="295">
        <v>9493626.6899999995</v>
      </c>
      <c r="D27" s="295">
        <v>9692244.75</v>
      </c>
      <c r="E27" s="296">
        <v>0.97950752739709701</v>
      </c>
      <c r="F27" s="63">
        <v>3322</v>
      </c>
      <c r="G27" s="63">
        <v>3219</v>
      </c>
      <c r="H27" s="64">
        <v>0.96899999999999997</v>
      </c>
      <c r="I27" s="59">
        <v>0.98160000000000003</v>
      </c>
      <c r="J27" s="300">
        <v>4429</v>
      </c>
      <c r="K27" s="300">
        <v>3787</v>
      </c>
      <c r="L27" s="301">
        <v>0.85499999999999998</v>
      </c>
      <c r="M27" s="296">
        <v>0.83730000000000004</v>
      </c>
      <c r="N27" s="65">
        <v>9470773.6799999997</v>
      </c>
      <c r="O27" s="65">
        <v>6821236.9800000004</v>
      </c>
      <c r="P27" s="64">
        <v>0.72019999999999995</v>
      </c>
      <c r="Q27" s="64">
        <v>0.69</v>
      </c>
      <c r="R27" s="300">
        <v>3170</v>
      </c>
      <c r="S27" s="300">
        <v>2362</v>
      </c>
      <c r="T27" s="301">
        <v>0.74509999999999998</v>
      </c>
      <c r="U27" s="301">
        <v>0.69</v>
      </c>
      <c r="V27" s="63">
        <v>2727</v>
      </c>
      <c r="W27" s="63">
        <v>2148</v>
      </c>
      <c r="X27" s="64">
        <v>0.78769999999999996</v>
      </c>
      <c r="Y27" s="278"/>
      <c r="Z27" s="266">
        <v>3456</v>
      </c>
      <c r="AA27" s="267">
        <v>3519</v>
      </c>
      <c r="AB27" s="268">
        <v>1.0182</v>
      </c>
      <c r="AC27" s="266">
        <v>4884</v>
      </c>
      <c r="AD27" s="267">
        <v>4140</v>
      </c>
      <c r="AE27" s="268">
        <v>0.84770000000000001</v>
      </c>
      <c r="AF27" s="269">
        <v>10605205.050000001</v>
      </c>
      <c r="AG27" s="270">
        <v>7628507.4400000004</v>
      </c>
      <c r="AH27" s="268">
        <v>0.71930000000000005</v>
      </c>
      <c r="AI27" s="266">
        <v>3632</v>
      </c>
      <c r="AJ27" s="267">
        <v>2521</v>
      </c>
      <c r="AK27" s="268">
        <v>0.69410000000000005</v>
      </c>
      <c r="AL27" s="12" t="s">
        <v>168</v>
      </c>
    </row>
    <row r="28" spans="1:38" s="3" customFormat="1" ht="13.8" x14ac:dyDescent="0.3">
      <c r="A28" s="62" t="s">
        <v>152</v>
      </c>
      <c r="B28" s="62" t="s">
        <v>30</v>
      </c>
      <c r="C28" s="295">
        <v>41086590.380000003</v>
      </c>
      <c r="D28" s="295">
        <v>39826601.770000003</v>
      </c>
      <c r="E28" s="296">
        <v>1.0316368596365899</v>
      </c>
      <c r="F28" s="63">
        <v>14258</v>
      </c>
      <c r="G28" s="63">
        <v>14115</v>
      </c>
      <c r="H28" s="64">
        <v>0.99</v>
      </c>
      <c r="I28" s="59">
        <v>0.99</v>
      </c>
      <c r="J28" s="300">
        <v>18924</v>
      </c>
      <c r="K28" s="300">
        <v>15746</v>
      </c>
      <c r="L28" s="301">
        <v>0.83209999999999995</v>
      </c>
      <c r="M28" s="296">
        <v>0.79810000000000003</v>
      </c>
      <c r="N28" s="65">
        <v>43889763.75</v>
      </c>
      <c r="O28" s="65">
        <v>29315085.079999998</v>
      </c>
      <c r="P28" s="64">
        <v>0.66790000000000005</v>
      </c>
      <c r="Q28" s="64">
        <v>0.66859999999999997</v>
      </c>
      <c r="R28" s="300">
        <v>14611</v>
      </c>
      <c r="S28" s="300">
        <v>9972</v>
      </c>
      <c r="T28" s="301">
        <v>0.6825</v>
      </c>
      <c r="U28" s="301">
        <v>0.66239999999999999</v>
      </c>
      <c r="V28" s="63">
        <v>10860</v>
      </c>
      <c r="W28" s="63">
        <v>8370</v>
      </c>
      <c r="X28" s="64">
        <v>0.77070000000000005</v>
      </c>
      <c r="Y28" s="278"/>
      <c r="Z28" s="266">
        <v>14134</v>
      </c>
      <c r="AA28" s="267">
        <v>14254</v>
      </c>
      <c r="AB28" s="268">
        <v>1.0085</v>
      </c>
      <c r="AC28" s="266">
        <v>19714</v>
      </c>
      <c r="AD28" s="267">
        <v>16480</v>
      </c>
      <c r="AE28" s="268">
        <v>0.83599999999999997</v>
      </c>
      <c r="AF28" s="269">
        <v>46636288.689999998</v>
      </c>
      <c r="AG28" s="270">
        <v>31502301.789999999</v>
      </c>
      <c r="AH28" s="268">
        <v>0.67549999999999999</v>
      </c>
      <c r="AI28" s="266">
        <v>15456</v>
      </c>
      <c r="AJ28" s="267">
        <v>9817</v>
      </c>
      <c r="AK28" s="268">
        <v>0.63519999999999999</v>
      </c>
      <c r="AL28" s="12" t="s">
        <v>168</v>
      </c>
    </row>
    <row r="29" spans="1:38" s="3" customFormat="1" ht="13.8" x14ac:dyDescent="0.3">
      <c r="A29" s="62" t="s">
        <v>153</v>
      </c>
      <c r="B29" s="62" t="s">
        <v>31</v>
      </c>
      <c r="C29" s="295">
        <v>2334054.2000000002</v>
      </c>
      <c r="D29" s="295">
        <v>2276804.58</v>
      </c>
      <c r="E29" s="296">
        <v>1.02514472278512</v>
      </c>
      <c r="F29" s="63">
        <v>566</v>
      </c>
      <c r="G29" s="63">
        <v>566</v>
      </c>
      <c r="H29" s="64">
        <v>1</v>
      </c>
      <c r="I29" s="59">
        <v>0.99</v>
      </c>
      <c r="J29" s="300">
        <v>792</v>
      </c>
      <c r="K29" s="300">
        <v>750</v>
      </c>
      <c r="L29" s="301">
        <v>0.94699999999999995</v>
      </c>
      <c r="M29" s="296">
        <v>0.89</v>
      </c>
      <c r="N29" s="65">
        <v>2350689.42</v>
      </c>
      <c r="O29" s="65">
        <v>1664174.69</v>
      </c>
      <c r="P29" s="64">
        <v>0.70799999999999996</v>
      </c>
      <c r="Q29" s="64">
        <v>0.69</v>
      </c>
      <c r="R29" s="300">
        <v>726</v>
      </c>
      <c r="S29" s="300">
        <v>541</v>
      </c>
      <c r="T29" s="301">
        <v>0.74519999999999997</v>
      </c>
      <c r="U29" s="301">
        <v>0.69</v>
      </c>
      <c r="V29" s="63">
        <v>468</v>
      </c>
      <c r="W29" s="63">
        <v>342</v>
      </c>
      <c r="X29" s="64">
        <v>0.73080000000000001</v>
      </c>
      <c r="Y29" s="278"/>
      <c r="Z29" s="266">
        <v>619</v>
      </c>
      <c r="AA29" s="267">
        <v>663</v>
      </c>
      <c r="AB29" s="268">
        <v>1.0710999999999999</v>
      </c>
      <c r="AC29" s="266">
        <v>958</v>
      </c>
      <c r="AD29" s="267">
        <v>897</v>
      </c>
      <c r="AE29" s="268">
        <v>0.93630000000000002</v>
      </c>
      <c r="AF29" s="269">
        <v>2509079.5499999998</v>
      </c>
      <c r="AG29" s="270">
        <v>1647518.68</v>
      </c>
      <c r="AH29" s="268">
        <v>0.65659999999999996</v>
      </c>
      <c r="AI29" s="266">
        <v>855</v>
      </c>
      <c r="AJ29" s="267">
        <v>622</v>
      </c>
      <c r="AK29" s="268">
        <v>0.72750000000000004</v>
      </c>
      <c r="AL29" s="12" t="s">
        <v>168</v>
      </c>
    </row>
    <row r="30" spans="1:38" s="3" customFormat="1" ht="13.8" x14ac:dyDescent="0.3">
      <c r="A30" s="62" t="s">
        <v>153</v>
      </c>
      <c r="B30" s="62" t="s">
        <v>32</v>
      </c>
      <c r="C30" s="295">
        <v>2695190.41</v>
      </c>
      <c r="D30" s="295">
        <v>2727909.87</v>
      </c>
      <c r="E30" s="296">
        <v>0.98800566677080104</v>
      </c>
      <c r="F30" s="63">
        <v>624</v>
      </c>
      <c r="G30" s="63">
        <v>633</v>
      </c>
      <c r="H30" s="64">
        <v>1.0144</v>
      </c>
      <c r="I30" s="59">
        <v>0.99</v>
      </c>
      <c r="J30" s="300">
        <v>915</v>
      </c>
      <c r="K30" s="300">
        <v>827</v>
      </c>
      <c r="L30" s="301">
        <v>0.90380000000000005</v>
      </c>
      <c r="M30" s="296">
        <v>0.89</v>
      </c>
      <c r="N30" s="65">
        <v>2719522.76</v>
      </c>
      <c r="O30" s="65">
        <v>1944783.88</v>
      </c>
      <c r="P30" s="64">
        <v>0.71509999999999996</v>
      </c>
      <c r="Q30" s="64">
        <v>0.69</v>
      </c>
      <c r="R30" s="300">
        <v>797</v>
      </c>
      <c r="S30" s="300">
        <v>612</v>
      </c>
      <c r="T30" s="301">
        <v>0.76790000000000003</v>
      </c>
      <c r="U30" s="301">
        <v>0.69</v>
      </c>
      <c r="V30" s="63">
        <v>537</v>
      </c>
      <c r="W30" s="63">
        <v>395</v>
      </c>
      <c r="X30" s="64">
        <v>0.73560000000000003</v>
      </c>
      <c r="Y30" s="278"/>
      <c r="Z30" s="266">
        <v>716</v>
      </c>
      <c r="AA30" s="267">
        <v>772</v>
      </c>
      <c r="AB30" s="268">
        <v>1.0782</v>
      </c>
      <c r="AC30" s="266">
        <v>1087</v>
      </c>
      <c r="AD30" s="267">
        <v>1014</v>
      </c>
      <c r="AE30" s="268">
        <v>0.93279999999999996</v>
      </c>
      <c r="AF30" s="269">
        <v>3032884.52</v>
      </c>
      <c r="AG30" s="270">
        <v>2196211.0299999998</v>
      </c>
      <c r="AH30" s="268">
        <v>0.72409999999999997</v>
      </c>
      <c r="AI30" s="266">
        <v>959</v>
      </c>
      <c r="AJ30" s="267">
        <v>721</v>
      </c>
      <c r="AK30" s="268">
        <v>0.75180000000000002</v>
      </c>
      <c r="AL30" s="12" t="s">
        <v>168</v>
      </c>
    </row>
    <row r="31" spans="1:38" s="3" customFormat="1" ht="13.8" x14ac:dyDescent="0.3">
      <c r="A31" s="62" t="s">
        <v>154</v>
      </c>
      <c r="B31" s="62" t="s">
        <v>33</v>
      </c>
      <c r="C31" s="295">
        <v>13474114.76</v>
      </c>
      <c r="D31" s="295">
        <v>12991559.060000001</v>
      </c>
      <c r="E31" s="296">
        <v>1.03714378680583</v>
      </c>
      <c r="F31" s="63">
        <v>4061</v>
      </c>
      <c r="G31" s="63">
        <v>4154</v>
      </c>
      <c r="H31" s="64">
        <v>1.0228999999999999</v>
      </c>
      <c r="I31" s="59">
        <v>0.99</v>
      </c>
      <c r="J31" s="300">
        <v>5273</v>
      </c>
      <c r="K31" s="300">
        <v>4700</v>
      </c>
      <c r="L31" s="301">
        <v>0.89129999999999998</v>
      </c>
      <c r="M31" s="296">
        <v>0.85499999999999998</v>
      </c>
      <c r="N31" s="65">
        <v>13693542.630000001</v>
      </c>
      <c r="O31" s="65">
        <v>9890321.6799999997</v>
      </c>
      <c r="P31" s="64">
        <v>0.72230000000000005</v>
      </c>
      <c r="Q31" s="64">
        <v>0.69</v>
      </c>
      <c r="R31" s="300">
        <v>4638</v>
      </c>
      <c r="S31" s="300">
        <v>3461</v>
      </c>
      <c r="T31" s="301">
        <v>0.74619999999999997</v>
      </c>
      <c r="U31" s="301">
        <v>0.69</v>
      </c>
      <c r="V31" s="63">
        <v>3268</v>
      </c>
      <c r="W31" s="63">
        <v>2770</v>
      </c>
      <c r="X31" s="64">
        <v>0.84760000000000002</v>
      </c>
      <c r="Y31" s="278"/>
      <c r="Z31" s="266">
        <v>4244</v>
      </c>
      <c r="AA31" s="267">
        <v>4549</v>
      </c>
      <c r="AB31" s="268">
        <v>1.0719000000000001</v>
      </c>
      <c r="AC31" s="266">
        <v>5985</v>
      </c>
      <c r="AD31" s="267">
        <v>5214</v>
      </c>
      <c r="AE31" s="268">
        <v>0.87119999999999997</v>
      </c>
      <c r="AF31" s="269">
        <v>13958043.609999999</v>
      </c>
      <c r="AG31" s="270">
        <v>10104344.050000001</v>
      </c>
      <c r="AH31" s="268">
        <v>0.72389999999999999</v>
      </c>
      <c r="AI31" s="266">
        <v>5160</v>
      </c>
      <c r="AJ31" s="267">
        <v>3716</v>
      </c>
      <c r="AK31" s="268">
        <v>0.72019999999999995</v>
      </c>
      <c r="AL31" s="12" t="s">
        <v>168</v>
      </c>
    </row>
    <row r="32" spans="1:38" s="3" customFormat="1" ht="13.8" x14ac:dyDescent="0.3">
      <c r="A32" s="62" t="s">
        <v>142</v>
      </c>
      <c r="B32" s="62" t="s">
        <v>34</v>
      </c>
      <c r="C32" s="295">
        <v>2296313.73</v>
      </c>
      <c r="D32" s="295">
        <v>2359882.2000000002</v>
      </c>
      <c r="E32" s="296">
        <v>0.97306286305307899</v>
      </c>
      <c r="F32" s="63">
        <v>805</v>
      </c>
      <c r="G32" s="63">
        <v>790</v>
      </c>
      <c r="H32" s="64">
        <v>0.98140000000000005</v>
      </c>
      <c r="I32" s="59">
        <v>0.99</v>
      </c>
      <c r="J32" s="300">
        <v>1257</v>
      </c>
      <c r="K32" s="300">
        <v>979</v>
      </c>
      <c r="L32" s="301">
        <v>0.77880000000000005</v>
      </c>
      <c r="M32" s="296">
        <v>0.81459999999999999</v>
      </c>
      <c r="N32" s="65">
        <v>2399688.35</v>
      </c>
      <c r="O32" s="65">
        <v>1643608.64</v>
      </c>
      <c r="P32" s="64">
        <v>0.68489999999999995</v>
      </c>
      <c r="Q32" s="64">
        <v>0.6704</v>
      </c>
      <c r="R32" s="300">
        <v>850</v>
      </c>
      <c r="S32" s="300">
        <v>633</v>
      </c>
      <c r="T32" s="301">
        <v>0.74470000000000003</v>
      </c>
      <c r="U32" s="301">
        <v>0.69</v>
      </c>
      <c r="V32" s="63">
        <v>726</v>
      </c>
      <c r="W32" s="63">
        <v>558</v>
      </c>
      <c r="X32" s="64">
        <v>0.76859999999999995</v>
      </c>
      <c r="Y32" s="278"/>
      <c r="Z32" s="266">
        <v>834</v>
      </c>
      <c r="AA32" s="267">
        <v>860</v>
      </c>
      <c r="AB32" s="268">
        <v>1.0311999999999999</v>
      </c>
      <c r="AC32" s="266">
        <v>1234</v>
      </c>
      <c r="AD32" s="267">
        <v>1039</v>
      </c>
      <c r="AE32" s="268">
        <v>0.84199999999999997</v>
      </c>
      <c r="AF32" s="269">
        <v>2629292.1800000002</v>
      </c>
      <c r="AG32" s="270">
        <v>1788035.59</v>
      </c>
      <c r="AH32" s="268">
        <v>0.68</v>
      </c>
      <c r="AI32" s="266">
        <v>981</v>
      </c>
      <c r="AJ32" s="267">
        <v>665</v>
      </c>
      <c r="AK32" s="268">
        <v>0.67789999999999995</v>
      </c>
      <c r="AL32" s="12" t="s">
        <v>168</v>
      </c>
    </row>
    <row r="33" spans="1:38" s="3" customFormat="1" ht="13.8" x14ac:dyDescent="0.3">
      <c r="A33" s="62" t="s">
        <v>169</v>
      </c>
      <c r="B33" s="62" t="s">
        <v>35</v>
      </c>
      <c r="C33" s="295">
        <v>6067441.5300000003</v>
      </c>
      <c r="D33" s="295">
        <v>6045364.3799999999</v>
      </c>
      <c r="E33" s="296">
        <v>1.00365191386528</v>
      </c>
      <c r="F33" s="63">
        <v>2050</v>
      </c>
      <c r="G33" s="63">
        <v>2025</v>
      </c>
      <c r="H33" s="64">
        <v>0.98780000000000001</v>
      </c>
      <c r="I33" s="59">
        <v>0.96540000000000004</v>
      </c>
      <c r="J33" s="300">
        <v>2586</v>
      </c>
      <c r="K33" s="300">
        <v>2383</v>
      </c>
      <c r="L33" s="301">
        <v>0.92149999999999999</v>
      </c>
      <c r="M33" s="296">
        <v>0.89</v>
      </c>
      <c r="N33" s="65">
        <v>6378109.0499999998</v>
      </c>
      <c r="O33" s="65">
        <v>4155372.41</v>
      </c>
      <c r="P33" s="64">
        <v>0.65149999999999997</v>
      </c>
      <c r="Q33" s="64">
        <v>0.65749999999999997</v>
      </c>
      <c r="R33" s="300">
        <v>2210</v>
      </c>
      <c r="S33" s="300">
        <v>1601</v>
      </c>
      <c r="T33" s="301">
        <v>0.72440000000000004</v>
      </c>
      <c r="U33" s="301">
        <v>0.69</v>
      </c>
      <c r="V33" s="63">
        <v>1728</v>
      </c>
      <c r="W33" s="63">
        <v>1446</v>
      </c>
      <c r="X33" s="64">
        <v>0.83679999999999999</v>
      </c>
      <c r="Y33" s="278"/>
      <c r="Z33" s="266">
        <v>2221</v>
      </c>
      <c r="AA33" s="267">
        <v>2172</v>
      </c>
      <c r="AB33" s="268">
        <v>0.97789999999999999</v>
      </c>
      <c r="AC33" s="266">
        <v>2962</v>
      </c>
      <c r="AD33" s="267">
        <v>2708</v>
      </c>
      <c r="AE33" s="268">
        <v>0.91420000000000001</v>
      </c>
      <c r="AF33" s="269">
        <v>6912578.6600000001</v>
      </c>
      <c r="AG33" s="270">
        <v>4640563.4000000004</v>
      </c>
      <c r="AH33" s="268">
        <v>0.67130000000000001</v>
      </c>
      <c r="AI33" s="266">
        <v>2478</v>
      </c>
      <c r="AJ33" s="267">
        <v>1802</v>
      </c>
      <c r="AK33" s="268">
        <v>0.72719999999999996</v>
      </c>
      <c r="AL33" s="12" t="s">
        <v>168</v>
      </c>
    </row>
    <row r="34" spans="1:38" s="3" customFormat="1" ht="13.8" x14ac:dyDescent="0.3">
      <c r="A34" s="62" t="s">
        <v>142</v>
      </c>
      <c r="B34" s="62" t="s">
        <v>36</v>
      </c>
      <c r="C34" s="295">
        <v>16799138.399999999</v>
      </c>
      <c r="D34" s="295">
        <v>17028736.640000001</v>
      </c>
      <c r="E34" s="296">
        <v>0.98651701269131797</v>
      </c>
      <c r="F34" s="63">
        <v>7517</v>
      </c>
      <c r="G34" s="63">
        <v>7240</v>
      </c>
      <c r="H34" s="64">
        <v>0.96319999999999995</v>
      </c>
      <c r="I34" s="59">
        <v>0.97619999999999996</v>
      </c>
      <c r="J34" s="300">
        <v>8875</v>
      </c>
      <c r="K34" s="300">
        <v>7899</v>
      </c>
      <c r="L34" s="301">
        <v>0.89</v>
      </c>
      <c r="M34" s="296">
        <v>0.88260000000000005</v>
      </c>
      <c r="N34" s="65">
        <v>16909557.280000001</v>
      </c>
      <c r="O34" s="65">
        <v>11734346.960000001</v>
      </c>
      <c r="P34" s="64">
        <v>0.69389999999999996</v>
      </c>
      <c r="Q34" s="64">
        <v>0.69</v>
      </c>
      <c r="R34" s="300">
        <v>6700</v>
      </c>
      <c r="S34" s="300">
        <v>4896</v>
      </c>
      <c r="T34" s="301">
        <v>0.73070000000000002</v>
      </c>
      <c r="U34" s="301">
        <v>0.69</v>
      </c>
      <c r="V34" s="63">
        <v>5591</v>
      </c>
      <c r="W34" s="63">
        <v>4463</v>
      </c>
      <c r="X34" s="64">
        <v>0.79820000000000002</v>
      </c>
      <c r="Y34" s="278"/>
      <c r="Z34" s="266">
        <v>8273</v>
      </c>
      <c r="AA34" s="267">
        <v>8290</v>
      </c>
      <c r="AB34" s="268">
        <v>1.0021</v>
      </c>
      <c r="AC34" s="266">
        <v>9910</v>
      </c>
      <c r="AD34" s="267">
        <v>8772</v>
      </c>
      <c r="AE34" s="268">
        <v>0.88519999999999999</v>
      </c>
      <c r="AF34" s="269">
        <v>17704322.739999998</v>
      </c>
      <c r="AG34" s="270">
        <v>12777651.18</v>
      </c>
      <c r="AH34" s="268">
        <v>0.72170000000000001</v>
      </c>
      <c r="AI34" s="266">
        <v>7393</v>
      </c>
      <c r="AJ34" s="267">
        <v>5232</v>
      </c>
      <c r="AK34" s="268">
        <v>0.7077</v>
      </c>
      <c r="AL34" s="12" t="s">
        <v>168</v>
      </c>
    </row>
    <row r="35" spans="1:38" s="3" customFormat="1" ht="13.8" x14ac:dyDescent="0.3">
      <c r="A35" s="62" t="s">
        <v>312</v>
      </c>
      <c r="B35" s="62" t="s">
        <v>143</v>
      </c>
      <c r="C35" s="295">
        <v>3016904.01</v>
      </c>
      <c r="D35" s="295">
        <v>2886642.86</v>
      </c>
      <c r="E35" s="296">
        <v>1.04512548185472</v>
      </c>
      <c r="F35" s="63">
        <v>1743</v>
      </c>
      <c r="G35" s="63">
        <v>1409</v>
      </c>
      <c r="H35" s="64">
        <v>0.80840000000000001</v>
      </c>
      <c r="I35" s="59">
        <v>0.86380000000000001</v>
      </c>
      <c r="J35" s="300">
        <v>2302</v>
      </c>
      <c r="K35" s="300">
        <v>1730</v>
      </c>
      <c r="L35" s="301">
        <v>0.75149999999999995</v>
      </c>
      <c r="M35" s="296">
        <v>0.78669999999999995</v>
      </c>
      <c r="N35" s="65">
        <v>2840236.37</v>
      </c>
      <c r="O35" s="65">
        <v>1737413.79</v>
      </c>
      <c r="P35" s="64">
        <v>0.61170000000000002</v>
      </c>
      <c r="Q35" s="64">
        <v>0.62360000000000004</v>
      </c>
      <c r="R35" s="300">
        <v>1638</v>
      </c>
      <c r="S35" s="300">
        <v>1129</v>
      </c>
      <c r="T35" s="301">
        <v>0.68930000000000002</v>
      </c>
      <c r="U35" s="301">
        <v>0.64439999999999997</v>
      </c>
      <c r="V35" s="63">
        <v>1009</v>
      </c>
      <c r="W35" s="63">
        <v>779</v>
      </c>
      <c r="X35" s="64">
        <v>0.77210000000000001</v>
      </c>
      <c r="Y35" s="278"/>
      <c r="Z35" s="266">
        <v>2071</v>
      </c>
      <c r="AA35" s="267">
        <v>1632</v>
      </c>
      <c r="AB35" s="268">
        <v>0.78800000000000003</v>
      </c>
      <c r="AC35" s="266">
        <v>2450</v>
      </c>
      <c r="AD35" s="267">
        <v>1925</v>
      </c>
      <c r="AE35" s="268">
        <v>0.78569999999999995</v>
      </c>
      <c r="AF35" s="269">
        <v>3014070.75</v>
      </c>
      <c r="AG35" s="270">
        <v>1912141.41</v>
      </c>
      <c r="AH35" s="268">
        <v>0.63439999999999996</v>
      </c>
      <c r="AI35" s="266">
        <v>1861</v>
      </c>
      <c r="AJ35" s="267">
        <v>1173</v>
      </c>
      <c r="AK35" s="268">
        <v>0.63029999999999997</v>
      </c>
      <c r="AL35" s="12" t="s">
        <v>168</v>
      </c>
    </row>
    <row r="36" spans="1:38" s="3" customFormat="1" ht="13.8" x14ac:dyDescent="0.3">
      <c r="A36" s="62" t="s">
        <v>312</v>
      </c>
      <c r="B36" s="62" t="s">
        <v>144</v>
      </c>
      <c r="C36" s="295">
        <v>3527526.85</v>
      </c>
      <c r="D36" s="295">
        <v>3187552.44</v>
      </c>
      <c r="E36" s="296">
        <v>1.10665688373742</v>
      </c>
      <c r="F36" s="63">
        <v>1459</v>
      </c>
      <c r="G36" s="63">
        <v>1377</v>
      </c>
      <c r="H36" s="64">
        <v>0.94379999999999997</v>
      </c>
      <c r="I36" s="59">
        <v>0.92179999999999995</v>
      </c>
      <c r="J36" s="300">
        <v>2477</v>
      </c>
      <c r="K36" s="300">
        <v>1794</v>
      </c>
      <c r="L36" s="301">
        <v>0.72430000000000005</v>
      </c>
      <c r="M36" s="296">
        <v>0.85199999999999998</v>
      </c>
      <c r="N36" s="65">
        <v>3318276.52</v>
      </c>
      <c r="O36" s="65">
        <v>2146964.5</v>
      </c>
      <c r="P36" s="64">
        <v>0.64700000000000002</v>
      </c>
      <c r="Q36" s="64">
        <v>0.65629999999999999</v>
      </c>
      <c r="R36" s="300">
        <v>1636</v>
      </c>
      <c r="S36" s="300">
        <v>1166</v>
      </c>
      <c r="T36" s="301">
        <v>0.7127</v>
      </c>
      <c r="U36" s="301">
        <v>0.66739999999999999</v>
      </c>
      <c r="V36" s="63">
        <v>1114</v>
      </c>
      <c r="W36" s="63">
        <v>890</v>
      </c>
      <c r="X36" s="64">
        <v>0.79890000000000005</v>
      </c>
      <c r="Y36" s="278"/>
      <c r="Z36" s="266">
        <v>1661</v>
      </c>
      <c r="AA36" s="267">
        <v>1563</v>
      </c>
      <c r="AB36" s="268">
        <v>0.94099999999999995</v>
      </c>
      <c r="AC36" s="266">
        <v>2230</v>
      </c>
      <c r="AD36" s="267">
        <v>2018</v>
      </c>
      <c r="AE36" s="268">
        <v>0.90490000000000004</v>
      </c>
      <c r="AF36" s="269">
        <v>3571770.62</v>
      </c>
      <c r="AG36" s="270">
        <v>2242614.73</v>
      </c>
      <c r="AH36" s="268">
        <v>0.62790000000000001</v>
      </c>
      <c r="AI36" s="266">
        <v>1802</v>
      </c>
      <c r="AJ36" s="267">
        <v>1073</v>
      </c>
      <c r="AK36" s="268">
        <v>0.59540000000000004</v>
      </c>
      <c r="AL36" s="12" t="s">
        <v>168</v>
      </c>
    </row>
    <row r="37" spans="1:38" s="3" customFormat="1" ht="13.8" x14ac:dyDescent="0.3">
      <c r="A37" s="62" t="s">
        <v>154</v>
      </c>
      <c r="B37" s="62" t="s">
        <v>39</v>
      </c>
      <c r="C37" s="295">
        <v>24502375.59</v>
      </c>
      <c r="D37" s="295">
        <v>23984287.469999999</v>
      </c>
      <c r="E37" s="296">
        <v>1.02160114702795</v>
      </c>
      <c r="F37" s="63">
        <v>11213</v>
      </c>
      <c r="G37" s="63">
        <v>11116</v>
      </c>
      <c r="H37" s="64">
        <v>0.99129999999999996</v>
      </c>
      <c r="I37" s="59">
        <v>0.99</v>
      </c>
      <c r="J37" s="300">
        <v>13136</v>
      </c>
      <c r="K37" s="300">
        <v>11782</v>
      </c>
      <c r="L37" s="301">
        <v>0.89690000000000003</v>
      </c>
      <c r="M37" s="296">
        <v>0.89</v>
      </c>
      <c r="N37" s="65">
        <v>26036301.739999998</v>
      </c>
      <c r="O37" s="65">
        <v>17016543.670000002</v>
      </c>
      <c r="P37" s="64">
        <v>0.65359999999999996</v>
      </c>
      <c r="Q37" s="64">
        <v>0.6583</v>
      </c>
      <c r="R37" s="300">
        <v>10181</v>
      </c>
      <c r="S37" s="300">
        <v>7242</v>
      </c>
      <c r="T37" s="301">
        <v>0.71130000000000004</v>
      </c>
      <c r="U37" s="301">
        <v>0.69</v>
      </c>
      <c r="V37" s="63">
        <v>9017</v>
      </c>
      <c r="W37" s="63">
        <v>7055</v>
      </c>
      <c r="X37" s="64">
        <v>0.78239999999999998</v>
      </c>
      <c r="Y37" s="278"/>
      <c r="Z37" s="266">
        <v>12135</v>
      </c>
      <c r="AA37" s="267">
        <v>12377</v>
      </c>
      <c r="AB37" s="268">
        <v>1.0199</v>
      </c>
      <c r="AC37" s="266">
        <v>14524</v>
      </c>
      <c r="AD37" s="267">
        <v>12937</v>
      </c>
      <c r="AE37" s="268">
        <v>0.89070000000000005</v>
      </c>
      <c r="AF37" s="269">
        <v>27749250.690000001</v>
      </c>
      <c r="AG37" s="270">
        <v>18433419</v>
      </c>
      <c r="AH37" s="268">
        <v>0.6643</v>
      </c>
      <c r="AI37" s="266">
        <v>11490</v>
      </c>
      <c r="AJ37" s="267">
        <v>7519</v>
      </c>
      <c r="AK37" s="268">
        <v>0.65439999999999998</v>
      </c>
      <c r="AL37" s="12" t="s">
        <v>168</v>
      </c>
    </row>
    <row r="38" spans="1:38" s="3" customFormat="1" ht="13.8" x14ac:dyDescent="0.3">
      <c r="A38" s="62" t="s">
        <v>155</v>
      </c>
      <c r="B38" s="62" t="s">
        <v>40</v>
      </c>
      <c r="C38" s="295">
        <v>5749351.8499999996</v>
      </c>
      <c r="D38" s="295">
        <v>5487067.6299999999</v>
      </c>
      <c r="E38" s="296">
        <v>1.0478004350750101</v>
      </c>
      <c r="F38" s="63">
        <v>1979</v>
      </c>
      <c r="G38" s="63">
        <v>2035</v>
      </c>
      <c r="H38" s="64">
        <v>1.0283</v>
      </c>
      <c r="I38" s="59">
        <v>0.99</v>
      </c>
      <c r="J38" s="300">
        <v>2865</v>
      </c>
      <c r="K38" s="300">
        <v>2549</v>
      </c>
      <c r="L38" s="301">
        <v>0.88970000000000005</v>
      </c>
      <c r="M38" s="296">
        <v>0.89</v>
      </c>
      <c r="N38" s="65">
        <v>5634747.4900000002</v>
      </c>
      <c r="O38" s="65">
        <v>3852242.82</v>
      </c>
      <c r="P38" s="64">
        <v>0.68369999999999997</v>
      </c>
      <c r="Q38" s="64">
        <v>0.67330000000000001</v>
      </c>
      <c r="R38" s="300">
        <v>2212</v>
      </c>
      <c r="S38" s="300">
        <v>1533</v>
      </c>
      <c r="T38" s="301">
        <v>0.69299999999999995</v>
      </c>
      <c r="U38" s="301">
        <v>0.67589999999999995</v>
      </c>
      <c r="V38" s="63">
        <v>1668</v>
      </c>
      <c r="W38" s="63">
        <v>1448</v>
      </c>
      <c r="X38" s="64">
        <v>0.86809999999999998</v>
      </c>
      <c r="Y38" s="278"/>
      <c r="Z38" s="266">
        <v>2082</v>
      </c>
      <c r="AA38" s="267">
        <v>2172</v>
      </c>
      <c r="AB38" s="268">
        <v>1.0431999999999999</v>
      </c>
      <c r="AC38" s="266">
        <v>3014</v>
      </c>
      <c r="AD38" s="267">
        <v>2732</v>
      </c>
      <c r="AE38" s="268">
        <v>0.90639999999999998</v>
      </c>
      <c r="AF38" s="269">
        <v>6020116.0899999999</v>
      </c>
      <c r="AG38" s="270">
        <v>4009091.16</v>
      </c>
      <c r="AH38" s="268">
        <v>0.66590000000000005</v>
      </c>
      <c r="AI38" s="266">
        <v>2396</v>
      </c>
      <c r="AJ38" s="267">
        <v>1622</v>
      </c>
      <c r="AK38" s="268">
        <v>0.67700000000000005</v>
      </c>
      <c r="AL38" s="12" t="s">
        <v>168</v>
      </c>
    </row>
    <row r="39" spans="1:38" s="3" customFormat="1" ht="13.8" x14ac:dyDescent="0.3">
      <c r="A39" s="62" t="s">
        <v>153</v>
      </c>
      <c r="B39" s="62" t="s">
        <v>41</v>
      </c>
      <c r="C39" s="295">
        <v>15799610.130000001</v>
      </c>
      <c r="D39" s="295">
        <v>15392094.970000001</v>
      </c>
      <c r="E39" s="296">
        <v>1.0264756136701501</v>
      </c>
      <c r="F39" s="63">
        <v>6907</v>
      </c>
      <c r="G39" s="63">
        <v>6963</v>
      </c>
      <c r="H39" s="64">
        <v>1.0081</v>
      </c>
      <c r="I39" s="59">
        <v>0.99</v>
      </c>
      <c r="J39" s="300">
        <v>8741</v>
      </c>
      <c r="K39" s="300">
        <v>7351</v>
      </c>
      <c r="L39" s="301">
        <v>0.84099999999999997</v>
      </c>
      <c r="M39" s="296">
        <v>0.83420000000000005</v>
      </c>
      <c r="N39" s="65">
        <v>15963881.41</v>
      </c>
      <c r="O39" s="65">
        <v>11096577.9</v>
      </c>
      <c r="P39" s="64">
        <v>0.69510000000000005</v>
      </c>
      <c r="Q39" s="64">
        <v>0.69</v>
      </c>
      <c r="R39" s="300">
        <v>6380</v>
      </c>
      <c r="S39" s="300">
        <v>4601</v>
      </c>
      <c r="T39" s="301">
        <v>0.72119999999999995</v>
      </c>
      <c r="U39" s="301">
        <v>0.69</v>
      </c>
      <c r="V39" s="63">
        <v>5400</v>
      </c>
      <c r="W39" s="63">
        <v>4442</v>
      </c>
      <c r="X39" s="64">
        <v>0.8226</v>
      </c>
      <c r="Y39" s="278"/>
      <c r="Z39" s="266">
        <v>7386</v>
      </c>
      <c r="AA39" s="267">
        <v>8041</v>
      </c>
      <c r="AB39" s="268">
        <v>1.0887</v>
      </c>
      <c r="AC39" s="266">
        <v>9896</v>
      </c>
      <c r="AD39" s="267">
        <v>8250</v>
      </c>
      <c r="AE39" s="268">
        <v>0.8337</v>
      </c>
      <c r="AF39" s="269">
        <v>16783229.829999998</v>
      </c>
      <c r="AG39" s="270">
        <v>11432784.390000001</v>
      </c>
      <c r="AH39" s="268">
        <v>0.68120000000000003</v>
      </c>
      <c r="AI39" s="266">
        <v>7545</v>
      </c>
      <c r="AJ39" s="267">
        <v>5031</v>
      </c>
      <c r="AK39" s="268">
        <v>0.66679999999999995</v>
      </c>
      <c r="AL39" s="12" t="s">
        <v>168</v>
      </c>
    </row>
    <row r="40" spans="1:38" s="3" customFormat="1" ht="13.8" x14ac:dyDescent="0.3">
      <c r="A40" s="62" t="s">
        <v>155</v>
      </c>
      <c r="B40" s="62" t="s">
        <v>42</v>
      </c>
      <c r="C40" s="295">
        <v>1174032.5</v>
      </c>
      <c r="D40" s="295">
        <v>1219159.48</v>
      </c>
      <c r="E40" s="296">
        <v>0.96298517073418499</v>
      </c>
      <c r="F40" s="63">
        <v>374</v>
      </c>
      <c r="G40" s="63">
        <v>361</v>
      </c>
      <c r="H40" s="64">
        <v>0.96519999999999995</v>
      </c>
      <c r="I40" s="59">
        <v>0.99</v>
      </c>
      <c r="J40" s="300">
        <v>501</v>
      </c>
      <c r="K40" s="300">
        <v>459</v>
      </c>
      <c r="L40" s="301">
        <v>0.91620000000000001</v>
      </c>
      <c r="M40" s="296">
        <v>0.89</v>
      </c>
      <c r="N40" s="65">
        <v>1200902.23</v>
      </c>
      <c r="O40" s="65">
        <v>865337.33</v>
      </c>
      <c r="P40" s="64">
        <v>0.72060000000000002</v>
      </c>
      <c r="Q40" s="64">
        <v>0.69</v>
      </c>
      <c r="R40" s="300">
        <v>419</v>
      </c>
      <c r="S40" s="300">
        <v>312</v>
      </c>
      <c r="T40" s="301">
        <v>0.74460000000000004</v>
      </c>
      <c r="U40" s="301">
        <v>0.69</v>
      </c>
      <c r="V40" s="63">
        <v>293</v>
      </c>
      <c r="W40" s="63">
        <v>212</v>
      </c>
      <c r="X40" s="64">
        <v>0.72350000000000003</v>
      </c>
      <c r="Y40" s="278"/>
      <c r="Z40" s="266">
        <v>427</v>
      </c>
      <c r="AA40" s="267">
        <v>432</v>
      </c>
      <c r="AB40" s="268">
        <v>1.0117</v>
      </c>
      <c r="AC40" s="266">
        <v>562</v>
      </c>
      <c r="AD40" s="267">
        <v>515</v>
      </c>
      <c r="AE40" s="268">
        <v>0.91639999999999999</v>
      </c>
      <c r="AF40" s="269">
        <v>1438643.35</v>
      </c>
      <c r="AG40" s="270">
        <v>990159.52</v>
      </c>
      <c r="AH40" s="268">
        <v>0.68830000000000002</v>
      </c>
      <c r="AI40" s="266">
        <v>487</v>
      </c>
      <c r="AJ40" s="267">
        <v>328</v>
      </c>
      <c r="AK40" s="268">
        <v>0.67349999999999999</v>
      </c>
      <c r="AL40" s="12" t="s">
        <v>168</v>
      </c>
    </row>
    <row r="41" spans="1:38" s="3" customFormat="1" ht="13.8" x14ac:dyDescent="0.3">
      <c r="A41" s="62" t="s">
        <v>155</v>
      </c>
      <c r="B41" s="62" t="s">
        <v>43</v>
      </c>
      <c r="C41" s="295">
        <v>612275.31999999995</v>
      </c>
      <c r="D41" s="295">
        <v>600646.19999999995</v>
      </c>
      <c r="E41" s="296">
        <v>1.01936101485367</v>
      </c>
      <c r="F41" s="63">
        <v>155</v>
      </c>
      <c r="G41" s="63">
        <v>169</v>
      </c>
      <c r="H41" s="64">
        <v>1.0903</v>
      </c>
      <c r="I41" s="59">
        <v>0.99</v>
      </c>
      <c r="J41" s="300">
        <v>232</v>
      </c>
      <c r="K41" s="300">
        <v>211</v>
      </c>
      <c r="L41" s="301">
        <v>0.90949999999999998</v>
      </c>
      <c r="M41" s="296">
        <v>0.88759999999999994</v>
      </c>
      <c r="N41" s="65">
        <v>686889.87</v>
      </c>
      <c r="O41" s="65">
        <v>434178.14</v>
      </c>
      <c r="P41" s="64">
        <v>0.6321</v>
      </c>
      <c r="Q41" s="64">
        <v>0.67190000000000005</v>
      </c>
      <c r="R41" s="300">
        <v>213</v>
      </c>
      <c r="S41" s="300">
        <v>145</v>
      </c>
      <c r="T41" s="301">
        <v>0.68079999999999996</v>
      </c>
      <c r="U41" s="301">
        <v>0.66969999999999996</v>
      </c>
      <c r="V41" s="63">
        <v>152</v>
      </c>
      <c r="W41" s="63">
        <v>119</v>
      </c>
      <c r="X41" s="64">
        <v>0.78290000000000004</v>
      </c>
      <c r="Y41" s="278"/>
      <c r="Z41" s="266">
        <v>127</v>
      </c>
      <c r="AA41" s="267">
        <v>142</v>
      </c>
      <c r="AB41" s="268">
        <v>1.1181000000000001</v>
      </c>
      <c r="AC41" s="266">
        <v>247</v>
      </c>
      <c r="AD41" s="267">
        <v>218</v>
      </c>
      <c r="AE41" s="268">
        <v>0.88260000000000005</v>
      </c>
      <c r="AF41" s="269">
        <v>645042.30000000005</v>
      </c>
      <c r="AG41" s="270">
        <v>431340.81</v>
      </c>
      <c r="AH41" s="268">
        <v>0.66869999999999996</v>
      </c>
      <c r="AI41" s="266">
        <v>216</v>
      </c>
      <c r="AJ41" s="267">
        <v>155</v>
      </c>
      <c r="AK41" s="268">
        <v>0.71760000000000002</v>
      </c>
      <c r="AL41" s="12" t="s">
        <v>168</v>
      </c>
    </row>
    <row r="42" spans="1:38" s="3" customFormat="1" ht="13.8" x14ac:dyDescent="0.3">
      <c r="A42" s="62" t="s">
        <v>312</v>
      </c>
      <c r="B42" s="62" t="s">
        <v>44</v>
      </c>
      <c r="C42" s="295">
        <v>4416456.46</v>
      </c>
      <c r="D42" s="295">
        <v>4409775.08</v>
      </c>
      <c r="E42" s="296">
        <v>1.0015151294292299</v>
      </c>
      <c r="F42" s="63">
        <v>1741</v>
      </c>
      <c r="G42" s="63">
        <v>1651</v>
      </c>
      <c r="H42" s="64">
        <v>0.94830000000000003</v>
      </c>
      <c r="I42" s="59">
        <v>0.96399999999999997</v>
      </c>
      <c r="J42" s="300">
        <v>2324</v>
      </c>
      <c r="K42" s="300">
        <v>2121</v>
      </c>
      <c r="L42" s="301">
        <v>0.91269999999999996</v>
      </c>
      <c r="M42" s="296">
        <v>0.87809999999999999</v>
      </c>
      <c r="N42" s="65">
        <v>4350776.8099999996</v>
      </c>
      <c r="O42" s="65">
        <v>3153631.73</v>
      </c>
      <c r="P42" s="64">
        <v>0.7248</v>
      </c>
      <c r="Q42" s="64">
        <v>0.69</v>
      </c>
      <c r="R42" s="300">
        <v>1784</v>
      </c>
      <c r="S42" s="300">
        <v>1278</v>
      </c>
      <c r="T42" s="301">
        <v>0.71640000000000004</v>
      </c>
      <c r="U42" s="301">
        <v>0.69</v>
      </c>
      <c r="V42" s="63">
        <v>1395</v>
      </c>
      <c r="W42" s="63">
        <v>1135</v>
      </c>
      <c r="X42" s="64">
        <v>0.81359999999999999</v>
      </c>
      <c r="Y42" s="278"/>
      <c r="Z42" s="266">
        <v>1840</v>
      </c>
      <c r="AA42" s="267">
        <v>1911</v>
      </c>
      <c r="AB42" s="268">
        <v>1.0386</v>
      </c>
      <c r="AC42" s="266">
        <v>2674</v>
      </c>
      <c r="AD42" s="267">
        <v>2367</v>
      </c>
      <c r="AE42" s="268">
        <v>0.88519999999999999</v>
      </c>
      <c r="AF42" s="269">
        <v>4803088.0599999996</v>
      </c>
      <c r="AG42" s="270">
        <v>3395055.27</v>
      </c>
      <c r="AH42" s="268">
        <v>0.70679999999999998</v>
      </c>
      <c r="AI42" s="266">
        <v>2079</v>
      </c>
      <c r="AJ42" s="267">
        <v>1346</v>
      </c>
      <c r="AK42" s="268">
        <v>0.64739999999999998</v>
      </c>
      <c r="AL42" s="12" t="s">
        <v>168</v>
      </c>
    </row>
    <row r="43" spans="1:38" s="3" customFormat="1" ht="13.8" x14ac:dyDescent="0.3">
      <c r="A43" s="62" t="s">
        <v>152</v>
      </c>
      <c r="B43" s="62" t="s">
        <v>45</v>
      </c>
      <c r="C43" s="295">
        <v>2004983.46</v>
      </c>
      <c r="D43" s="295">
        <v>1880570.5725</v>
      </c>
      <c r="E43" s="296">
        <v>1.0661569894367799</v>
      </c>
      <c r="F43" s="63">
        <v>924</v>
      </c>
      <c r="G43" s="63">
        <v>965</v>
      </c>
      <c r="H43" s="64">
        <v>1.0444</v>
      </c>
      <c r="I43" s="59">
        <v>0.99</v>
      </c>
      <c r="J43" s="300">
        <v>1248</v>
      </c>
      <c r="K43" s="300">
        <v>1146</v>
      </c>
      <c r="L43" s="301">
        <v>0.91830000000000001</v>
      </c>
      <c r="M43" s="296">
        <v>0.89</v>
      </c>
      <c r="N43" s="65">
        <v>2229326.2799999998</v>
      </c>
      <c r="O43" s="65">
        <v>1439195.5</v>
      </c>
      <c r="P43" s="64">
        <v>0.64559999999999995</v>
      </c>
      <c r="Q43" s="64">
        <v>0.65680000000000005</v>
      </c>
      <c r="R43" s="300">
        <v>1004</v>
      </c>
      <c r="S43" s="300">
        <v>700</v>
      </c>
      <c r="T43" s="301">
        <v>0.69720000000000004</v>
      </c>
      <c r="U43" s="301">
        <v>0.69</v>
      </c>
      <c r="V43" s="63">
        <v>787</v>
      </c>
      <c r="W43" s="63">
        <v>686</v>
      </c>
      <c r="X43" s="64">
        <v>0.87170000000000003</v>
      </c>
      <c r="Y43" s="278"/>
      <c r="Z43" s="266">
        <v>978</v>
      </c>
      <c r="AA43" s="267">
        <v>1011</v>
      </c>
      <c r="AB43" s="268">
        <v>1.0337000000000001</v>
      </c>
      <c r="AC43" s="266">
        <v>1256</v>
      </c>
      <c r="AD43" s="267">
        <v>1182</v>
      </c>
      <c r="AE43" s="268">
        <v>0.94110000000000005</v>
      </c>
      <c r="AF43" s="269">
        <v>2248640.37</v>
      </c>
      <c r="AG43" s="270">
        <v>1489040.44</v>
      </c>
      <c r="AH43" s="268">
        <v>0.66220000000000001</v>
      </c>
      <c r="AI43" s="266">
        <v>1073</v>
      </c>
      <c r="AJ43" s="267">
        <v>748</v>
      </c>
      <c r="AK43" s="268">
        <v>0.69710000000000005</v>
      </c>
      <c r="AL43" s="12" t="s">
        <v>168</v>
      </c>
    </row>
    <row r="44" spans="1:38" s="3" customFormat="1" ht="13.8" x14ac:dyDescent="0.3">
      <c r="A44" s="62" t="s">
        <v>142</v>
      </c>
      <c r="B44" s="62" t="s">
        <v>145</v>
      </c>
      <c r="C44" s="295">
        <v>26318986.280000001</v>
      </c>
      <c r="D44" s="295">
        <v>25230065.109999999</v>
      </c>
      <c r="E44" s="296">
        <v>1.0431596654726201</v>
      </c>
      <c r="F44" s="63">
        <v>11281</v>
      </c>
      <c r="G44" s="63">
        <v>11428</v>
      </c>
      <c r="H44" s="64">
        <v>1.0129999999999999</v>
      </c>
      <c r="I44" s="59">
        <v>0.99</v>
      </c>
      <c r="J44" s="300">
        <v>14749</v>
      </c>
      <c r="K44" s="300">
        <v>11628</v>
      </c>
      <c r="L44" s="301">
        <v>0.78839999999999999</v>
      </c>
      <c r="M44" s="296">
        <v>0.83389999999999997</v>
      </c>
      <c r="N44" s="65">
        <v>26603551.07</v>
      </c>
      <c r="O44" s="65">
        <v>19249225.18</v>
      </c>
      <c r="P44" s="64">
        <v>0.72360000000000002</v>
      </c>
      <c r="Q44" s="64">
        <v>0.69</v>
      </c>
      <c r="R44" s="300">
        <v>10459</v>
      </c>
      <c r="S44" s="300">
        <v>7674</v>
      </c>
      <c r="T44" s="301">
        <v>0.73370000000000002</v>
      </c>
      <c r="U44" s="301">
        <v>0.69</v>
      </c>
      <c r="V44" s="63">
        <v>8167</v>
      </c>
      <c r="W44" s="63">
        <v>6761</v>
      </c>
      <c r="X44" s="64">
        <v>0.82779999999999998</v>
      </c>
      <c r="Y44" s="278"/>
      <c r="Z44" s="266">
        <v>11255</v>
      </c>
      <c r="AA44" s="267">
        <v>11733</v>
      </c>
      <c r="AB44" s="268">
        <v>1.0425</v>
      </c>
      <c r="AC44" s="266">
        <v>15098</v>
      </c>
      <c r="AD44" s="267">
        <v>12057</v>
      </c>
      <c r="AE44" s="268">
        <v>0.79859999999999998</v>
      </c>
      <c r="AF44" s="269">
        <v>25829201.149999999</v>
      </c>
      <c r="AG44" s="270">
        <v>19383910.690000001</v>
      </c>
      <c r="AH44" s="268">
        <v>0.75049999999999994</v>
      </c>
      <c r="AI44" s="266">
        <v>11011</v>
      </c>
      <c r="AJ44" s="267">
        <v>7762</v>
      </c>
      <c r="AK44" s="268">
        <v>0.70489999999999997</v>
      </c>
      <c r="AL44" s="12" t="s">
        <v>168</v>
      </c>
    </row>
    <row r="45" spans="1:38" s="3" customFormat="1" ht="13.8" x14ac:dyDescent="0.3">
      <c r="A45" s="62" t="s">
        <v>142</v>
      </c>
      <c r="B45" s="62" t="s">
        <v>146</v>
      </c>
      <c r="C45" s="295">
        <v>8723496.8399999999</v>
      </c>
      <c r="D45" s="295">
        <v>8763551.8399999999</v>
      </c>
      <c r="E45" s="296">
        <v>0.99542936463076803</v>
      </c>
      <c r="F45" s="63">
        <v>4385</v>
      </c>
      <c r="G45" s="63">
        <v>4374</v>
      </c>
      <c r="H45" s="64">
        <v>0.99750000000000005</v>
      </c>
      <c r="I45" s="59">
        <v>0.99</v>
      </c>
      <c r="J45" s="300">
        <v>5544</v>
      </c>
      <c r="K45" s="300">
        <v>4517</v>
      </c>
      <c r="L45" s="301">
        <v>0.81479999999999997</v>
      </c>
      <c r="M45" s="296">
        <v>0.84189999999999998</v>
      </c>
      <c r="N45" s="65">
        <v>8566443.2599999998</v>
      </c>
      <c r="O45" s="65">
        <v>6248495.8300000001</v>
      </c>
      <c r="P45" s="64">
        <v>0.72940000000000005</v>
      </c>
      <c r="Q45" s="64">
        <v>0.69</v>
      </c>
      <c r="R45" s="300">
        <v>4124</v>
      </c>
      <c r="S45" s="300">
        <v>2960</v>
      </c>
      <c r="T45" s="301">
        <v>0.7177</v>
      </c>
      <c r="U45" s="301">
        <v>0.69</v>
      </c>
      <c r="V45" s="63">
        <v>3193</v>
      </c>
      <c r="W45" s="63">
        <v>2706</v>
      </c>
      <c r="X45" s="64">
        <v>0.84750000000000003</v>
      </c>
      <c r="Y45" s="278"/>
      <c r="Z45" s="266">
        <v>4370</v>
      </c>
      <c r="AA45" s="267">
        <v>4448</v>
      </c>
      <c r="AB45" s="268">
        <v>1.0178</v>
      </c>
      <c r="AC45" s="266">
        <v>5808</v>
      </c>
      <c r="AD45" s="267">
        <v>5025</v>
      </c>
      <c r="AE45" s="268">
        <v>0.86519999999999997</v>
      </c>
      <c r="AF45" s="269">
        <v>9468270.1199999992</v>
      </c>
      <c r="AG45" s="270">
        <v>7040756.6600000001</v>
      </c>
      <c r="AH45" s="268">
        <v>0.74360000000000004</v>
      </c>
      <c r="AI45" s="266">
        <v>4706</v>
      </c>
      <c r="AJ45" s="267">
        <v>3190</v>
      </c>
      <c r="AK45" s="268">
        <v>0.67789999999999995</v>
      </c>
      <c r="AL45" s="12" t="s">
        <v>168</v>
      </c>
    </row>
    <row r="46" spans="1:38" s="3" customFormat="1" ht="13.8" x14ac:dyDescent="0.3">
      <c r="A46" s="62" t="s">
        <v>312</v>
      </c>
      <c r="B46" s="62" t="s">
        <v>48</v>
      </c>
      <c r="C46" s="295">
        <v>6795116.6399999997</v>
      </c>
      <c r="D46" s="295">
        <v>6566750.4900000002</v>
      </c>
      <c r="E46" s="296">
        <v>1.0347761271496101</v>
      </c>
      <c r="F46" s="63">
        <v>3186</v>
      </c>
      <c r="G46" s="63">
        <v>3154</v>
      </c>
      <c r="H46" s="64">
        <v>0.99</v>
      </c>
      <c r="I46" s="59">
        <v>0.99</v>
      </c>
      <c r="J46" s="300">
        <v>3905</v>
      </c>
      <c r="K46" s="300">
        <v>3313</v>
      </c>
      <c r="L46" s="301">
        <v>0.84840000000000004</v>
      </c>
      <c r="M46" s="296">
        <v>0.87090000000000001</v>
      </c>
      <c r="N46" s="65">
        <v>6536810.9699999997</v>
      </c>
      <c r="O46" s="65">
        <v>4579929.16</v>
      </c>
      <c r="P46" s="64">
        <v>0.7006</v>
      </c>
      <c r="Q46" s="64">
        <v>0.69</v>
      </c>
      <c r="R46" s="300">
        <v>2874</v>
      </c>
      <c r="S46" s="300">
        <v>2106</v>
      </c>
      <c r="T46" s="301">
        <v>0.73280000000000001</v>
      </c>
      <c r="U46" s="301">
        <v>0.69</v>
      </c>
      <c r="V46" s="63">
        <v>2215</v>
      </c>
      <c r="W46" s="63">
        <v>1819</v>
      </c>
      <c r="X46" s="64">
        <v>0.82120000000000004</v>
      </c>
      <c r="Y46" s="278"/>
      <c r="Z46" s="266">
        <v>3327</v>
      </c>
      <c r="AA46" s="267">
        <v>3365</v>
      </c>
      <c r="AB46" s="268">
        <v>1.0114000000000001</v>
      </c>
      <c r="AC46" s="266">
        <v>4204</v>
      </c>
      <c r="AD46" s="267">
        <v>3795</v>
      </c>
      <c r="AE46" s="268">
        <v>0.90269999999999995</v>
      </c>
      <c r="AF46" s="269">
        <v>7343860.6799999997</v>
      </c>
      <c r="AG46" s="270">
        <v>5095623.7699999996</v>
      </c>
      <c r="AH46" s="268">
        <v>0.69389999999999996</v>
      </c>
      <c r="AI46" s="266">
        <v>3286</v>
      </c>
      <c r="AJ46" s="267">
        <v>2271</v>
      </c>
      <c r="AK46" s="268">
        <v>0.69110000000000005</v>
      </c>
      <c r="AL46" s="12" t="s">
        <v>168</v>
      </c>
    </row>
    <row r="47" spans="1:38" s="3" customFormat="1" ht="13.8" x14ac:dyDescent="0.3">
      <c r="A47" s="62" t="s">
        <v>152</v>
      </c>
      <c r="B47" s="62" t="s">
        <v>49</v>
      </c>
      <c r="C47" s="295">
        <v>10062431.4</v>
      </c>
      <c r="D47" s="295">
        <v>9650235.1500000004</v>
      </c>
      <c r="E47" s="296">
        <v>1.0427135964660901</v>
      </c>
      <c r="F47" s="63">
        <v>3397</v>
      </c>
      <c r="G47" s="63">
        <v>3446</v>
      </c>
      <c r="H47" s="64">
        <v>1.0144</v>
      </c>
      <c r="I47" s="59">
        <v>0.99</v>
      </c>
      <c r="J47" s="300">
        <v>4402</v>
      </c>
      <c r="K47" s="300">
        <v>3903</v>
      </c>
      <c r="L47" s="301">
        <v>0.88660000000000005</v>
      </c>
      <c r="M47" s="296">
        <v>0.87819999999999998</v>
      </c>
      <c r="N47" s="65">
        <v>10451222.859999999</v>
      </c>
      <c r="O47" s="65">
        <v>7399591.7999999998</v>
      </c>
      <c r="P47" s="64">
        <v>0.70799999999999996</v>
      </c>
      <c r="Q47" s="64">
        <v>0.69</v>
      </c>
      <c r="R47" s="300">
        <v>3503</v>
      </c>
      <c r="S47" s="300">
        <v>2560</v>
      </c>
      <c r="T47" s="301">
        <v>0.73080000000000001</v>
      </c>
      <c r="U47" s="301">
        <v>0.69</v>
      </c>
      <c r="V47" s="63">
        <v>2732</v>
      </c>
      <c r="W47" s="63">
        <v>2262</v>
      </c>
      <c r="X47" s="64">
        <v>0.82799999999999996</v>
      </c>
      <c r="Y47" s="278"/>
      <c r="Z47" s="266">
        <v>3289</v>
      </c>
      <c r="AA47" s="267">
        <v>3605</v>
      </c>
      <c r="AB47" s="268">
        <v>1.0961000000000001</v>
      </c>
      <c r="AC47" s="266">
        <v>4462</v>
      </c>
      <c r="AD47" s="267">
        <v>4027</v>
      </c>
      <c r="AE47" s="268">
        <v>0.90249999999999997</v>
      </c>
      <c r="AF47" s="269">
        <v>10602758.33</v>
      </c>
      <c r="AG47" s="270">
        <v>7349482.2400000002</v>
      </c>
      <c r="AH47" s="268">
        <v>0.69320000000000004</v>
      </c>
      <c r="AI47" s="266">
        <v>3743</v>
      </c>
      <c r="AJ47" s="267">
        <v>2578</v>
      </c>
      <c r="AK47" s="268">
        <v>0.68879999999999997</v>
      </c>
      <c r="AL47" s="12" t="s">
        <v>168</v>
      </c>
    </row>
    <row r="48" spans="1:38" s="3" customFormat="1" ht="13.8" x14ac:dyDescent="0.3">
      <c r="A48" s="62" t="s">
        <v>155</v>
      </c>
      <c r="B48" s="62" t="s">
        <v>50</v>
      </c>
      <c r="C48" s="295">
        <v>3430965.47</v>
      </c>
      <c r="D48" s="295">
        <v>3527057.62</v>
      </c>
      <c r="E48" s="296">
        <v>0.97275571868882604</v>
      </c>
      <c r="F48" s="63">
        <v>1079</v>
      </c>
      <c r="G48" s="63">
        <v>1106</v>
      </c>
      <c r="H48" s="64">
        <v>1.0249999999999999</v>
      </c>
      <c r="I48" s="59">
        <v>0.99</v>
      </c>
      <c r="J48" s="300">
        <v>1465</v>
      </c>
      <c r="K48" s="300">
        <v>1347</v>
      </c>
      <c r="L48" s="301">
        <v>0.91949999999999998</v>
      </c>
      <c r="M48" s="296">
        <v>0.89</v>
      </c>
      <c r="N48" s="65">
        <v>3830279.11</v>
      </c>
      <c r="O48" s="65">
        <v>2718856.94</v>
      </c>
      <c r="P48" s="64">
        <v>0.70979999999999999</v>
      </c>
      <c r="Q48" s="64">
        <v>0.69</v>
      </c>
      <c r="R48" s="300">
        <v>1233</v>
      </c>
      <c r="S48" s="300">
        <v>855</v>
      </c>
      <c r="T48" s="301">
        <v>0.69340000000000002</v>
      </c>
      <c r="U48" s="301">
        <v>0.68869999999999998</v>
      </c>
      <c r="V48" s="63">
        <v>1193</v>
      </c>
      <c r="W48" s="63">
        <v>940</v>
      </c>
      <c r="X48" s="64">
        <v>0.78790000000000004</v>
      </c>
      <c r="Y48" s="278"/>
      <c r="Z48" s="266">
        <v>1066</v>
      </c>
      <c r="AA48" s="267">
        <v>1151</v>
      </c>
      <c r="AB48" s="268">
        <v>1.0797000000000001</v>
      </c>
      <c r="AC48" s="266">
        <v>1556</v>
      </c>
      <c r="AD48" s="267">
        <v>1405</v>
      </c>
      <c r="AE48" s="268">
        <v>0.90300000000000002</v>
      </c>
      <c r="AF48" s="269">
        <v>3891837.41</v>
      </c>
      <c r="AG48" s="270">
        <v>2918225.78</v>
      </c>
      <c r="AH48" s="268">
        <v>0.74980000000000002</v>
      </c>
      <c r="AI48" s="266">
        <v>1281</v>
      </c>
      <c r="AJ48" s="267">
        <v>934</v>
      </c>
      <c r="AK48" s="268">
        <v>0.72909999999999997</v>
      </c>
      <c r="AL48" s="12" t="s">
        <v>168</v>
      </c>
    </row>
    <row r="49" spans="1:38" s="3" customFormat="1" ht="13.8" x14ac:dyDescent="0.3">
      <c r="A49" s="62" t="s">
        <v>155</v>
      </c>
      <c r="B49" s="62" t="s">
        <v>51</v>
      </c>
      <c r="C49" s="295">
        <v>4224248.1399999997</v>
      </c>
      <c r="D49" s="295">
        <v>4071439.44</v>
      </c>
      <c r="E49" s="296">
        <v>1.0375318612131901</v>
      </c>
      <c r="F49" s="63">
        <v>1589</v>
      </c>
      <c r="G49" s="63">
        <v>1661</v>
      </c>
      <c r="H49" s="64">
        <v>1.0452999999999999</v>
      </c>
      <c r="I49" s="59">
        <v>0.99</v>
      </c>
      <c r="J49" s="300">
        <v>2329</v>
      </c>
      <c r="K49" s="300">
        <v>2077</v>
      </c>
      <c r="L49" s="301">
        <v>0.89180000000000004</v>
      </c>
      <c r="M49" s="296">
        <v>0.84830000000000005</v>
      </c>
      <c r="N49" s="65">
        <v>4125374.82</v>
      </c>
      <c r="O49" s="65">
        <v>3119250.4</v>
      </c>
      <c r="P49" s="64">
        <v>0.75609999999999999</v>
      </c>
      <c r="Q49" s="64">
        <v>0.69</v>
      </c>
      <c r="R49" s="300">
        <v>1667</v>
      </c>
      <c r="S49" s="300">
        <v>1154</v>
      </c>
      <c r="T49" s="301">
        <v>0.69230000000000003</v>
      </c>
      <c r="U49" s="301">
        <v>0.6835</v>
      </c>
      <c r="V49" s="63">
        <v>1485</v>
      </c>
      <c r="W49" s="63">
        <v>1207</v>
      </c>
      <c r="X49" s="64">
        <v>0.81279999999999997</v>
      </c>
      <c r="Y49" s="278"/>
      <c r="Z49" s="266">
        <v>1695</v>
      </c>
      <c r="AA49" s="267">
        <v>1750</v>
      </c>
      <c r="AB49" s="268">
        <v>1.0324</v>
      </c>
      <c r="AC49" s="266">
        <v>2407</v>
      </c>
      <c r="AD49" s="267">
        <v>2103</v>
      </c>
      <c r="AE49" s="268">
        <v>0.87370000000000003</v>
      </c>
      <c r="AF49" s="269">
        <v>4202934.4000000004</v>
      </c>
      <c r="AG49" s="270">
        <v>3194315.94</v>
      </c>
      <c r="AH49" s="268">
        <v>0.76</v>
      </c>
      <c r="AI49" s="266">
        <v>1815</v>
      </c>
      <c r="AJ49" s="267">
        <v>1238</v>
      </c>
      <c r="AK49" s="268">
        <v>0.68210000000000004</v>
      </c>
      <c r="AL49" s="12" t="s">
        <v>168</v>
      </c>
    </row>
    <row r="50" spans="1:38" s="3" customFormat="1" ht="13.8" x14ac:dyDescent="0.3">
      <c r="A50" s="62" t="s">
        <v>312</v>
      </c>
      <c r="B50" s="62" t="s">
        <v>52</v>
      </c>
      <c r="C50" s="295">
        <v>3193008.48</v>
      </c>
      <c r="D50" s="295">
        <v>2899804.19</v>
      </c>
      <c r="E50" s="296">
        <v>1.10111175472162</v>
      </c>
      <c r="F50" s="63">
        <v>1586</v>
      </c>
      <c r="G50" s="63">
        <v>1600</v>
      </c>
      <c r="H50" s="64">
        <v>1.0087999999999999</v>
      </c>
      <c r="I50" s="59">
        <v>0.98599999999999999</v>
      </c>
      <c r="J50" s="300">
        <v>1794</v>
      </c>
      <c r="K50" s="300">
        <v>1611</v>
      </c>
      <c r="L50" s="301">
        <v>0.89800000000000002</v>
      </c>
      <c r="M50" s="296">
        <v>0.89</v>
      </c>
      <c r="N50" s="65">
        <v>3109369.9</v>
      </c>
      <c r="O50" s="65">
        <v>2238339.02</v>
      </c>
      <c r="P50" s="64">
        <v>0.71989999999999998</v>
      </c>
      <c r="Q50" s="64">
        <v>0.69</v>
      </c>
      <c r="R50" s="300">
        <v>1263</v>
      </c>
      <c r="S50" s="300">
        <v>982</v>
      </c>
      <c r="T50" s="301">
        <v>0.77749999999999997</v>
      </c>
      <c r="U50" s="301">
        <v>0.69</v>
      </c>
      <c r="V50" s="63">
        <v>1217</v>
      </c>
      <c r="W50" s="63">
        <v>1040</v>
      </c>
      <c r="X50" s="64">
        <v>0.85460000000000003</v>
      </c>
      <c r="Y50" s="278"/>
      <c r="Z50" s="266">
        <v>1643</v>
      </c>
      <c r="AA50" s="267">
        <v>1645</v>
      </c>
      <c r="AB50" s="268">
        <v>1.0012000000000001</v>
      </c>
      <c r="AC50" s="266">
        <v>1899</v>
      </c>
      <c r="AD50" s="267">
        <v>1668</v>
      </c>
      <c r="AE50" s="268">
        <v>0.87839999999999996</v>
      </c>
      <c r="AF50" s="269">
        <v>3062225.19</v>
      </c>
      <c r="AG50" s="270">
        <v>2180011.81</v>
      </c>
      <c r="AH50" s="268">
        <v>0.71189999999999998</v>
      </c>
      <c r="AI50" s="266">
        <v>1403</v>
      </c>
      <c r="AJ50" s="267">
        <v>1022</v>
      </c>
      <c r="AK50" s="268">
        <v>0.72840000000000005</v>
      </c>
      <c r="AL50" s="12" t="s">
        <v>168</v>
      </c>
    </row>
    <row r="51" spans="1:38" s="3" customFormat="1" ht="13.8" x14ac:dyDescent="0.3">
      <c r="A51" s="62" t="s">
        <v>152</v>
      </c>
      <c r="B51" s="62" t="s">
        <v>53</v>
      </c>
      <c r="C51" s="295">
        <v>5084136.9800000004</v>
      </c>
      <c r="D51" s="295">
        <v>4451115.58</v>
      </c>
      <c r="E51" s="296">
        <v>1.14221634748024</v>
      </c>
      <c r="F51" s="63">
        <v>1965</v>
      </c>
      <c r="G51" s="63">
        <v>1897</v>
      </c>
      <c r="H51" s="64">
        <v>0.96540000000000004</v>
      </c>
      <c r="I51" s="59">
        <v>0.97199999999999998</v>
      </c>
      <c r="J51" s="300">
        <v>2419</v>
      </c>
      <c r="K51" s="300">
        <v>2098</v>
      </c>
      <c r="L51" s="301">
        <v>0.86729999999999996</v>
      </c>
      <c r="M51" s="296">
        <v>0.84760000000000002</v>
      </c>
      <c r="N51" s="65">
        <v>5186139.5999999996</v>
      </c>
      <c r="O51" s="65">
        <v>3481954.34</v>
      </c>
      <c r="P51" s="64">
        <v>0.6714</v>
      </c>
      <c r="Q51" s="64">
        <v>0.67769999999999997</v>
      </c>
      <c r="R51" s="300">
        <v>2054</v>
      </c>
      <c r="S51" s="300">
        <v>1515</v>
      </c>
      <c r="T51" s="301">
        <v>0.73760000000000003</v>
      </c>
      <c r="U51" s="301">
        <v>0.69</v>
      </c>
      <c r="V51" s="63">
        <v>1398</v>
      </c>
      <c r="W51" s="63">
        <v>1020</v>
      </c>
      <c r="X51" s="64">
        <v>0.72960000000000003</v>
      </c>
      <c r="Y51" s="278"/>
      <c r="Z51" s="266">
        <v>2013</v>
      </c>
      <c r="AA51" s="267">
        <v>1896</v>
      </c>
      <c r="AB51" s="268">
        <v>0.94189999999999996</v>
      </c>
      <c r="AC51" s="266">
        <v>2696</v>
      </c>
      <c r="AD51" s="267">
        <v>2237</v>
      </c>
      <c r="AE51" s="268">
        <v>0.82969999999999999</v>
      </c>
      <c r="AF51" s="269">
        <v>5208294.24</v>
      </c>
      <c r="AG51" s="270">
        <v>3364505.19</v>
      </c>
      <c r="AH51" s="268">
        <v>0.64600000000000002</v>
      </c>
      <c r="AI51" s="266">
        <v>2150</v>
      </c>
      <c r="AJ51" s="267">
        <v>1373</v>
      </c>
      <c r="AK51" s="268">
        <v>0.63859999999999995</v>
      </c>
      <c r="AL51" s="12" t="s">
        <v>168</v>
      </c>
    </row>
    <row r="52" spans="1:38" s="3" customFormat="1" ht="13.8" x14ac:dyDescent="0.3">
      <c r="A52" s="62" t="s">
        <v>142</v>
      </c>
      <c r="B52" s="62" t="s">
        <v>54</v>
      </c>
      <c r="C52" s="295">
        <v>305659.92</v>
      </c>
      <c r="D52" s="295">
        <v>242518.8</v>
      </c>
      <c r="E52" s="296">
        <v>1.26035556831058</v>
      </c>
      <c r="F52" s="63">
        <v>121</v>
      </c>
      <c r="G52" s="63">
        <v>133</v>
      </c>
      <c r="H52" s="64">
        <v>1.0992</v>
      </c>
      <c r="I52" s="59">
        <v>0.97599999999999998</v>
      </c>
      <c r="J52" s="300">
        <v>199</v>
      </c>
      <c r="K52" s="300">
        <v>163</v>
      </c>
      <c r="L52" s="301">
        <v>0.81910000000000005</v>
      </c>
      <c r="M52" s="296">
        <v>0.85470000000000002</v>
      </c>
      <c r="N52" s="65">
        <v>314684.81</v>
      </c>
      <c r="O52" s="65">
        <v>191921.88</v>
      </c>
      <c r="P52" s="64">
        <v>0.6099</v>
      </c>
      <c r="Q52" s="64">
        <v>0.56569999999999998</v>
      </c>
      <c r="R52" s="300">
        <v>149</v>
      </c>
      <c r="S52" s="300">
        <v>100</v>
      </c>
      <c r="T52" s="301">
        <v>0.67110000000000003</v>
      </c>
      <c r="U52" s="301">
        <v>0.55559999999999998</v>
      </c>
      <c r="V52" s="63">
        <v>105</v>
      </c>
      <c r="W52" s="63">
        <v>90</v>
      </c>
      <c r="X52" s="64">
        <v>0.85709999999999997</v>
      </c>
      <c r="Y52" s="278"/>
      <c r="Z52" s="266">
        <v>126</v>
      </c>
      <c r="AA52" s="267">
        <v>132</v>
      </c>
      <c r="AB52" s="268">
        <v>1.0476000000000001</v>
      </c>
      <c r="AC52" s="266">
        <v>181</v>
      </c>
      <c r="AD52" s="267">
        <v>167</v>
      </c>
      <c r="AE52" s="268">
        <v>0.92269999999999996</v>
      </c>
      <c r="AF52" s="269">
        <v>341067</v>
      </c>
      <c r="AG52" s="270">
        <v>189559.99</v>
      </c>
      <c r="AH52" s="268">
        <v>0.55579999999999996</v>
      </c>
      <c r="AI52" s="266">
        <v>150</v>
      </c>
      <c r="AJ52" s="267">
        <v>84</v>
      </c>
      <c r="AK52" s="268">
        <v>0.56000000000000005</v>
      </c>
      <c r="AL52" s="12" t="s">
        <v>168</v>
      </c>
    </row>
    <row r="53" spans="1:38" s="3" customFormat="1" ht="13.8" x14ac:dyDescent="0.3">
      <c r="A53" s="62" t="s">
        <v>142</v>
      </c>
      <c r="B53" s="62" t="s">
        <v>55</v>
      </c>
      <c r="C53" s="295">
        <v>11124100.130000001</v>
      </c>
      <c r="D53" s="295">
        <v>10492549.42</v>
      </c>
      <c r="E53" s="296">
        <v>1.0601903965109001</v>
      </c>
      <c r="F53" s="63">
        <v>4194</v>
      </c>
      <c r="G53" s="63">
        <v>4215</v>
      </c>
      <c r="H53" s="64">
        <v>1.0049999999999999</v>
      </c>
      <c r="I53" s="59">
        <v>0.99</v>
      </c>
      <c r="J53" s="300">
        <v>5707</v>
      </c>
      <c r="K53" s="300">
        <v>4898</v>
      </c>
      <c r="L53" s="301">
        <v>0.85819999999999996</v>
      </c>
      <c r="M53" s="296">
        <v>0.88149999999999995</v>
      </c>
      <c r="N53" s="65">
        <v>11365623.49</v>
      </c>
      <c r="O53" s="65">
        <v>7394167.6200000001</v>
      </c>
      <c r="P53" s="64">
        <v>0.65059999999999996</v>
      </c>
      <c r="Q53" s="64">
        <v>0.63249999999999995</v>
      </c>
      <c r="R53" s="300">
        <v>4551</v>
      </c>
      <c r="S53" s="300">
        <v>3330</v>
      </c>
      <c r="T53" s="301">
        <v>0.73170000000000002</v>
      </c>
      <c r="U53" s="301">
        <v>0.67900000000000005</v>
      </c>
      <c r="V53" s="63">
        <v>3432</v>
      </c>
      <c r="W53" s="63">
        <v>2737</v>
      </c>
      <c r="X53" s="64">
        <v>0.79749999999999999</v>
      </c>
      <c r="Y53" s="278"/>
      <c r="Z53" s="266">
        <v>4457</v>
      </c>
      <c r="AA53" s="267">
        <v>4427</v>
      </c>
      <c r="AB53" s="268">
        <v>0.99329999999999996</v>
      </c>
      <c r="AC53" s="266">
        <v>6345</v>
      </c>
      <c r="AD53" s="267">
        <v>5491</v>
      </c>
      <c r="AE53" s="268">
        <v>0.86539999999999995</v>
      </c>
      <c r="AF53" s="269">
        <v>12065622.43</v>
      </c>
      <c r="AG53" s="270">
        <v>7879558.1200000001</v>
      </c>
      <c r="AH53" s="268">
        <v>0.65310000000000001</v>
      </c>
      <c r="AI53" s="266">
        <v>4972</v>
      </c>
      <c r="AJ53" s="267">
        <v>3228</v>
      </c>
      <c r="AK53" s="268">
        <v>0.6492</v>
      </c>
      <c r="AL53" s="12" t="s">
        <v>168</v>
      </c>
    </row>
    <row r="54" spans="1:38" s="3" customFormat="1" ht="13.8" x14ac:dyDescent="0.3">
      <c r="A54" s="62" t="s">
        <v>155</v>
      </c>
      <c r="B54" s="62" t="s">
        <v>56</v>
      </c>
      <c r="C54" s="295">
        <v>2137778.33</v>
      </c>
      <c r="D54" s="295">
        <v>2183880.6800000002</v>
      </c>
      <c r="E54" s="296">
        <v>0.97888971205148401</v>
      </c>
      <c r="F54" s="63">
        <v>490</v>
      </c>
      <c r="G54" s="63">
        <v>507</v>
      </c>
      <c r="H54" s="64">
        <v>1.0347</v>
      </c>
      <c r="I54" s="59">
        <v>0.99</v>
      </c>
      <c r="J54" s="300">
        <v>749</v>
      </c>
      <c r="K54" s="300">
        <v>703</v>
      </c>
      <c r="L54" s="301">
        <v>0.93859999999999999</v>
      </c>
      <c r="M54" s="296">
        <v>0.89</v>
      </c>
      <c r="N54" s="65">
        <v>2257913.36</v>
      </c>
      <c r="O54" s="65">
        <v>1595876.83</v>
      </c>
      <c r="P54" s="64">
        <v>0.70679999999999998</v>
      </c>
      <c r="Q54" s="64">
        <v>0.69</v>
      </c>
      <c r="R54" s="300">
        <v>656</v>
      </c>
      <c r="S54" s="300">
        <v>484</v>
      </c>
      <c r="T54" s="301">
        <v>0.73780000000000001</v>
      </c>
      <c r="U54" s="301">
        <v>0.67549999999999999</v>
      </c>
      <c r="V54" s="63">
        <v>464</v>
      </c>
      <c r="W54" s="63">
        <v>326</v>
      </c>
      <c r="X54" s="64">
        <v>0.7026</v>
      </c>
      <c r="Y54" s="278"/>
      <c r="Z54" s="266">
        <v>499</v>
      </c>
      <c r="AA54" s="267">
        <v>530</v>
      </c>
      <c r="AB54" s="268">
        <v>1.0621</v>
      </c>
      <c r="AC54" s="266">
        <v>900</v>
      </c>
      <c r="AD54" s="267">
        <v>794</v>
      </c>
      <c r="AE54" s="268">
        <v>0.88219999999999998</v>
      </c>
      <c r="AF54" s="269">
        <v>2532080.21</v>
      </c>
      <c r="AG54" s="270">
        <v>1830421.76</v>
      </c>
      <c r="AH54" s="268">
        <v>0.72289999999999999</v>
      </c>
      <c r="AI54" s="266">
        <v>722</v>
      </c>
      <c r="AJ54" s="267">
        <v>514</v>
      </c>
      <c r="AK54" s="268">
        <v>0.71189999999999998</v>
      </c>
      <c r="AL54" s="12" t="s">
        <v>168</v>
      </c>
    </row>
    <row r="55" spans="1:38" s="3" customFormat="1" ht="13.8" x14ac:dyDescent="0.3">
      <c r="A55" s="62" t="s">
        <v>142</v>
      </c>
      <c r="B55" s="62" t="s">
        <v>57</v>
      </c>
      <c r="C55" s="295">
        <v>16002159.880000001</v>
      </c>
      <c r="D55" s="295">
        <v>15265343.26</v>
      </c>
      <c r="E55" s="296">
        <v>1.0482672814787399</v>
      </c>
      <c r="F55" s="63">
        <v>4730</v>
      </c>
      <c r="G55" s="63">
        <v>4902</v>
      </c>
      <c r="H55" s="64">
        <v>1.0364</v>
      </c>
      <c r="I55" s="59">
        <v>0.99</v>
      </c>
      <c r="J55" s="300">
        <v>6178</v>
      </c>
      <c r="K55" s="300">
        <v>5303</v>
      </c>
      <c r="L55" s="301">
        <v>0.85840000000000005</v>
      </c>
      <c r="M55" s="296">
        <v>0.85660000000000003</v>
      </c>
      <c r="N55" s="65">
        <v>16464920.57</v>
      </c>
      <c r="O55" s="65">
        <v>12294630.75</v>
      </c>
      <c r="P55" s="64">
        <v>0.74670000000000003</v>
      </c>
      <c r="Q55" s="64">
        <v>0.69</v>
      </c>
      <c r="R55" s="300">
        <v>4623</v>
      </c>
      <c r="S55" s="300">
        <v>3637</v>
      </c>
      <c r="T55" s="301">
        <v>0.78669999999999995</v>
      </c>
      <c r="U55" s="301">
        <v>0.69</v>
      </c>
      <c r="V55" s="63">
        <v>3910</v>
      </c>
      <c r="W55" s="63">
        <v>3367</v>
      </c>
      <c r="X55" s="64">
        <v>0.86109999999999998</v>
      </c>
      <c r="Y55" s="278"/>
      <c r="Z55" s="266">
        <v>4734</v>
      </c>
      <c r="AA55" s="267">
        <v>5191</v>
      </c>
      <c r="AB55" s="268">
        <v>1.0965</v>
      </c>
      <c r="AC55" s="266">
        <v>6517</v>
      </c>
      <c r="AD55" s="267">
        <v>5686</v>
      </c>
      <c r="AE55" s="268">
        <v>0.87250000000000005</v>
      </c>
      <c r="AF55" s="269">
        <v>16587024.470000001</v>
      </c>
      <c r="AG55" s="270">
        <v>12195134.83</v>
      </c>
      <c r="AH55" s="268">
        <v>0.73519999999999996</v>
      </c>
      <c r="AI55" s="266">
        <v>5250</v>
      </c>
      <c r="AJ55" s="267">
        <v>3810</v>
      </c>
      <c r="AK55" s="268">
        <v>0.72570000000000001</v>
      </c>
      <c r="AL55" s="12" t="s">
        <v>168</v>
      </c>
    </row>
    <row r="56" spans="1:38" s="3" customFormat="1" ht="13.8" x14ac:dyDescent="0.3">
      <c r="A56" s="62" t="s">
        <v>169</v>
      </c>
      <c r="B56" s="62" t="s">
        <v>58</v>
      </c>
      <c r="C56" s="295">
        <v>973408.15</v>
      </c>
      <c r="D56" s="295">
        <v>1046126.17</v>
      </c>
      <c r="E56" s="296">
        <v>0.93048828899864</v>
      </c>
      <c r="F56" s="63">
        <v>296</v>
      </c>
      <c r="G56" s="63">
        <v>286</v>
      </c>
      <c r="H56" s="64">
        <v>0.96619999999999995</v>
      </c>
      <c r="I56" s="59">
        <v>0.99</v>
      </c>
      <c r="J56" s="300">
        <v>422</v>
      </c>
      <c r="K56" s="300">
        <v>394</v>
      </c>
      <c r="L56" s="301">
        <v>0.93359999999999999</v>
      </c>
      <c r="M56" s="296">
        <v>0.89</v>
      </c>
      <c r="N56" s="65">
        <v>978971.39</v>
      </c>
      <c r="O56" s="65">
        <v>699750.57</v>
      </c>
      <c r="P56" s="64">
        <v>0.71479999999999999</v>
      </c>
      <c r="Q56" s="64">
        <v>0.69</v>
      </c>
      <c r="R56" s="300">
        <v>380</v>
      </c>
      <c r="S56" s="300">
        <v>276</v>
      </c>
      <c r="T56" s="301">
        <v>0.72629999999999995</v>
      </c>
      <c r="U56" s="301">
        <v>0.69</v>
      </c>
      <c r="V56" s="63">
        <v>241</v>
      </c>
      <c r="W56" s="63">
        <v>199</v>
      </c>
      <c r="X56" s="64">
        <v>0.82569999999999999</v>
      </c>
      <c r="Y56" s="278"/>
      <c r="Z56" s="266">
        <v>376</v>
      </c>
      <c r="AA56" s="267">
        <v>364</v>
      </c>
      <c r="AB56" s="268">
        <v>0.96809999999999996</v>
      </c>
      <c r="AC56" s="266">
        <v>531</v>
      </c>
      <c r="AD56" s="267">
        <v>480</v>
      </c>
      <c r="AE56" s="268">
        <v>0.90400000000000003</v>
      </c>
      <c r="AF56" s="269">
        <v>1023023.57</v>
      </c>
      <c r="AG56" s="270">
        <v>758014.59</v>
      </c>
      <c r="AH56" s="268">
        <v>0.74099999999999999</v>
      </c>
      <c r="AI56" s="266">
        <v>459</v>
      </c>
      <c r="AJ56" s="267">
        <v>323</v>
      </c>
      <c r="AK56" s="268">
        <v>0.70369999999999999</v>
      </c>
      <c r="AL56" s="12" t="s">
        <v>168</v>
      </c>
    </row>
    <row r="57" spans="1:38" s="3" customFormat="1" ht="13.8" x14ac:dyDescent="0.3">
      <c r="A57" s="62" t="s">
        <v>152</v>
      </c>
      <c r="B57" s="62" t="s">
        <v>59</v>
      </c>
      <c r="C57" s="295">
        <v>4472823.8600000003</v>
      </c>
      <c r="D57" s="295">
        <v>4220451.71</v>
      </c>
      <c r="E57" s="296">
        <v>1.0597974262807099</v>
      </c>
      <c r="F57" s="63">
        <v>1917</v>
      </c>
      <c r="G57" s="63">
        <v>1809</v>
      </c>
      <c r="H57" s="64">
        <v>0.94369999999999998</v>
      </c>
      <c r="I57" s="59">
        <v>0.99</v>
      </c>
      <c r="J57" s="300">
        <v>2385</v>
      </c>
      <c r="K57" s="300">
        <v>2045</v>
      </c>
      <c r="L57" s="301">
        <v>0.85740000000000005</v>
      </c>
      <c r="M57" s="296">
        <v>0.86070000000000002</v>
      </c>
      <c r="N57" s="65">
        <v>4668329.5</v>
      </c>
      <c r="O57" s="65">
        <v>3185391.17</v>
      </c>
      <c r="P57" s="64">
        <v>0.68230000000000002</v>
      </c>
      <c r="Q57" s="64">
        <v>0.67320000000000002</v>
      </c>
      <c r="R57" s="300">
        <v>1747</v>
      </c>
      <c r="S57" s="300">
        <v>1269</v>
      </c>
      <c r="T57" s="301">
        <v>0.72640000000000005</v>
      </c>
      <c r="U57" s="301">
        <v>0.69</v>
      </c>
      <c r="V57" s="63">
        <v>1530</v>
      </c>
      <c r="W57" s="63">
        <v>1243</v>
      </c>
      <c r="X57" s="64">
        <v>0.81240000000000001</v>
      </c>
      <c r="Y57" s="278"/>
      <c r="Z57" s="266">
        <v>1934</v>
      </c>
      <c r="AA57" s="267">
        <v>1980</v>
      </c>
      <c r="AB57" s="268">
        <v>1.0238</v>
      </c>
      <c r="AC57" s="266">
        <v>2490</v>
      </c>
      <c r="AD57" s="267">
        <v>2200</v>
      </c>
      <c r="AE57" s="268">
        <v>0.88349999999999995</v>
      </c>
      <c r="AF57" s="269">
        <v>4897655.45</v>
      </c>
      <c r="AG57" s="270">
        <v>3337577.13</v>
      </c>
      <c r="AH57" s="268">
        <v>0.68149999999999999</v>
      </c>
      <c r="AI57" s="266">
        <v>1973</v>
      </c>
      <c r="AJ57" s="267">
        <v>1410</v>
      </c>
      <c r="AK57" s="268">
        <v>0.71460000000000001</v>
      </c>
      <c r="AL57" s="12" t="s">
        <v>168</v>
      </c>
    </row>
    <row r="58" spans="1:38" s="3" customFormat="1" ht="13.8" x14ac:dyDescent="0.3">
      <c r="A58" s="62" t="s">
        <v>169</v>
      </c>
      <c r="B58" s="62" t="s">
        <v>60</v>
      </c>
      <c r="C58" s="295">
        <v>7617953.0199999996</v>
      </c>
      <c r="D58" s="295">
        <v>7162345.3700000001</v>
      </c>
      <c r="E58" s="296">
        <v>1.06361151640472</v>
      </c>
      <c r="F58" s="63">
        <v>3820</v>
      </c>
      <c r="G58" s="63">
        <v>3490</v>
      </c>
      <c r="H58" s="64">
        <v>0.91359999999999997</v>
      </c>
      <c r="I58" s="59">
        <v>0.93289999999999995</v>
      </c>
      <c r="J58" s="300">
        <v>5029</v>
      </c>
      <c r="K58" s="300">
        <v>4279</v>
      </c>
      <c r="L58" s="301">
        <v>0.85089999999999999</v>
      </c>
      <c r="M58" s="296">
        <v>0.84919999999999995</v>
      </c>
      <c r="N58" s="65">
        <v>7769893.1200000001</v>
      </c>
      <c r="O58" s="65">
        <v>4816376.71</v>
      </c>
      <c r="P58" s="64">
        <v>0.61990000000000001</v>
      </c>
      <c r="Q58" s="64">
        <v>0.62439999999999996</v>
      </c>
      <c r="R58" s="300">
        <v>3889</v>
      </c>
      <c r="S58" s="300">
        <v>2613</v>
      </c>
      <c r="T58" s="301">
        <v>0.67190000000000005</v>
      </c>
      <c r="U58" s="301">
        <v>0.64119999999999999</v>
      </c>
      <c r="V58" s="63">
        <v>2719</v>
      </c>
      <c r="W58" s="63">
        <v>2284</v>
      </c>
      <c r="X58" s="64">
        <v>0.84</v>
      </c>
      <c r="Y58" s="278"/>
      <c r="Z58" s="266">
        <v>4282</v>
      </c>
      <c r="AA58" s="267">
        <v>3938</v>
      </c>
      <c r="AB58" s="268">
        <v>0.91969999999999996</v>
      </c>
      <c r="AC58" s="266">
        <v>5443</v>
      </c>
      <c r="AD58" s="267">
        <v>4773</v>
      </c>
      <c r="AE58" s="268">
        <v>0.87690000000000001</v>
      </c>
      <c r="AF58" s="269">
        <v>8516880.1699999999</v>
      </c>
      <c r="AG58" s="270">
        <v>5340306.5</v>
      </c>
      <c r="AH58" s="268">
        <v>0.627</v>
      </c>
      <c r="AI58" s="266">
        <v>4312</v>
      </c>
      <c r="AJ58" s="267">
        <v>2641</v>
      </c>
      <c r="AK58" s="268">
        <v>0.61250000000000004</v>
      </c>
      <c r="AL58" s="12" t="s">
        <v>168</v>
      </c>
    </row>
    <row r="59" spans="1:38" s="3" customFormat="1" ht="13.8" x14ac:dyDescent="0.3">
      <c r="A59" s="62" t="s">
        <v>153</v>
      </c>
      <c r="B59" s="62" t="s">
        <v>61</v>
      </c>
      <c r="C59" s="295">
        <v>5247372.3499999996</v>
      </c>
      <c r="D59" s="295">
        <v>5166944.8099999996</v>
      </c>
      <c r="E59" s="296">
        <v>1.0155657826738</v>
      </c>
      <c r="F59" s="63">
        <v>1675</v>
      </c>
      <c r="G59" s="63">
        <v>1599</v>
      </c>
      <c r="H59" s="64">
        <v>0.9546</v>
      </c>
      <c r="I59" s="59">
        <v>0.99</v>
      </c>
      <c r="J59" s="300">
        <v>2553</v>
      </c>
      <c r="K59" s="300">
        <v>2098</v>
      </c>
      <c r="L59" s="301">
        <v>0.82179999999999997</v>
      </c>
      <c r="M59" s="296">
        <v>0.82640000000000002</v>
      </c>
      <c r="N59" s="65">
        <v>5185517.3899999997</v>
      </c>
      <c r="O59" s="65">
        <v>3600391.11</v>
      </c>
      <c r="P59" s="64">
        <v>0.69430000000000003</v>
      </c>
      <c r="Q59" s="64">
        <v>0.69</v>
      </c>
      <c r="R59" s="300">
        <v>1990</v>
      </c>
      <c r="S59" s="300">
        <v>1466</v>
      </c>
      <c r="T59" s="301">
        <v>0.73670000000000002</v>
      </c>
      <c r="U59" s="301">
        <v>0.69</v>
      </c>
      <c r="V59" s="63">
        <v>1374</v>
      </c>
      <c r="W59" s="63">
        <v>1193</v>
      </c>
      <c r="X59" s="64">
        <v>0.86829999999999996</v>
      </c>
      <c r="Y59" s="278"/>
      <c r="Z59" s="266">
        <v>1654</v>
      </c>
      <c r="AA59" s="267">
        <v>1729</v>
      </c>
      <c r="AB59" s="268">
        <v>1.0452999999999999</v>
      </c>
      <c r="AC59" s="266">
        <v>2592</v>
      </c>
      <c r="AD59" s="267">
        <v>2277</v>
      </c>
      <c r="AE59" s="268">
        <v>0.87849999999999995</v>
      </c>
      <c r="AF59" s="269">
        <v>5659927.9699999997</v>
      </c>
      <c r="AG59" s="270">
        <v>4054367.67</v>
      </c>
      <c r="AH59" s="268">
        <v>0.71630000000000005</v>
      </c>
      <c r="AI59" s="266">
        <v>2171</v>
      </c>
      <c r="AJ59" s="267">
        <v>1552</v>
      </c>
      <c r="AK59" s="268">
        <v>0.71489999999999998</v>
      </c>
      <c r="AL59" s="12" t="s">
        <v>168</v>
      </c>
    </row>
    <row r="60" spans="1:38" s="3" customFormat="1" ht="13.8" x14ac:dyDescent="0.3">
      <c r="A60" s="62" t="s">
        <v>155</v>
      </c>
      <c r="B60" s="62" t="s">
        <v>62</v>
      </c>
      <c r="C60" s="295">
        <v>1968975.72</v>
      </c>
      <c r="D60" s="295">
        <v>1901916.56</v>
      </c>
      <c r="E60" s="296">
        <v>1.03525872870049</v>
      </c>
      <c r="F60" s="63">
        <v>581</v>
      </c>
      <c r="G60" s="63">
        <v>643</v>
      </c>
      <c r="H60" s="64">
        <v>1.1067</v>
      </c>
      <c r="I60" s="59">
        <v>0.99</v>
      </c>
      <c r="J60" s="300">
        <v>1048</v>
      </c>
      <c r="K60" s="300">
        <v>922</v>
      </c>
      <c r="L60" s="301">
        <v>0.87980000000000003</v>
      </c>
      <c r="M60" s="296">
        <v>0.89</v>
      </c>
      <c r="N60" s="65">
        <v>2390735.21</v>
      </c>
      <c r="O60" s="65">
        <v>1479767.55</v>
      </c>
      <c r="P60" s="64">
        <v>0.61899999999999999</v>
      </c>
      <c r="Q60" s="64">
        <v>0.64100000000000001</v>
      </c>
      <c r="R60" s="300">
        <v>894</v>
      </c>
      <c r="S60" s="300">
        <v>598</v>
      </c>
      <c r="T60" s="301">
        <v>0.66890000000000005</v>
      </c>
      <c r="U60" s="301">
        <v>0.6794</v>
      </c>
      <c r="V60" s="63">
        <v>717</v>
      </c>
      <c r="W60" s="63">
        <v>572</v>
      </c>
      <c r="X60" s="64">
        <v>0.79779999999999995</v>
      </c>
      <c r="Y60" s="278"/>
      <c r="Z60" s="266">
        <v>466</v>
      </c>
      <c r="AA60" s="267">
        <v>555</v>
      </c>
      <c r="AB60" s="268">
        <v>1.1910000000000001</v>
      </c>
      <c r="AC60" s="266">
        <v>903</v>
      </c>
      <c r="AD60" s="267">
        <v>812</v>
      </c>
      <c r="AE60" s="268">
        <v>0.8992</v>
      </c>
      <c r="AF60" s="269">
        <v>2188585.67</v>
      </c>
      <c r="AG60" s="270">
        <v>1465123.29</v>
      </c>
      <c r="AH60" s="268">
        <v>0.6694</v>
      </c>
      <c r="AI60" s="266">
        <v>799</v>
      </c>
      <c r="AJ60" s="267">
        <v>538</v>
      </c>
      <c r="AK60" s="268">
        <v>0.67330000000000001</v>
      </c>
      <c r="AL60" s="12" t="s">
        <v>168</v>
      </c>
    </row>
    <row r="61" spans="1:38" s="3" customFormat="1" ht="13.8" x14ac:dyDescent="0.3">
      <c r="A61" s="62" t="s">
        <v>155</v>
      </c>
      <c r="B61" s="62" t="s">
        <v>63</v>
      </c>
      <c r="C61" s="295">
        <v>913462.22</v>
      </c>
      <c r="D61" s="295">
        <v>901079</v>
      </c>
      <c r="E61" s="296">
        <v>1.01374265741406</v>
      </c>
      <c r="F61" s="63">
        <v>369</v>
      </c>
      <c r="G61" s="63">
        <v>367</v>
      </c>
      <c r="H61" s="64">
        <v>0.99460000000000004</v>
      </c>
      <c r="I61" s="59">
        <v>0.99</v>
      </c>
      <c r="J61" s="300">
        <v>601</v>
      </c>
      <c r="K61" s="300">
        <v>573</v>
      </c>
      <c r="L61" s="301">
        <v>0.95340000000000003</v>
      </c>
      <c r="M61" s="296">
        <v>0.89</v>
      </c>
      <c r="N61" s="65">
        <v>975542.2</v>
      </c>
      <c r="O61" s="65">
        <v>648569.11</v>
      </c>
      <c r="P61" s="64">
        <v>0.66479999999999995</v>
      </c>
      <c r="Q61" s="64">
        <v>0.65900000000000003</v>
      </c>
      <c r="R61" s="300">
        <v>357</v>
      </c>
      <c r="S61" s="300">
        <v>259</v>
      </c>
      <c r="T61" s="301">
        <v>0.72550000000000003</v>
      </c>
      <c r="U61" s="301">
        <v>0.66830000000000001</v>
      </c>
      <c r="V61" s="63">
        <v>432</v>
      </c>
      <c r="W61" s="63">
        <v>345</v>
      </c>
      <c r="X61" s="64">
        <v>0.79859999999999998</v>
      </c>
      <c r="Y61" s="278"/>
      <c r="Z61" s="266">
        <v>391</v>
      </c>
      <c r="AA61" s="267">
        <v>392</v>
      </c>
      <c r="AB61" s="268">
        <v>1.0025999999999999</v>
      </c>
      <c r="AC61" s="266">
        <v>684</v>
      </c>
      <c r="AD61" s="267">
        <v>616</v>
      </c>
      <c r="AE61" s="268">
        <v>0.90059999999999996</v>
      </c>
      <c r="AF61" s="269">
        <v>1033779.3</v>
      </c>
      <c r="AG61" s="270">
        <v>673483.94</v>
      </c>
      <c r="AH61" s="268">
        <v>0.65149999999999997</v>
      </c>
      <c r="AI61" s="266">
        <v>417</v>
      </c>
      <c r="AJ61" s="267">
        <v>245</v>
      </c>
      <c r="AK61" s="268">
        <v>0.58750000000000002</v>
      </c>
      <c r="AL61" s="12" t="s">
        <v>168</v>
      </c>
    </row>
    <row r="62" spans="1:38" s="3" customFormat="1" ht="13.8" x14ac:dyDescent="0.3">
      <c r="A62" s="62" t="s">
        <v>312</v>
      </c>
      <c r="B62" s="62" t="s">
        <v>64</v>
      </c>
      <c r="C62" s="295">
        <v>2987742.37</v>
      </c>
      <c r="D62" s="295">
        <v>2728766.9951999998</v>
      </c>
      <c r="E62" s="296">
        <v>1.09490563879421</v>
      </c>
      <c r="F62" s="63">
        <v>1351</v>
      </c>
      <c r="G62" s="63">
        <v>1314</v>
      </c>
      <c r="H62" s="64">
        <v>0.97260000000000002</v>
      </c>
      <c r="I62" s="59">
        <v>0.97050000000000003</v>
      </c>
      <c r="J62" s="300">
        <v>1908</v>
      </c>
      <c r="K62" s="300">
        <v>1790</v>
      </c>
      <c r="L62" s="301">
        <v>0.93820000000000003</v>
      </c>
      <c r="M62" s="296">
        <v>0.89</v>
      </c>
      <c r="N62" s="65">
        <v>2782271.93</v>
      </c>
      <c r="O62" s="65">
        <v>1871501.26</v>
      </c>
      <c r="P62" s="64">
        <v>0.67269999999999996</v>
      </c>
      <c r="Q62" s="64">
        <v>0.63419999999999999</v>
      </c>
      <c r="R62" s="300">
        <v>1619</v>
      </c>
      <c r="S62" s="300">
        <v>1116</v>
      </c>
      <c r="T62" s="301">
        <v>0.68930000000000002</v>
      </c>
      <c r="U62" s="301">
        <v>0.64419999999999999</v>
      </c>
      <c r="V62" s="63">
        <v>1159</v>
      </c>
      <c r="W62" s="63">
        <v>1006</v>
      </c>
      <c r="X62" s="64">
        <v>0.86799999999999999</v>
      </c>
      <c r="Y62" s="278"/>
      <c r="Z62" s="266">
        <v>1615</v>
      </c>
      <c r="AA62" s="267">
        <v>1545</v>
      </c>
      <c r="AB62" s="268">
        <v>0.95669999999999999</v>
      </c>
      <c r="AC62" s="266">
        <v>2354</v>
      </c>
      <c r="AD62" s="267">
        <v>2121</v>
      </c>
      <c r="AE62" s="268">
        <v>0.90100000000000002</v>
      </c>
      <c r="AF62" s="269">
        <v>3274541.67</v>
      </c>
      <c r="AG62" s="270">
        <v>2006900.51</v>
      </c>
      <c r="AH62" s="268">
        <v>0.6129</v>
      </c>
      <c r="AI62" s="266">
        <v>1879</v>
      </c>
      <c r="AJ62" s="267">
        <v>1135</v>
      </c>
      <c r="AK62" s="268">
        <v>0.60399999999999998</v>
      </c>
      <c r="AL62" s="12" t="s">
        <v>168</v>
      </c>
    </row>
    <row r="63" spans="1:38" s="3" customFormat="1" ht="13.8" x14ac:dyDescent="0.3">
      <c r="A63" s="62" t="s">
        <v>153</v>
      </c>
      <c r="B63" s="62" t="s">
        <v>65</v>
      </c>
      <c r="C63" s="295">
        <v>2900090.8</v>
      </c>
      <c r="D63" s="295">
        <v>3009205.85</v>
      </c>
      <c r="E63" s="296">
        <v>0.963739585977476</v>
      </c>
      <c r="F63" s="63">
        <v>1134</v>
      </c>
      <c r="G63" s="63">
        <v>1173</v>
      </c>
      <c r="H63" s="64">
        <v>1.0344</v>
      </c>
      <c r="I63" s="59">
        <v>0.99</v>
      </c>
      <c r="J63" s="300">
        <v>1736</v>
      </c>
      <c r="K63" s="300">
        <v>1532</v>
      </c>
      <c r="L63" s="301">
        <v>0.88249999999999995</v>
      </c>
      <c r="M63" s="296">
        <v>0.8528</v>
      </c>
      <c r="N63" s="65">
        <v>3241830.16</v>
      </c>
      <c r="O63" s="65">
        <v>1991644.28</v>
      </c>
      <c r="P63" s="64">
        <v>0.61439999999999995</v>
      </c>
      <c r="Q63" s="64">
        <v>0.63529999999999998</v>
      </c>
      <c r="R63" s="300">
        <v>1355</v>
      </c>
      <c r="S63" s="300">
        <v>916</v>
      </c>
      <c r="T63" s="301">
        <v>0.67600000000000005</v>
      </c>
      <c r="U63" s="301">
        <v>0.6109</v>
      </c>
      <c r="V63" s="63">
        <v>1059</v>
      </c>
      <c r="W63" s="63">
        <v>937</v>
      </c>
      <c r="X63" s="64">
        <v>0.88480000000000003</v>
      </c>
      <c r="Y63" s="278"/>
      <c r="Z63" s="266">
        <v>1284</v>
      </c>
      <c r="AA63" s="267">
        <v>1327</v>
      </c>
      <c r="AB63" s="268">
        <v>1.0335000000000001</v>
      </c>
      <c r="AC63" s="266">
        <v>2184</v>
      </c>
      <c r="AD63" s="267">
        <v>1945</v>
      </c>
      <c r="AE63" s="268">
        <v>0.89059999999999995</v>
      </c>
      <c r="AF63" s="269">
        <v>3943336.75</v>
      </c>
      <c r="AG63" s="270">
        <v>2547023.56</v>
      </c>
      <c r="AH63" s="268">
        <v>0.64590000000000003</v>
      </c>
      <c r="AI63" s="266">
        <v>1702</v>
      </c>
      <c r="AJ63" s="267">
        <v>1012</v>
      </c>
      <c r="AK63" s="268">
        <v>0.59460000000000002</v>
      </c>
      <c r="AL63" s="12" t="s">
        <v>168</v>
      </c>
    </row>
    <row r="64" spans="1:38" ht="13.8" x14ac:dyDescent="0.3">
      <c r="A64" s="362" t="s">
        <v>154</v>
      </c>
      <c r="B64" s="362" t="s">
        <v>66</v>
      </c>
      <c r="C64" s="295">
        <v>54602892.030000001</v>
      </c>
      <c r="D64" s="295">
        <v>52286476.670000002</v>
      </c>
      <c r="E64" s="296">
        <v>1.0443023800325999</v>
      </c>
      <c r="F64" s="363">
        <v>26214</v>
      </c>
      <c r="G64" s="363">
        <v>24622</v>
      </c>
      <c r="H64" s="355">
        <v>0.93930000000000002</v>
      </c>
      <c r="I64" s="377">
        <v>0.97589999999999999</v>
      </c>
      <c r="J64" s="300">
        <v>32311</v>
      </c>
      <c r="K64" s="300">
        <v>22938</v>
      </c>
      <c r="L64" s="301">
        <v>0.70989999999999998</v>
      </c>
      <c r="M64" s="296">
        <v>0.76100000000000001</v>
      </c>
      <c r="N64" s="356">
        <v>59422892.07</v>
      </c>
      <c r="O64" s="356">
        <v>36801430.280000001</v>
      </c>
      <c r="P64" s="355">
        <v>0.61929999999999996</v>
      </c>
      <c r="Q64" s="355">
        <v>0.62729999999999997</v>
      </c>
      <c r="R64" s="300">
        <v>19468</v>
      </c>
      <c r="S64" s="300">
        <v>13971</v>
      </c>
      <c r="T64" s="301">
        <v>0.71760000000000002</v>
      </c>
      <c r="U64" s="301">
        <v>0.69</v>
      </c>
      <c r="V64" s="363">
        <v>15113</v>
      </c>
      <c r="W64" s="363">
        <v>10518</v>
      </c>
      <c r="X64" s="355">
        <v>0.69599999999999995</v>
      </c>
      <c r="Y64" s="364"/>
      <c r="Z64" s="365">
        <v>28503</v>
      </c>
      <c r="AA64" s="366">
        <v>28101</v>
      </c>
      <c r="AB64" s="367">
        <v>0.9859</v>
      </c>
      <c r="AC64" s="365">
        <v>34329</v>
      </c>
      <c r="AD64" s="366">
        <v>24767</v>
      </c>
      <c r="AE64" s="367">
        <v>0.72150000000000003</v>
      </c>
      <c r="AF64" s="368">
        <v>61709807.859999999</v>
      </c>
      <c r="AG64" s="369">
        <v>38784484.490000002</v>
      </c>
      <c r="AH64" s="367">
        <v>0.62849999999999995</v>
      </c>
      <c r="AI64" s="365">
        <v>21907</v>
      </c>
      <c r="AJ64" s="366">
        <v>14189</v>
      </c>
      <c r="AK64" s="367">
        <v>0.64770000000000005</v>
      </c>
      <c r="AL64" s="27" t="s">
        <v>168</v>
      </c>
    </row>
    <row r="65" spans="1:38" s="3" customFormat="1" ht="13.8" x14ac:dyDescent="0.3">
      <c r="A65" s="62" t="s">
        <v>153</v>
      </c>
      <c r="B65" s="62" t="s">
        <v>67</v>
      </c>
      <c r="C65" s="295">
        <v>847818.06</v>
      </c>
      <c r="D65" s="295">
        <v>762772.11</v>
      </c>
      <c r="E65" s="296">
        <v>1.1114958830888599</v>
      </c>
      <c r="F65" s="63">
        <v>184</v>
      </c>
      <c r="G65" s="63">
        <v>202</v>
      </c>
      <c r="H65" s="64">
        <v>1.0978000000000001</v>
      </c>
      <c r="I65" s="59">
        <v>0.99</v>
      </c>
      <c r="J65" s="300">
        <v>340</v>
      </c>
      <c r="K65" s="300">
        <v>312</v>
      </c>
      <c r="L65" s="301">
        <v>0.91759999999999997</v>
      </c>
      <c r="M65" s="296">
        <v>0.89</v>
      </c>
      <c r="N65" s="65">
        <v>829361.89</v>
      </c>
      <c r="O65" s="65">
        <v>632016.1</v>
      </c>
      <c r="P65" s="64">
        <v>0.7621</v>
      </c>
      <c r="Q65" s="64">
        <v>0.69</v>
      </c>
      <c r="R65" s="300">
        <v>258</v>
      </c>
      <c r="S65" s="300">
        <v>196</v>
      </c>
      <c r="T65" s="301">
        <v>0.75970000000000004</v>
      </c>
      <c r="U65" s="301">
        <v>0.69</v>
      </c>
      <c r="V65" s="63">
        <v>243</v>
      </c>
      <c r="W65" s="63">
        <v>188</v>
      </c>
      <c r="X65" s="64">
        <v>0.77370000000000005</v>
      </c>
      <c r="Y65" s="278"/>
      <c r="Z65" s="266">
        <v>217</v>
      </c>
      <c r="AA65" s="267">
        <v>233</v>
      </c>
      <c r="AB65" s="268">
        <v>1.0737000000000001</v>
      </c>
      <c r="AC65" s="266">
        <v>380</v>
      </c>
      <c r="AD65" s="267">
        <v>334</v>
      </c>
      <c r="AE65" s="268">
        <v>0.87890000000000001</v>
      </c>
      <c r="AF65" s="269">
        <v>812967.16</v>
      </c>
      <c r="AG65" s="270">
        <v>615801.39</v>
      </c>
      <c r="AH65" s="268">
        <v>0.75749999999999995</v>
      </c>
      <c r="AI65" s="266">
        <v>274</v>
      </c>
      <c r="AJ65" s="267">
        <v>211</v>
      </c>
      <c r="AK65" s="268">
        <v>0.77010000000000001</v>
      </c>
      <c r="AL65" s="12" t="s">
        <v>168</v>
      </c>
    </row>
    <row r="66" spans="1:38" s="3" customFormat="1" ht="13.8" x14ac:dyDescent="0.3">
      <c r="A66" s="62" t="s">
        <v>154</v>
      </c>
      <c r="B66" s="62" t="s">
        <v>68</v>
      </c>
      <c r="C66" s="295">
        <v>2347538.4300000002</v>
      </c>
      <c r="D66" s="295">
        <v>2363433.36</v>
      </c>
      <c r="E66" s="296">
        <v>0.99327464430814305</v>
      </c>
      <c r="F66" s="63">
        <v>1157</v>
      </c>
      <c r="G66" s="63">
        <v>1197</v>
      </c>
      <c r="H66" s="64">
        <v>1.0346</v>
      </c>
      <c r="I66" s="59">
        <v>0.99</v>
      </c>
      <c r="J66" s="300">
        <v>1449</v>
      </c>
      <c r="K66" s="300">
        <v>1359</v>
      </c>
      <c r="L66" s="301">
        <v>0.93789999999999996</v>
      </c>
      <c r="M66" s="296">
        <v>0.89</v>
      </c>
      <c r="N66" s="65">
        <v>2319170.58</v>
      </c>
      <c r="O66" s="65">
        <v>1703893.08</v>
      </c>
      <c r="P66" s="64">
        <v>0.73470000000000002</v>
      </c>
      <c r="Q66" s="64">
        <v>0.69</v>
      </c>
      <c r="R66" s="300">
        <v>983</v>
      </c>
      <c r="S66" s="300">
        <v>726</v>
      </c>
      <c r="T66" s="301">
        <v>0.73860000000000003</v>
      </c>
      <c r="U66" s="301">
        <v>0.69</v>
      </c>
      <c r="V66" s="63">
        <v>1059</v>
      </c>
      <c r="W66" s="63">
        <v>964</v>
      </c>
      <c r="X66" s="64">
        <v>0.9103</v>
      </c>
      <c r="Y66" s="278"/>
      <c r="Z66" s="266">
        <v>1150</v>
      </c>
      <c r="AA66" s="267">
        <v>1147</v>
      </c>
      <c r="AB66" s="268">
        <v>0.99739999999999995</v>
      </c>
      <c r="AC66" s="266">
        <v>1469</v>
      </c>
      <c r="AD66" s="267">
        <v>1427</v>
      </c>
      <c r="AE66" s="268">
        <v>0.97140000000000004</v>
      </c>
      <c r="AF66" s="269">
        <v>2710368.21</v>
      </c>
      <c r="AG66" s="270">
        <v>1989740.38</v>
      </c>
      <c r="AH66" s="268">
        <v>0.73409999999999997</v>
      </c>
      <c r="AI66" s="266">
        <v>1191</v>
      </c>
      <c r="AJ66" s="267">
        <v>885</v>
      </c>
      <c r="AK66" s="268">
        <v>0.74309999999999998</v>
      </c>
      <c r="AL66" s="12" t="s">
        <v>168</v>
      </c>
    </row>
    <row r="67" spans="1:38" s="3" customFormat="1" ht="13.8" x14ac:dyDescent="0.3">
      <c r="A67" s="62" t="s">
        <v>152</v>
      </c>
      <c r="B67" s="62" t="s">
        <v>69</v>
      </c>
      <c r="C67" s="295">
        <v>5977437.79</v>
      </c>
      <c r="D67" s="295">
        <v>5701980.3200000003</v>
      </c>
      <c r="E67" s="296">
        <v>1.0483090881660599</v>
      </c>
      <c r="F67" s="63">
        <v>1928</v>
      </c>
      <c r="G67" s="63">
        <v>1972</v>
      </c>
      <c r="H67" s="64">
        <v>1.0227999999999999</v>
      </c>
      <c r="I67" s="59">
        <v>0.99</v>
      </c>
      <c r="J67" s="300">
        <v>2543</v>
      </c>
      <c r="K67" s="300">
        <v>2261</v>
      </c>
      <c r="L67" s="301">
        <v>0.8891</v>
      </c>
      <c r="M67" s="296">
        <v>0.89</v>
      </c>
      <c r="N67" s="65">
        <v>6295493.5599999996</v>
      </c>
      <c r="O67" s="65">
        <v>4478484.3499999996</v>
      </c>
      <c r="P67" s="64">
        <v>0.71140000000000003</v>
      </c>
      <c r="Q67" s="64">
        <v>0.69</v>
      </c>
      <c r="R67" s="300">
        <v>1911</v>
      </c>
      <c r="S67" s="300">
        <v>1437</v>
      </c>
      <c r="T67" s="301">
        <v>0.752</v>
      </c>
      <c r="U67" s="301">
        <v>0.69</v>
      </c>
      <c r="V67" s="63">
        <v>1634</v>
      </c>
      <c r="W67" s="63">
        <v>1340</v>
      </c>
      <c r="X67" s="64">
        <v>0.82010000000000005</v>
      </c>
      <c r="Y67" s="278"/>
      <c r="Z67" s="266">
        <v>1895</v>
      </c>
      <c r="AA67" s="267">
        <v>1966</v>
      </c>
      <c r="AB67" s="268">
        <v>1.0375000000000001</v>
      </c>
      <c r="AC67" s="266">
        <v>2490</v>
      </c>
      <c r="AD67" s="267">
        <v>2283</v>
      </c>
      <c r="AE67" s="268">
        <v>0.91690000000000005</v>
      </c>
      <c r="AF67" s="269">
        <v>6207975.1399999997</v>
      </c>
      <c r="AG67" s="270">
        <v>4341488.7</v>
      </c>
      <c r="AH67" s="268">
        <v>0.69930000000000003</v>
      </c>
      <c r="AI67" s="266">
        <v>2114</v>
      </c>
      <c r="AJ67" s="267">
        <v>1469</v>
      </c>
      <c r="AK67" s="268">
        <v>0.69489999999999996</v>
      </c>
      <c r="AL67" s="12" t="s">
        <v>168</v>
      </c>
    </row>
    <row r="68" spans="1:38" s="3" customFormat="1" ht="13.8" x14ac:dyDescent="0.3">
      <c r="A68" s="62" t="s">
        <v>312</v>
      </c>
      <c r="B68" s="62" t="s">
        <v>70</v>
      </c>
      <c r="C68" s="295">
        <v>9155500.5600000005</v>
      </c>
      <c r="D68" s="295">
        <v>8956898.4100000001</v>
      </c>
      <c r="E68" s="296">
        <v>1.02217309395608</v>
      </c>
      <c r="F68" s="63">
        <v>3961</v>
      </c>
      <c r="G68" s="63">
        <v>3865</v>
      </c>
      <c r="H68" s="64">
        <v>0.9758</v>
      </c>
      <c r="I68" s="59">
        <v>0.95579999999999998</v>
      </c>
      <c r="J68" s="300">
        <v>4863</v>
      </c>
      <c r="K68" s="300">
        <v>4305</v>
      </c>
      <c r="L68" s="296">
        <v>0.88529999999999998</v>
      </c>
      <c r="M68" s="301">
        <v>0.87460000000000004</v>
      </c>
      <c r="N68" s="65">
        <v>9333839.8800000008</v>
      </c>
      <c r="O68" s="65">
        <v>6557654.7000000002</v>
      </c>
      <c r="P68" s="64">
        <v>0.7026</v>
      </c>
      <c r="Q68" s="64">
        <v>0.69</v>
      </c>
      <c r="R68" s="300">
        <v>3474</v>
      </c>
      <c r="S68" s="300">
        <v>2595</v>
      </c>
      <c r="T68" s="301">
        <v>0.747</v>
      </c>
      <c r="U68" s="296">
        <v>0.69</v>
      </c>
      <c r="V68" s="63">
        <v>3060</v>
      </c>
      <c r="W68" s="63">
        <v>2548</v>
      </c>
      <c r="X68" s="64">
        <v>0.8327</v>
      </c>
      <c r="Y68" s="278"/>
      <c r="Z68" s="266">
        <v>4021</v>
      </c>
      <c r="AA68" s="267">
        <v>4035</v>
      </c>
      <c r="AB68" s="268">
        <v>1.0035000000000001</v>
      </c>
      <c r="AC68" s="266">
        <v>5338</v>
      </c>
      <c r="AD68" s="267">
        <v>4611</v>
      </c>
      <c r="AE68" s="268">
        <v>0.86380000000000001</v>
      </c>
      <c r="AF68" s="269">
        <v>10046502.310000001</v>
      </c>
      <c r="AG68" s="270">
        <v>6977264.0800000001</v>
      </c>
      <c r="AH68" s="268">
        <v>0.69450000000000001</v>
      </c>
      <c r="AI68" s="266">
        <v>3936</v>
      </c>
      <c r="AJ68" s="267">
        <v>2790</v>
      </c>
      <c r="AK68" s="268">
        <v>0.70879999999999999</v>
      </c>
      <c r="AL68" s="12" t="s">
        <v>168</v>
      </c>
    </row>
    <row r="69" spans="1:38" s="3" customFormat="1" ht="13.8" x14ac:dyDescent="0.3">
      <c r="A69" s="62" t="s">
        <v>169</v>
      </c>
      <c r="B69" s="62" t="s">
        <v>71</v>
      </c>
      <c r="C69" s="295">
        <v>12196738.17</v>
      </c>
      <c r="D69" s="295">
        <v>12029724.68</v>
      </c>
      <c r="E69" s="296">
        <v>1.01388340086267</v>
      </c>
      <c r="F69" s="63">
        <v>4449</v>
      </c>
      <c r="G69" s="63">
        <v>4335</v>
      </c>
      <c r="H69" s="64">
        <v>0.97440000000000004</v>
      </c>
      <c r="I69" s="59">
        <v>0.96740000000000004</v>
      </c>
      <c r="J69" s="300">
        <v>6130</v>
      </c>
      <c r="K69" s="300">
        <v>5320</v>
      </c>
      <c r="L69" s="301">
        <v>0.8679</v>
      </c>
      <c r="M69" s="296">
        <v>0.86380000000000001</v>
      </c>
      <c r="N69" s="65">
        <v>12145329.48</v>
      </c>
      <c r="O69" s="65">
        <v>8270679.2599999998</v>
      </c>
      <c r="P69" s="64">
        <v>0.68100000000000005</v>
      </c>
      <c r="Q69" s="64">
        <v>0.68300000000000005</v>
      </c>
      <c r="R69" s="300">
        <v>4349</v>
      </c>
      <c r="S69" s="300">
        <v>3009</v>
      </c>
      <c r="T69" s="301">
        <v>0.69189999999999996</v>
      </c>
      <c r="U69" s="301">
        <v>0.67710000000000004</v>
      </c>
      <c r="V69" s="63">
        <v>3386</v>
      </c>
      <c r="W69" s="63">
        <v>2857</v>
      </c>
      <c r="X69" s="64">
        <v>0.84379999999999999</v>
      </c>
      <c r="Y69" s="278"/>
      <c r="Z69" s="266">
        <v>4626</v>
      </c>
      <c r="AA69" s="267">
        <v>4617</v>
      </c>
      <c r="AB69" s="268">
        <v>0.99809999999999999</v>
      </c>
      <c r="AC69" s="266">
        <v>7014</v>
      </c>
      <c r="AD69" s="267">
        <v>5889</v>
      </c>
      <c r="AE69" s="268">
        <v>0.83960000000000001</v>
      </c>
      <c r="AF69" s="269">
        <v>13007354.640000001</v>
      </c>
      <c r="AG69" s="270">
        <v>9086066.7899999991</v>
      </c>
      <c r="AH69" s="268">
        <v>0.69850000000000001</v>
      </c>
      <c r="AI69" s="266">
        <v>4933</v>
      </c>
      <c r="AJ69" s="267">
        <v>3338</v>
      </c>
      <c r="AK69" s="268">
        <v>0.67669999999999997</v>
      </c>
      <c r="AL69" s="12" t="s">
        <v>168</v>
      </c>
    </row>
    <row r="70" spans="1:38" s="3" customFormat="1" ht="13.8" x14ac:dyDescent="0.3">
      <c r="A70" s="62" t="s">
        <v>156</v>
      </c>
      <c r="B70" s="62" t="s">
        <v>73</v>
      </c>
      <c r="C70" s="295"/>
      <c r="D70" s="295">
        <v>0</v>
      </c>
      <c r="E70" s="296"/>
      <c r="F70" s="63">
        <v>1</v>
      </c>
      <c r="G70" s="63">
        <v>4</v>
      </c>
      <c r="H70" s="64">
        <v>4</v>
      </c>
      <c r="I70" s="59">
        <v>0.99</v>
      </c>
      <c r="J70" s="300">
        <v>4</v>
      </c>
      <c r="K70" s="300">
        <v>2</v>
      </c>
      <c r="L70" s="301">
        <v>0.5</v>
      </c>
      <c r="M70" s="296">
        <v>0.89</v>
      </c>
      <c r="N70" s="65">
        <v>0</v>
      </c>
      <c r="O70" s="65">
        <v>0</v>
      </c>
      <c r="P70" s="64">
        <v>0</v>
      </c>
      <c r="Q70" s="64">
        <v>0.69</v>
      </c>
      <c r="R70" s="300">
        <v>0</v>
      </c>
      <c r="S70" s="300">
        <v>0</v>
      </c>
      <c r="T70" s="301">
        <v>0</v>
      </c>
      <c r="U70" s="301">
        <v>0.69</v>
      </c>
      <c r="V70" s="63">
        <v>0</v>
      </c>
      <c r="W70" s="63">
        <v>0</v>
      </c>
      <c r="X70" s="64">
        <v>0</v>
      </c>
      <c r="Y70" s="278"/>
      <c r="Z70" s="266">
        <v>5</v>
      </c>
      <c r="AA70" s="267">
        <v>16</v>
      </c>
      <c r="AB70" s="268">
        <v>3.2</v>
      </c>
      <c r="AC70" s="266">
        <v>10</v>
      </c>
      <c r="AD70" s="267">
        <v>1</v>
      </c>
      <c r="AE70" s="268">
        <v>0.1</v>
      </c>
      <c r="AF70" s="269"/>
      <c r="AG70" s="270"/>
      <c r="AH70" s="268"/>
      <c r="AI70" s="266">
        <v>1</v>
      </c>
      <c r="AJ70" s="267"/>
      <c r="AK70" s="268"/>
      <c r="AL70" s="12" t="s">
        <v>168</v>
      </c>
    </row>
    <row r="71" spans="1:38" s="3" customFormat="1" ht="13.8" x14ac:dyDescent="0.3">
      <c r="A71" s="62" t="s">
        <v>312</v>
      </c>
      <c r="B71" s="62" t="s">
        <v>72</v>
      </c>
      <c r="C71" s="295">
        <v>2560196.59</v>
      </c>
      <c r="D71" s="295">
        <v>2443365.37</v>
      </c>
      <c r="E71" s="296">
        <v>1.04781569773988</v>
      </c>
      <c r="F71" s="63">
        <v>1477</v>
      </c>
      <c r="G71" s="63">
        <v>1320</v>
      </c>
      <c r="H71" s="64">
        <v>0.89370000000000005</v>
      </c>
      <c r="I71" s="59">
        <v>0.89</v>
      </c>
      <c r="J71" s="300">
        <v>1849</v>
      </c>
      <c r="K71" s="300">
        <v>1590</v>
      </c>
      <c r="L71" s="301">
        <v>0.8599</v>
      </c>
      <c r="M71" s="296">
        <v>0.85850000000000004</v>
      </c>
      <c r="N71" s="65">
        <v>2574724.75</v>
      </c>
      <c r="O71" s="65">
        <v>1654234.98</v>
      </c>
      <c r="P71" s="64">
        <v>0.64249999999999996</v>
      </c>
      <c r="Q71" s="64">
        <v>0.64849999999999997</v>
      </c>
      <c r="R71" s="300">
        <v>1377</v>
      </c>
      <c r="S71" s="300">
        <v>945</v>
      </c>
      <c r="T71" s="301">
        <v>0.68630000000000002</v>
      </c>
      <c r="U71" s="301">
        <v>0.64559999999999995</v>
      </c>
      <c r="V71" s="63">
        <v>1032</v>
      </c>
      <c r="W71" s="63">
        <v>834</v>
      </c>
      <c r="X71" s="64">
        <v>0.80810000000000004</v>
      </c>
      <c r="Y71" s="278"/>
      <c r="Z71" s="266">
        <v>1728</v>
      </c>
      <c r="AA71" s="267">
        <v>1530</v>
      </c>
      <c r="AB71" s="268">
        <v>0.88539999999999996</v>
      </c>
      <c r="AC71" s="266">
        <v>2250</v>
      </c>
      <c r="AD71" s="267">
        <v>1833</v>
      </c>
      <c r="AE71" s="268">
        <v>0.81469999999999998</v>
      </c>
      <c r="AF71" s="269">
        <v>2819381.74</v>
      </c>
      <c r="AG71" s="270">
        <v>1725634.92</v>
      </c>
      <c r="AH71" s="268">
        <v>0.61209999999999998</v>
      </c>
      <c r="AI71" s="266">
        <v>1590</v>
      </c>
      <c r="AJ71" s="267">
        <v>895</v>
      </c>
      <c r="AK71" s="268">
        <v>0.56289999999999996</v>
      </c>
      <c r="AL71" s="12" t="s">
        <v>168</v>
      </c>
    </row>
    <row r="72" spans="1:38" s="3" customFormat="1" ht="13.8" x14ac:dyDescent="0.3">
      <c r="A72" s="62" t="s">
        <v>169</v>
      </c>
      <c r="B72" s="62" t="s">
        <v>74</v>
      </c>
      <c r="C72" s="295">
        <v>22512120.809999999</v>
      </c>
      <c r="D72" s="295">
        <v>21702991.66</v>
      </c>
      <c r="E72" s="296">
        <v>1.03728191775014</v>
      </c>
      <c r="F72" s="63">
        <v>5340</v>
      </c>
      <c r="G72" s="63">
        <v>5237</v>
      </c>
      <c r="H72" s="64">
        <v>0.98070000000000002</v>
      </c>
      <c r="I72" s="59">
        <v>0.99</v>
      </c>
      <c r="J72" s="300">
        <v>8264</v>
      </c>
      <c r="K72" s="300">
        <v>7378</v>
      </c>
      <c r="L72" s="301">
        <v>0.89280000000000004</v>
      </c>
      <c r="M72" s="296">
        <v>0.89</v>
      </c>
      <c r="N72" s="65">
        <v>24397848.039999999</v>
      </c>
      <c r="O72" s="65">
        <v>16726995.140000001</v>
      </c>
      <c r="P72" s="64">
        <v>0.68559999999999999</v>
      </c>
      <c r="Q72" s="64">
        <v>0.68240000000000001</v>
      </c>
      <c r="R72" s="300">
        <v>6636</v>
      </c>
      <c r="S72" s="300">
        <v>4683</v>
      </c>
      <c r="T72" s="301">
        <v>0.70569999999999999</v>
      </c>
      <c r="U72" s="301">
        <v>0.66439999999999999</v>
      </c>
      <c r="V72" s="63">
        <v>5354</v>
      </c>
      <c r="W72" s="63">
        <v>3809</v>
      </c>
      <c r="X72" s="64">
        <v>0.71140000000000003</v>
      </c>
      <c r="Y72" s="278"/>
      <c r="Z72" s="266">
        <v>5264</v>
      </c>
      <c r="AA72" s="267">
        <v>5682</v>
      </c>
      <c r="AB72" s="268">
        <v>1.0793999999999999</v>
      </c>
      <c r="AC72" s="266">
        <v>8767</v>
      </c>
      <c r="AD72" s="267">
        <v>7993</v>
      </c>
      <c r="AE72" s="268">
        <v>0.91169999999999995</v>
      </c>
      <c r="AF72" s="269">
        <v>25524385.109999999</v>
      </c>
      <c r="AG72" s="270">
        <v>17259336.600000001</v>
      </c>
      <c r="AH72" s="268">
        <v>0.67620000000000002</v>
      </c>
      <c r="AI72" s="266">
        <v>7364</v>
      </c>
      <c r="AJ72" s="267">
        <v>4753</v>
      </c>
      <c r="AK72" s="268">
        <v>0.64539999999999997</v>
      </c>
      <c r="AL72" s="12" t="s">
        <v>168</v>
      </c>
    </row>
    <row r="73" spans="1:38" s="3" customFormat="1" ht="13.8" x14ac:dyDescent="0.3">
      <c r="A73" s="66" t="s">
        <v>154</v>
      </c>
      <c r="B73" s="62" t="s">
        <v>75</v>
      </c>
      <c r="C73" s="295">
        <v>4886633.62</v>
      </c>
      <c r="D73" s="295">
        <v>5219045.46</v>
      </c>
      <c r="E73" s="296">
        <v>0.93630792401643503</v>
      </c>
      <c r="F73" s="63">
        <v>1351</v>
      </c>
      <c r="G73" s="63">
        <v>1440</v>
      </c>
      <c r="H73" s="64">
        <v>1.0659000000000001</v>
      </c>
      <c r="I73" s="59">
        <v>0.99</v>
      </c>
      <c r="J73" s="300">
        <v>1874</v>
      </c>
      <c r="K73" s="300">
        <v>1597</v>
      </c>
      <c r="L73" s="301">
        <v>0.85219999999999996</v>
      </c>
      <c r="M73" s="296">
        <v>0.83179999999999998</v>
      </c>
      <c r="N73" s="65">
        <v>4955765.84</v>
      </c>
      <c r="O73" s="65">
        <v>3408245.7</v>
      </c>
      <c r="P73" s="64">
        <v>0.68769999999999998</v>
      </c>
      <c r="Q73" s="64">
        <v>0.69</v>
      </c>
      <c r="R73" s="300">
        <v>1528</v>
      </c>
      <c r="S73" s="300">
        <v>1128</v>
      </c>
      <c r="T73" s="301">
        <v>0.73819999999999997</v>
      </c>
      <c r="U73" s="301">
        <v>0.69</v>
      </c>
      <c r="V73" s="63">
        <v>957</v>
      </c>
      <c r="W73" s="63">
        <v>771</v>
      </c>
      <c r="X73" s="64">
        <v>0.80559999999999998</v>
      </c>
      <c r="Y73" s="278"/>
      <c r="Z73" s="266">
        <v>1390</v>
      </c>
      <c r="AA73" s="267">
        <v>1484</v>
      </c>
      <c r="AB73" s="268">
        <v>1.0676000000000001</v>
      </c>
      <c r="AC73" s="266">
        <v>1937</v>
      </c>
      <c r="AD73" s="267">
        <v>1776</v>
      </c>
      <c r="AE73" s="268">
        <v>0.91690000000000005</v>
      </c>
      <c r="AF73" s="269">
        <v>5568950.5700000003</v>
      </c>
      <c r="AG73" s="270">
        <v>3937159.78</v>
      </c>
      <c r="AH73" s="268">
        <v>0.70699999999999996</v>
      </c>
      <c r="AI73" s="266">
        <v>1848</v>
      </c>
      <c r="AJ73" s="267">
        <v>1310</v>
      </c>
      <c r="AK73" s="268">
        <v>0.70889999999999997</v>
      </c>
      <c r="AL73" s="12" t="s">
        <v>168</v>
      </c>
    </row>
    <row r="74" spans="1:38" s="3" customFormat="1" ht="13.8" x14ac:dyDescent="0.3">
      <c r="A74" s="62" t="s">
        <v>152</v>
      </c>
      <c r="B74" s="62" t="s">
        <v>76</v>
      </c>
      <c r="C74" s="295">
        <v>1120459.45</v>
      </c>
      <c r="D74" s="295">
        <v>1068251.74</v>
      </c>
      <c r="E74" s="296">
        <v>1.0488721038731901</v>
      </c>
      <c r="F74" s="63">
        <v>370</v>
      </c>
      <c r="G74" s="63">
        <v>359</v>
      </c>
      <c r="H74" s="64">
        <v>0.97030000000000005</v>
      </c>
      <c r="I74" s="59">
        <v>0.99</v>
      </c>
      <c r="J74" s="300">
        <v>555</v>
      </c>
      <c r="K74" s="300">
        <v>504</v>
      </c>
      <c r="L74" s="301">
        <v>0.90810000000000002</v>
      </c>
      <c r="M74" s="296">
        <v>0.89</v>
      </c>
      <c r="N74" s="65">
        <v>1167433.82</v>
      </c>
      <c r="O74" s="65">
        <v>738252.3</v>
      </c>
      <c r="P74" s="64">
        <v>0.63239999999999996</v>
      </c>
      <c r="Q74" s="64">
        <v>0.60960000000000003</v>
      </c>
      <c r="R74" s="300">
        <v>473</v>
      </c>
      <c r="S74" s="300">
        <v>324</v>
      </c>
      <c r="T74" s="301">
        <v>0.68500000000000005</v>
      </c>
      <c r="U74" s="301">
        <v>0.67579999999999996</v>
      </c>
      <c r="V74" s="63">
        <v>319</v>
      </c>
      <c r="W74" s="63">
        <v>264</v>
      </c>
      <c r="X74" s="64">
        <v>0.8276</v>
      </c>
      <c r="Y74" s="278"/>
      <c r="Z74" s="266">
        <v>384</v>
      </c>
      <c r="AA74" s="267">
        <v>409</v>
      </c>
      <c r="AB74" s="268">
        <v>1.0650999999999999</v>
      </c>
      <c r="AC74" s="266">
        <v>634</v>
      </c>
      <c r="AD74" s="267">
        <v>560</v>
      </c>
      <c r="AE74" s="268">
        <v>0.88329999999999997</v>
      </c>
      <c r="AF74" s="269">
        <v>1341074.3700000001</v>
      </c>
      <c r="AG74" s="270">
        <v>851439.97</v>
      </c>
      <c r="AH74" s="268">
        <v>0.63490000000000002</v>
      </c>
      <c r="AI74" s="266">
        <v>533</v>
      </c>
      <c r="AJ74" s="267">
        <v>343</v>
      </c>
      <c r="AK74" s="268">
        <v>0.64349999999999996</v>
      </c>
      <c r="AL74" s="12" t="s">
        <v>168</v>
      </c>
    </row>
    <row r="75" spans="1:38" s="3" customFormat="1" ht="13.8" x14ac:dyDescent="0.3">
      <c r="A75" s="62" t="s">
        <v>155</v>
      </c>
      <c r="B75" s="62" t="s">
        <v>77</v>
      </c>
      <c r="C75" s="295">
        <v>4907637.47</v>
      </c>
      <c r="D75" s="295">
        <v>4956017.7</v>
      </c>
      <c r="E75" s="296">
        <v>0.99023808369368804</v>
      </c>
      <c r="F75" s="63">
        <v>1806</v>
      </c>
      <c r="G75" s="63">
        <v>1743</v>
      </c>
      <c r="H75" s="64">
        <v>0.96509999999999996</v>
      </c>
      <c r="I75" s="59">
        <v>0.97070000000000001</v>
      </c>
      <c r="J75" s="300">
        <v>2691</v>
      </c>
      <c r="K75" s="300">
        <v>2221</v>
      </c>
      <c r="L75" s="296">
        <v>0.82530000000000003</v>
      </c>
      <c r="M75" s="296">
        <v>0.88019999999999998</v>
      </c>
      <c r="N75" s="65">
        <v>4718034.05</v>
      </c>
      <c r="O75" s="65">
        <v>3237911.02</v>
      </c>
      <c r="P75" s="64">
        <v>0.68630000000000002</v>
      </c>
      <c r="Q75" s="64">
        <v>0.69</v>
      </c>
      <c r="R75" s="300">
        <v>1902</v>
      </c>
      <c r="S75" s="300">
        <v>1392</v>
      </c>
      <c r="T75" s="301">
        <v>0.7319</v>
      </c>
      <c r="U75" s="301">
        <v>0.68479999999999996</v>
      </c>
      <c r="V75" s="63">
        <v>1442</v>
      </c>
      <c r="W75" s="63">
        <v>1070</v>
      </c>
      <c r="X75" s="64">
        <v>0.74199999999999999</v>
      </c>
      <c r="Y75" s="278"/>
      <c r="Z75" s="266">
        <v>2017</v>
      </c>
      <c r="AA75" s="267">
        <v>1993</v>
      </c>
      <c r="AB75" s="268">
        <v>0.98809999999999998</v>
      </c>
      <c r="AC75" s="266">
        <v>2818</v>
      </c>
      <c r="AD75" s="267">
        <v>2577</v>
      </c>
      <c r="AE75" s="268">
        <v>0.91449999999999998</v>
      </c>
      <c r="AF75" s="269">
        <v>5332976.96</v>
      </c>
      <c r="AG75" s="270">
        <v>3601553.42</v>
      </c>
      <c r="AH75" s="268">
        <v>0.67530000000000001</v>
      </c>
      <c r="AI75" s="266">
        <v>2282</v>
      </c>
      <c r="AJ75" s="267">
        <v>1471</v>
      </c>
      <c r="AK75" s="268">
        <v>0.64459999999999995</v>
      </c>
      <c r="AL75" s="12" t="s">
        <v>168</v>
      </c>
    </row>
    <row r="76" spans="1:38" s="3" customFormat="1" ht="13.8" x14ac:dyDescent="0.3">
      <c r="A76" s="62" t="s">
        <v>169</v>
      </c>
      <c r="B76" s="62" t="s">
        <v>78</v>
      </c>
      <c r="C76" s="295">
        <v>3790130.15</v>
      </c>
      <c r="D76" s="295">
        <v>3615897.94</v>
      </c>
      <c r="E76" s="296">
        <v>1.0481850463954201</v>
      </c>
      <c r="F76" s="63">
        <v>1233</v>
      </c>
      <c r="G76" s="63">
        <v>1290</v>
      </c>
      <c r="H76" s="64">
        <v>1.0462</v>
      </c>
      <c r="I76" s="59">
        <v>0.99</v>
      </c>
      <c r="J76" s="300">
        <v>1721</v>
      </c>
      <c r="K76" s="300">
        <v>1497</v>
      </c>
      <c r="L76" s="301">
        <v>0.86980000000000002</v>
      </c>
      <c r="M76" s="296">
        <v>0.89</v>
      </c>
      <c r="N76" s="65">
        <v>3959782.64</v>
      </c>
      <c r="O76" s="65">
        <v>2625482.36</v>
      </c>
      <c r="P76" s="64">
        <v>0.66300000000000003</v>
      </c>
      <c r="Q76" s="64">
        <v>0.6734</v>
      </c>
      <c r="R76" s="300">
        <v>1418</v>
      </c>
      <c r="S76" s="300">
        <v>1044</v>
      </c>
      <c r="T76" s="301">
        <v>0.73619999999999997</v>
      </c>
      <c r="U76" s="301">
        <v>0.69</v>
      </c>
      <c r="V76" s="63">
        <v>1118</v>
      </c>
      <c r="W76" s="63">
        <v>885</v>
      </c>
      <c r="X76" s="64">
        <v>0.79159999999999997</v>
      </c>
      <c r="Y76" s="278"/>
      <c r="Z76" s="266">
        <v>1237</v>
      </c>
      <c r="AA76" s="267">
        <v>1312</v>
      </c>
      <c r="AB76" s="268">
        <v>1.0606</v>
      </c>
      <c r="AC76" s="266">
        <v>1755</v>
      </c>
      <c r="AD76" s="267">
        <v>1566</v>
      </c>
      <c r="AE76" s="268">
        <v>0.89229999999999998</v>
      </c>
      <c r="AF76" s="269">
        <v>4011888.32</v>
      </c>
      <c r="AG76" s="270">
        <v>2809724.87</v>
      </c>
      <c r="AH76" s="268">
        <v>0.70030000000000003</v>
      </c>
      <c r="AI76" s="266">
        <v>1484</v>
      </c>
      <c r="AJ76" s="267">
        <v>1075</v>
      </c>
      <c r="AK76" s="268">
        <v>0.72440000000000004</v>
      </c>
      <c r="AL76" s="12" t="s">
        <v>168</v>
      </c>
    </row>
    <row r="77" spans="1:38" s="3" customFormat="1" ht="13.8" x14ac:dyDescent="0.3">
      <c r="A77" s="62" t="s">
        <v>155</v>
      </c>
      <c r="B77" s="62" t="s">
        <v>79</v>
      </c>
      <c r="C77" s="295">
        <v>1185305.27</v>
      </c>
      <c r="D77" s="295">
        <v>1186876.77</v>
      </c>
      <c r="E77" s="296">
        <v>0.998675936677065</v>
      </c>
      <c r="F77" s="63">
        <v>415</v>
      </c>
      <c r="G77" s="63">
        <v>415</v>
      </c>
      <c r="H77" s="64">
        <v>1</v>
      </c>
      <c r="I77" s="59">
        <v>0.99</v>
      </c>
      <c r="J77" s="300">
        <v>578</v>
      </c>
      <c r="K77" s="300">
        <v>505</v>
      </c>
      <c r="L77" s="301">
        <v>0.87370000000000003</v>
      </c>
      <c r="M77" s="296">
        <v>0.89</v>
      </c>
      <c r="N77" s="65">
        <v>1151863.3400000001</v>
      </c>
      <c r="O77" s="65">
        <v>793980.52</v>
      </c>
      <c r="P77" s="64">
        <v>0.68930000000000002</v>
      </c>
      <c r="Q77" s="64">
        <v>0.69</v>
      </c>
      <c r="R77" s="300">
        <v>427</v>
      </c>
      <c r="S77" s="300">
        <v>335</v>
      </c>
      <c r="T77" s="301">
        <v>0.78449999999999998</v>
      </c>
      <c r="U77" s="301">
        <v>0.69</v>
      </c>
      <c r="V77" s="63">
        <v>337</v>
      </c>
      <c r="W77" s="63">
        <v>272</v>
      </c>
      <c r="X77" s="64">
        <v>0.80710000000000004</v>
      </c>
      <c r="Y77" s="278"/>
      <c r="Z77" s="266">
        <v>451</v>
      </c>
      <c r="AA77" s="267">
        <v>454</v>
      </c>
      <c r="AB77" s="268">
        <v>1.0066999999999999</v>
      </c>
      <c r="AC77" s="266">
        <v>618</v>
      </c>
      <c r="AD77" s="267">
        <v>570</v>
      </c>
      <c r="AE77" s="268">
        <v>0.92230000000000001</v>
      </c>
      <c r="AF77" s="269">
        <v>1299458.42</v>
      </c>
      <c r="AG77" s="270">
        <v>858379.86</v>
      </c>
      <c r="AH77" s="268">
        <v>0.66059999999999997</v>
      </c>
      <c r="AI77" s="266">
        <v>476</v>
      </c>
      <c r="AJ77" s="267">
        <v>359</v>
      </c>
      <c r="AK77" s="268">
        <v>0.75419999999999998</v>
      </c>
      <c r="AL77" s="12" t="s">
        <v>168</v>
      </c>
    </row>
    <row r="78" spans="1:38" s="3" customFormat="1" ht="13.8" x14ac:dyDescent="0.3">
      <c r="A78" s="62" t="s">
        <v>312</v>
      </c>
      <c r="B78" s="62" t="s">
        <v>80</v>
      </c>
      <c r="C78" s="295">
        <v>3606539.32</v>
      </c>
      <c r="D78" s="295">
        <v>3547151.81</v>
      </c>
      <c r="E78" s="296">
        <v>1.01674230852837</v>
      </c>
      <c r="F78" s="63">
        <v>1414</v>
      </c>
      <c r="G78" s="63">
        <v>1419</v>
      </c>
      <c r="H78" s="64">
        <v>1.0035000000000001</v>
      </c>
      <c r="I78" s="59">
        <v>0.99</v>
      </c>
      <c r="J78" s="300">
        <v>1916</v>
      </c>
      <c r="K78" s="300">
        <v>1694</v>
      </c>
      <c r="L78" s="301">
        <v>0.8841</v>
      </c>
      <c r="M78" s="296">
        <v>0.89</v>
      </c>
      <c r="N78" s="65">
        <v>3584954.4</v>
      </c>
      <c r="O78" s="65">
        <v>2412256.12</v>
      </c>
      <c r="P78" s="64">
        <v>0.67290000000000005</v>
      </c>
      <c r="Q78" s="64">
        <v>0.6734</v>
      </c>
      <c r="R78" s="300">
        <v>1484</v>
      </c>
      <c r="S78" s="300">
        <v>1098</v>
      </c>
      <c r="T78" s="301">
        <v>0.7399</v>
      </c>
      <c r="U78" s="301">
        <v>0.69</v>
      </c>
      <c r="V78" s="63">
        <v>1202</v>
      </c>
      <c r="W78" s="63">
        <v>1063</v>
      </c>
      <c r="X78" s="64">
        <v>0.88439999999999996</v>
      </c>
      <c r="Y78" s="278"/>
      <c r="Z78" s="266">
        <v>1508</v>
      </c>
      <c r="AA78" s="267">
        <v>1580</v>
      </c>
      <c r="AB78" s="268">
        <v>1.0477000000000001</v>
      </c>
      <c r="AC78" s="266">
        <v>2063</v>
      </c>
      <c r="AD78" s="267">
        <v>1893</v>
      </c>
      <c r="AE78" s="268">
        <v>0.91759999999999997</v>
      </c>
      <c r="AF78" s="269">
        <v>4043519.08</v>
      </c>
      <c r="AG78" s="270">
        <v>2740854.85</v>
      </c>
      <c r="AH78" s="268">
        <v>0.67779999999999996</v>
      </c>
      <c r="AI78" s="266">
        <v>1725</v>
      </c>
      <c r="AJ78" s="267">
        <v>1175</v>
      </c>
      <c r="AK78" s="268">
        <v>0.68120000000000003</v>
      </c>
      <c r="AL78" s="12" t="s">
        <v>168</v>
      </c>
    </row>
    <row r="79" spans="1:38" s="3" customFormat="1" ht="13.8" x14ac:dyDescent="0.3">
      <c r="A79" s="67" t="s">
        <v>169</v>
      </c>
      <c r="B79" s="67" t="s">
        <v>81</v>
      </c>
      <c r="C79" s="295">
        <v>16581301.710000001</v>
      </c>
      <c r="D79" s="295">
        <v>15708426.35</v>
      </c>
      <c r="E79" s="296">
        <v>1.0555673331339099</v>
      </c>
      <c r="F79" s="63">
        <v>7184</v>
      </c>
      <c r="G79" s="63">
        <v>7073</v>
      </c>
      <c r="H79" s="64">
        <v>0.98450000000000004</v>
      </c>
      <c r="I79" s="59">
        <v>0.99</v>
      </c>
      <c r="J79" s="300">
        <v>9030</v>
      </c>
      <c r="K79" s="300">
        <v>8354</v>
      </c>
      <c r="L79" s="301">
        <v>0.92510000000000003</v>
      </c>
      <c r="M79" s="296">
        <v>0.89</v>
      </c>
      <c r="N79" s="65">
        <v>17647900.829999998</v>
      </c>
      <c r="O79" s="65">
        <v>11435463.25</v>
      </c>
      <c r="P79" s="64">
        <v>0.64800000000000002</v>
      </c>
      <c r="Q79" s="64">
        <v>0.64349999999999996</v>
      </c>
      <c r="R79" s="300">
        <v>7671</v>
      </c>
      <c r="S79" s="300">
        <v>5450</v>
      </c>
      <c r="T79" s="301">
        <v>0.71050000000000002</v>
      </c>
      <c r="U79" s="301">
        <v>0.67159999999999997</v>
      </c>
      <c r="V79" s="63">
        <v>2635</v>
      </c>
      <c r="W79" s="63">
        <v>2225</v>
      </c>
      <c r="X79" s="64">
        <v>0.84440000000000004</v>
      </c>
      <c r="Y79" s="278"/>
      <c r="Z79" s="266">
        <v>7070</v>
      </c>
      <c r="AA79" s="267">
        <v>7207</v>
      </c>
      <c r="AB79" s="268">
        <v>1.0194000000000001</v>
      </c>
      <c r="AC79" s="266">
        <v>9387</v>
      </c>
      <c r="AD79" s="267">
        <v>8356</v>
      </c>
      <c r="AE79" s="268">
        <v>0.89019999999999999</v>
      </c>
      <c r="AF79" s="269">
        <v>17335899.309999999</v>
      </c>
      <c r="AG79" s="270">
        <v>11458379.73</v>
      </c>
      <c r="AH79" s="268">
        <v>0.66100000000000003</v>
      </c>
      <c r="AI79" s="266">
        <v>7965</v>
      </c>
      <c r="AJ79" s="267">
        <v>5480</v>
      </c>
      <c r="AK79" s="268">
        <v>0.68799999999999994</v>
      </c>
      <c r="AL79" s="12" t="s">
        <v>168</v>
      </c>
    </row>
    <row r="80" spans="1:38" s="3" customFormat="1" ht="13.8" x14ac:dyDescent="0.3">
      <c r="A80" s="62" t="s">
        <v>155</v>
      </c>
      <c r="B80" s="62" t="s">
        <v>82</v>
      </c>
      <c r="C80" s="295">
        <v>857779.55</v>
      </c>
      <c r="D80" s="295">
        <v>883103.04</v>
      </c>
      <c r="E80" s="296">
        <v>0.97132442211952996</v>
      </c>
      <c r="F80" s="63">
        <v>256</v>
      </c>
      <c r="G80" s="63">
        <v>245</v>
      </c>
      <c r="H80" s="64">
        <v>0.95699999999999996</v>
      </c>
      <c r="I80" s="59">
        <v>0.99</v>
      </c>
      <c r="J80" s="300">
        <v>412</v>
      </c>
      <c r="K80" s="300">
        <v>369</v>
      </c>
      <c r="L80" s="301">
        <v>0.89559999999999995</v>
      </c>
      <c r="M80" s="296">
        <v>0.85680000000000001</v>
      </c>
      <c r="N80" s="65">
        <v>794107.07</v>
      </c>
      <c r="O80" s="65">
        <v>580111.04</v>
      </c>
      <c r="P80" s="64">
        <v>0.73050000000000004</v>
      </c>
      <c r="Q80" s="64">
        <v>0.69</v>
      </c>
      <c r="R80" s="300">
        <v>390</v>
      </c>
      <c r="S80" s="300">
        <v>305</v>
      </c>
      <c r="T80" s="301">
        <v>0.78210000000000002</v>
      </c>
      <c r="U80" s="301">
        <v>0.69</v>
      </c>
      <c r="V80" s="63">
        <v>190</v>
      </c>
      <c r="W80" s="63">
        <v>149</v>
      </c>
      <c r="X80" s="64">
        <v>0.78420000000000001</v>
      </c>
      <c r="Y80" s="278"/>
      <c r="Z80" s="266">
        <v>288</v>
      </c>
      <c r="AA80" s="267">
        <v>314</v>
      </c>
      <c r="AB80" s="268">
        <v>1.0903</v>
      </c>
      <c r="AC80" s="266">
        <v>458</v>
      </c>
      <c r="AD80" s="267">
        <v>414</v>
      </c>
      <c r="AE80" s="268">
        <v>0.90390000000000004</v>
      </c>
      <c r="AF80" s="269">
        <v>974081.74</v>
      </c>
      <c r="AG80" s="270">
        <v>709506.5</v>
      </c>
      <c r="AH80" s="268">
        <v>0.72840000000000005</v>
      </c>
      <c r="AI80" s="266">
        <v>393</v>
      </c>
      <c r="AJ80" s="267">
        <v>302</v>
      </c>
      <c r="AK80" s="268">
        <v>0.76839999999999997</v>
      </c>
      <c r="AL80" s="12" t="s">
        <v>168</v>
      </c>
    </row>
    <row r="81" spans="1:38" s="3" customFormat="1" ht="13.8" x14ac:dyDescent="0.3">
      <c r="A81" s="62" t="s">
        <v>169</v>
      </c>
      <c r="B81" s="62" t="s">
        <v>83</v>
      </c>
      <c r="C81" s="295">
        <v>8945779.5399999991</v>
      </c>
      <c r="D81" s="295">
        <v>8911894.1899999995</v>
      </c>
      <c r="E81" s="296">
        <v>1.0038022612564299</v>
      </c>
      <c r="F81" s="63">
        <v>3838</v>
      </c>
      <c r="G81" s="63">
        <v>3853</v>
      </c>
      <c r="H81" s="64">
        <v>1.0039</v>
      </c>
      <c r="I81" s="59">
        <v>0.99</v>
      </c>
      <c r="J81" s="300">
        <v>5166</v>
      </c>
      <c r="K81" s="300">
        <v>4172</v>
      </c>
      <c r="L81" s="301">
        <v>0.80759999999999998</v>
      </c>
      <c r="M81" s="296">
        <v>0.83689999999999998</v>
      </c>
      <c r="N81" s="65">
        <v>9871580.5600000005</v>
      </c>
      <c r="O81" s="65">
        <v>6294499.6900000004</v>
      </c>
      <c r="P81" s="64">
        <v>0.63759999999999994</v>
      </c>
      <c r="Q81" s="64">
        <v>0.64</v>
      </c>
      <c r="R81" s="300">
        <v>3826</v>
      </c>
      <c r="S81" s="300">
        <v>2609</v>
      </c>
      <c r="T81" s="301">
        <v>0.68189999999999995</v>
      </c>
      <c r="U81" s="301">
        <v>0.64400000000000002</v>
      </c>
      <c r="V81" s="63">
        <v>3132</v>
      </c>
      <c r="W81" s="63">
        <v>2630</v>
      </c>
      <c r="X81" s="64">
        <v>0.8397</v>
      </c>
      <c r="Y81" s="278"/>
      <c r="Z81" s="266">
        <v>3614</v>
      </c>
      <c r="AA81" s="267">
        <v>3814</v>
      </c>
      <c r="AB81" s="268">
        <v>1.0552999999999999</v>
      </c>
      <c r="AC81" s="266">
        <v>5088</v>
      </c>
      <c r="AD81" s="267">
        <v>4399</v>
      </c>
      <c r="AE81" s="268">
        <v>0.86460000000000004</v>
      </c>
      <c r="AF81" s="269">
        <v>10454714.66</v>
      </c>
      <c r="AG81" s="270">
        <v>7076205.9699999997</v>
      </c>
      <c r="AH81" s="268">
        <v>0.67679999999999996</v>
      </c>
      <c r="AI81" s="266">
        <v>4066</v>
      </c>
      <c r="AJ81" s="267">
        <v>2704</v>
      </c>
      <c r="AK81" s="268">
        <v>0.66500000000000004</v>
      </c>
      <c r="AL81" s="12" t="s">
        <v>168</v>
      </c>
    </row>
    <row r="82" spans="1:38" s="3" customFormat="1" ht="13.8" x14ac:dyDescent="0.3">
      <c r="A82" s="62" t="s">
        <v>152</v>
      </c>
      <c r="B82" s="62" t="s">
        <v>84</v>
      </c>
      <c r="C82" s="295">
        <v>7061717.5700000003</v>
      </c>
      <c r="D82" s="295">
        <v>6375166.8899999997</v>
      </c>
      <c r="E82" s="296">
        <v>1.10769140507944</v>
      </c>
      <c r="F82" s="63">
        <v>3176</v>
      </c>
      <c r="G82" s="63">
        <v>3213</v>
      </c>
      <c r="H82" s="64">
        <v>1.0116000000000001</v>
      </c>
      <c r="I82" s="59">
        <v>0.99</v>
      </c>
      <c r="J82" s="300">
        <v>4079</v>
      </c>
      <c r="K82" s="300">
        <v>3655</v>
      </c>
      <c r="L82" s="301">
        <v>0.89610000000000001</v>
      </c>
      <c r="M82" s="296">
        <v>0.89</v>
      </c>
      <c r="N82" s="65">
        <v>6892400.79</v>
      </c>
      <c r="O82" s="65">
        <v>4619609</v>
      </c>
      <c r="P82" s="64">
        <v>0.67020000000000002</v>
      </c>
      <c r="Q82" s="64">
        <v>0.6764</v>
      </c>
      <c r="R82" s="300">
        <v>2999</v>
      </c>
      <c r="S82" s="300">
        <v>2130</v>
      </c>
      <c r="T82" s="301">
        <v>0.71020000000000005</v>
      </c>
      <c r="U82" s="301">
        <v>0.66739999999999999</v>
      </c>
      <c r="V82" s="63">
        <v>2659</v>
      </c>
      <c r="W82" s="63">
        <v>2449</v>
      </c>
      <c r="X82" s="64">
        <v>0.92100000000000004</v>
      </c>
      <c r="Y82" s="278"/>
      <c r="Z82" s="266">
        <v>3324</v>
      </c>
      <c r="AA82" s="267">
        <v>3377</v>
      </c>
      <c r="AB82" s="268">
        <v>1.0159</v>
      </c>
      <c r="AC82" s="266">
        <v>4171</v>
      </c>
      <c r="AD82" s="267">
        <v>3785</v>
      </c>
      <c r="AE82" s="268">
        <v>0.90749999999999997</v>
      </c>
      <c r="AF82" s="269">
        <v>6844421.1100000003</v>
      </c>
      <c r="AG82" s="270">
        <v>4558816.16</v>
      </c>
      <c r="AH82" s="268">
        <v>0.66610000000000003</v>
      </c>
      <c r="AI82" s="266">
        <v>3260</v>
      </c>
      <c r="AJ82" s="267">
        <v>2117</v>
      </c>
      <c r="AK82" s="268">
        <v>0.64939999999999998</v>
      </c>
      <c r="AL82" s="12" t="s">
        <v>168</v>
      </c>
    </row>
    <row r="83" spans="1:38" s="3" customFormat="1" ht="13.8" x14ac:dyDescent="0.3">
      <c r="A83" s="62" t="s">
        <v>152</v>
      </c>
      <c r="B83" s="62" t="s">
        <v>85</v>
      </c>
      <c r="C83" s="295">
        <v>13070337.109999999</v>
      </c>
      <c r="D83" s="295">
        <v>11547058.550000001</v>
      </c>
      <c r="E83" s="296">
        <v>1.13191918560073</v>
      </c>
      <c r="F83" s="63">
        <v>7834</v>
      </c>
      <c r="G83" s="63">
        <v>7505</v>
      </c>
      <c r="H83" s="64">
        <v>0.95799999999999996</v>
      </c>
      <c r="I83" s="59">
        <v>0.98670000000000002</v>
      </c>
      <c r="J83" s="300">
        <v>8850</v>
      </c>
      <c r="K83" s="300">
        <v>7727</v>
      </c>
      <c r="L83" s="301">
        <v>0.87309999999999999</v>
      </c>
      <c r="M83" s="296">
        <v>0.86939999999999995</v>
      </c>
      <c r="N83" s="65">
        <v>12536344.279999999</v>
      </c>
      <c r="O83" s="65">
        <v>8579959.4199999999</v>
      </c>
      <c r="P83" s="64">
        <v>0.68440000000000001</v>
      </c>
      <c r="Q83" s="64">
        <v>0.65259999999999996</v>
      </c>
      <c r="R83" s="300">
        <v>6497</v>
      </c>
      <c r="S83" s="300">
        <v>4685</v>
      </c>
      <c r="T83" s="301">
        <v>0.72109999999999996</v>
      </c>
      <c r="U83" s="301">
        <v>0.66069999999999995</v>
      </c>
      <c r="V83" s="63">
        <v>5760</v>
      </c>
      <c r="W83" s="63">
        <v>5255</v>
      </c>
      <c r="X83" s="64">
        <v>0.9123</v>
      </c>
      <c r="Y83" s="278"/>
      <c r="Z83" s="266">
        <v>8603</v>
      </c>
      <c r="AA83" s="267">
        <v>8333</v>
      </c>
      <c r="AB83" s="268">
        <v>0.96860000000000002</v>
      </c>
      <c r="AC83" s="266">
        <v>10327</v>
      </c>
      <c r="AD83" s="267">
        <v>9158</v>
      </c>
      <c r="AE83" s="268">
        <v>0.88680000000000003</v>
      </c>
      <c r="AF83" s="269">
        <v>13085066.74</v>
      </c>
      <c r="AG83" s="270">
        <v>8525647.5299999993</v>
      </c>
      <c r="AH83" s="268">
        <v>0.65159999999999996</v>
      </c>
      <c r="AI83" s="266">
        <v>7992</v>
      </c>
      <c r="AJ83" s="267">
        <v>5135</v>
      </c>
      <c r="AK83" s="268">
        <v>0.64249999999999996</v>
      </c>
      <c r="AL83" s="12" t="s">
        <v>168</v>
      </c>
    </row>
    <row r="84" spans="1:38" s="3" customFormat="1" ht="13.8" x14ac:dyDescent="0.3">
      <c r="A84" s="62" t="s">
        <v>142</v>
      </c>
      <c r="B84" s="62" t="s">
        <v>86</v>
      </c>
      <c r="C84" s="295">
        <v>6488526.9100000001</v>
      </c>
      <c r="D84" s="295">
        <v>6153545.0999999996</v>
      </c>
      <c r="E84" s="296">
        <v>1.05443720726123</v>
      </c>
      <c r="F84" s="63">
        <v>2666</v>
      </c>
      <c r="G84" s="63">
        <v>2731</v>
      </c>
      <c r="H84" s="64">
        <v>1.0244</v>
      </c>
      <c r="I84" s="59">
        <v>0.99</v>
      </c>
      <c r="J84" s="300">
        <v>3494</v>
      </c>
      <c r="K84" s="300">
        <v>2990</v>
      </c>
      <c r="L84" s="301">
        <v>0.85580000000000001</v>
      </c>
      <c r="M84" s="296">
        <v>0.87409999999999999</v>
      </c>
      <c r="N84" s="65">
        <v>6549729.5800000001</v>
      </c>
      <c r="O84" s="65">
        <v>4538745.6399999997</v>
      </c>
      <c r="P84" s="64">
        <v>0.69299999999999995</v>
      </c>
      <c r="Q84" s="64">
        <v>0.67620000000000002</v>
      </c>
      <c r="R84" s="300">
        <v>2772</v>
      </c>
      <c r="S84" s="300">
        <v>1908</v>
      </c>
      <c r="T84" s="301">
        <v>0.68830000000000002</v>
      </c>
      <c r="U84" s="301">
        <v>0.65769999999999995</v>
      </c>
      <c r="V84" s="63">
        <v>2264</v>
      </c>
      <c r="W84" s="63">
        <v>1845</v>
      </c>
      <c r="X84" s="64">
        <v>0.81489999999999996</v>
      </c>
      <c r="Y84" s="278"/>
      <c r="Z84" s="266">
        <v>2818</v>
      </c>
      <c r="AA84" s="267">
        <v>2706</v>
      </c>
      <c r="AB84" s="268">
        <v>0.96030000000000004</v>
      </c>
      <c r="AC84" s="266">
        <v>3754</v>
      </c>
      <c r="AD84" s="267">
        <v>3312</v>
      </c>
      <c r="AE84" s="268">
        <v>0.88229999999999997</v>
      </c>
      <c r="AF84" s="269">
        <v>6897537.0599999996</v>
      </c>
      <c r="AG84" s="270">
        <v>4769676.32</v>
      </c>
      <c r="AH84" s="268">
        <v>0.6915</v>
      </c>
      <c r="AI84" s="266">
        <v>2984</v>
      </c>
      <c r="AJ84" s="267">
        <v>1922</v>
      </c>
      <c r="AK84" s="268">
        <v>0.64410000000000001</v>
      </c>
      <c r="AL84" s="12" t="s">
        <v>168</v>
      </c>
    </row>
    <row r="85" spans="1:38" s="3" customFormat="1" ht="13.8" x14ac:dyDescent="0.3">
      <c r="A85" s="62" t="s">
        <v>154</v>
      </c>
      <c r="B85" s="62" t="s">
        <v>87</v>
      </c>
      <c r="C85" s="295">
        <v>10057027.83</v>
      </c>
      <c r="D85" s="295">
        <v>10357305.17</v>
      </c>
      <c r="E85" s="296">
        <v>0.97100815945157704</v>
      </c>
      <c r="F85" s="63">
        <v>4324</v>
      </c>
      <c r="G85" s="63">
        <v>4438</v>
      </c>
      <c r="H85" s="64">
        <v>1.0264</v>
      </c>
      <c r="I85" s="59">
        <v>0.99</v>
      </c>
      <c r="J85" s="300">
        <v>5792</v>
      </c>
      <c r="K85" s="300">
        <v>4854</v>
      </c>
      <c r="L85" s="301">
        <v>0.83809999999999996</v>
      </c>
      <c r="M85" s="296">
        <v>0.84430000000000005</v>
      </c>
      <c r="N85" s="65">
        <v>10676163.439999999</v>
      </c>
      <c r="O85" s="65">
        <v>7194956.8499999996</v>
      </c>
      <c r="P85" s="64">
        <v>0.67390000000000005</v>
      </c>
      <c r="Q85" s="64">
        <v>0.69</v>
      </c>
      <c r="R85" s="300">
        <v>4135</v>
      </c>
      <c r="S85" s="300">
        <v>3001</v>
      </c>
      <c r="T85" s="301">
        <v>0.7258</v>
      </c>
      <c r="U85" s="301">
        <v>0.69</v>
      </c>
      <c r="V85" s="63">
        <v>3602</v>
      </c>
      <c r="W85" s="63">
        <v>2950</v>
      </c>
      <c r="X85" s="64">
        <v>0.81899999999999995</v>
      </c>
      <c r="Y85" s="278"/>
      <c r="Z85" s="266">
        <v>4307</v>
      </c>
      <c r="AA85" s="267">
        <v>4330</v>
      </c>
      <c r="AB85" s="268">
        <v>1.0053000000000001</v>
      </c>
      <c r="AC85" s="266">
        <v>5812</v>
      </c>
      <c r="AD85" s="267">
        <v>5081</v>
      </c>
      <c r="AE85" s="268">
        <v>0.87419999999999998</v>
      </c>
      <c r="AF85" s="269">
        <v>11378669.15</v>
      </c>
      <c r="AG85" s="270">
        <v>7898549.21</v>
      </c>
      <c r="AH85" s="268">
        <v>0.69420000000000004</v>
      </c>
      <c r="AI85" s="266">
        <v>4655</v>
      </c>
      <c r="AJ85" s="267">
        <v>3334</v>
      </c>
      <c r="AK85" s="268">
        <v>0.71619999999999995</v>
      </c>
      <c r="AL85" s="12" t="s">
        <v>168</v>
      </c>
    </row>
    <row r="86" spans="1:38" s="3" customFormat="1" ht="13.8" x14ac:dyDescent="0.3">
      <c r="A86" s="62" t="s">
        <v>153</v>
      </c>
      <c r="B86" s="62" t="s">
        <v>88</v>
      </c>
      <c r="C86" s="295">
        <v>5663859.7400000002</v>
      </c>
      <c r="D86" s="295">
        <v>5292919.78</v>
      </c>
      <c r="E86" s="296">
        <v>1.07008229397348</v>
      </c>
      <c r="F86" s="63">
        <v>2447</v>
      </c>
      <c r="G86" s="63">
        <v>2512</v>
      </c>
      <c r="H86" s="64">
        <v>1.0266</v>
      </c>
      <c r="I86" s="59">
        <v>0.99</v>
      </c>
      <c r="J86" s="300">
        <v>3768</v>
      </c>
      <c r="K86" s="300">
        <v>3208</v>
      </c>
      <c r="L86" s="301">
        <v>0.85140000000000005</v>
      </c>
      <c r="M86" s="296">
        <v>0.88900000000000001</v>
      </c>
      <c r="N86" s="65">
        <v>6267029.3399999999</v>
      </c>
      <c r="O86" s="65">
        <v>3779479.63</v>
      </c>
      <c r="P86" s="64">
        <v>0.60309999999999997</v>
      </c>
      <c r="Q86" s="64">
        <v>0.61319999999999997</v>
      </c>
      <c r="R86" s="300">
        <v>2690</v>
      </c>
      <c r="S86" s="300">
        <v>1707</v>
      </c>
      <c r="T86" s="301">
        <v>0.63460000000000005</v>
      </c>
      <c r="U86" s="301">
        <v>0.57820000000000005</v>
      </c>
      <c r="V86" s="63">
        <v>2177</v>
      </c>
      <c r="W86" s="63">
        <v>1855</v>
      </c>
      <c r="X86" s="64">
        <v>0.85209999999999997</v>
      </c>
      <c r="Y86" s="278"/>
      <c r="Z86" s="266">
        <v>2408</v>
      </c>
      <c r="AA86" s="267">
        <v>2635</v>
      </c>
      <c r="AB86" s="268">
        <v>1.0943000000000001</v>
      </c>
      <c r="AC86" s="266">
        <v>3727</v>
      </c>
      <c r="AD86" s="267">
        <v>3322</v>
      </c>
      <c r="AE86" s="268">
        <v>0.89129999999999998</v>
      </c>
      <c r="AF86" s="269">
        <v>6189733.4299999997</v>
      </c>
      <c r="AG86" s="270">
        <v>3899498.55</v>
      </c>
      <c r="AH86" s="268">
        <v>0.63</v>
      </c>
      <c r="AI86" s="266">
        <v>2872</v>
      </c>
      <c r="AJ86" s="267">
        <v>1644</v>
      </c>
      <c r="AK86" s="268">
        <v>0.57240000000000002</v>
      </c>
      <c r="AL86" s="12" t="s">
        <v>168</v>
      </c>
    </row>
    <row r="87" spans="1:38" s="3" customFormat="1" ht="13.8" x14ac:dyDescent="0.3">
      <c r="A87" s="62" t="s">
        <v>152</v>
      </c>
      <c r="B87" s="62" t="s">
        <v>89</v>
      </c>
      <c r="C87" s="295">
        <v>6640929.1799999997</v>
      </c>
      <c r="D87" s="295">
        <v>6517544.8300000001</v>
      </c>
      <c r="E87" s="296">
        <v>1.0189311087561801</v>
      </c>
      <c r="F87" s="63">
        <v>2510</v>
      </c>
      <c r="G87" s="63">
        <v>2485</v>
      </c>
      <c r="H87" s="64">
        <v>0.99</v>
      </c>
      <c r="I87" s="59">
        <v>0.99</v>
      </c>
      <c r="J87" s="300">
        <v>3194</v>
      </c>
      <c r="K87" s="300">
        <v>2933</v>
      </c>
      <c r="L87" s="301">
        <v>0.91830000000000001</v>
      </c>
      <c r="M87" s="296">
        <v>0.89</v>
      </c>
      <c r="N87" s="65">
        <v>7133166.5700000003</v>
      </c>
      <c r="O87" s="65">
        <v>4867694.7</v>
      </c>
      <c r="P87" s="64">
        <v>0.68240000000000001</v>
      </c>
      <c r="Q87" s="64">
        <v>0.68600000000000005</v>
      </c>
      <c r="R87" s="300">
        <v>2639</v>
      </c>
      <c r="S87" s="300">
        <v>1854</v>
      </c>
      <c r="T87" s="301">
        <v>0.70250000000000001</v>
      </c>
      <c r="U87" s="301">
        <v>0.65710000000000002</v>
      </c>
      <c r="V87" s="63">
        <v>2073</v>
      </c>
      <c r="W87" s="63">
        <v>1800</v>
      </c>
      <c r="X87" s="64">
        <v>0.86829999999999996</v>
      </c>
      <c r="Y87" s="278"/>
      <c r="Z87" s="266">
        <v>2764</v>
      </c>
      <c r="AA87" s="267">
        <v>2781</v>
      </c>
      <c r="AB87" s="268">
        <v>1.0062</v>
      </c>
      <c r="AC87" s="266">
        <v>3644</v>
      </c>
      <c r="AD87" s="267">
        <v>3241</v>
      </c>
      <c r="AE87" s="268">
        <v>0.88939999999999997</v>
      </c>
      <c r="AF87" s="269">
        <v>7726448.75</v>
      </c>
      <c r="AG87" s="270">
        <v>5202712.91</v>
      </c>
      <c r="AH87" s="268">
        <v>0.6734</v>
      </c>
      <c r="AI87" s="266">
        <v>2923</v>
      </c>
      <c r="AJ87" s="267">
        <v>1870</v>
      </c>
      <c r="AK87" s="268">
        <v>0.63980000000000004</v>
      </c>
      <c r="AL87" s="12" t="s">
        <v>168</v>
      </c>
    </row>
    <row r="88" spans="1:38" s="3" customFormat="1" ht="13.8" x14ac:dyDescent="0.3">
      <c r="A88" s="62" t="s">
        <v>152</v>
      </c>
      <c r="B88" s="62" t="s">
        <v>90</v>
      </c>
      <c r="C88" s="295">
        <v>6110337.3600000003</v>
      </c>
      <c r="D88" s="295">
        <v>5179745.09</v>
      </c>
      <c r="E88" s="296">
        <v>1.17965985851246</v>
      </c>
      <c r="F88" s="63">
        <v>3407</v>
      </c>
      <c r="G88" s="63">
        <v>3203</v>
      </c>
      <c r="H88" s="64">
        <v>0.94010000000000005</v>
      </c>
      <c r="I88" s="59">
        <v>0.98829999999999996</v>
      </c>
      <c r="J88" s="300">
        <v>4009</v>
      </c>
      <c r="K88" s="300">
        <v>3621</v>
      </c>
      <c r="L88" s="301">
        <v>0.9032</v>
      </c>
      <c r="M88" s="296">
        <v>0.89</v>
      </c>
      <c r="N88" s="65">
        <v>6012558.1299999999</v>
      </c>
      <c r="O88" s="65">
        <v>3643368.42</v>
      </c>
      <c r="P88" s="64">
        <v>0.60599999999999998</v>
      </c>
      <c r="Q88" s="64">
        <v>0.59619999999999995</v>
      </c>
      <c r="R88" s="300">
        <v>3480</v>
      </c>
      <c r="S88" s="300">
        <v>2377</v>
      </c>
      <c r="T88" s="301">
        <v>0.68300000000000005</v>
      </c>
      <c r="U88" s="301">
        <v>0.59099999999999997</v>
      </c>
      <c r="V88" s="63">
        <v>2404</v>
      </c>
      <c r="W88" s="63">
        <v>2126</v>
      </c>
      <c r="X88" s="64">
        <v>0.88439999999999996</v>
      </c>
      <c r="Y88" s="278"/>
      <c r="Z88" s="266">
        <v>3603</v>
      </c>
      <c r="AA88" s="267">
        <v>3539</v>
      </c>
      <c r="AB88" s="268">
        <v>0.98219999999999996</v>
      </c>
      <c r="AC88" s="266">
        <v>4437</v>
      </c>
      <c r="AD88" s="267">
        <v>4129</v>
      </c>
      <c r="AE88" s="268">
        <v>0.93059999999999998</v>
      </c>
      <c r="AF88" s="269">
        <v>5799476.5899999999</v>
      </c>
      <c r="AG88" s="270">
        <v>3422009.58</v>
      </c>
      <c r="AH88" s="268">
        <v>0.59009999999999996</v>
      </c>
      <c r="AI88" s="266">
        <v>3767</v>
      </c>
      <c r="AJ88" s="267">
        <v>2136</v>
      </c>
      <c r="AK88" s="268">
        <v>0.56699999999999995</v>
      </c>
      <c r="AL88" s="12" t="s">
        <v>168</v>
      </c>
    </row>
    <row r="89" spans="1:38" s="3" customFormat="1" ht="13.8" x14ac:dyDescent="0.3">
      <c r="A89" s="62" t="s">
        <v>154</v>
      </c>
      <c r="B89" s="62" t="s">
        <v>91</v>
      </c>
      <c r="C89" s="295">
        <v>3830930.34</v>
      </c>
      <c r="D89" s="295">
        <v>3914523.74</v>
      </c>
      <c r="E89" s="296">
        <v>0.978645320464962</v>
      </c>
      <c r="F89" s="63">
        <v>1865</v>
      </c>
      <c r="G89" s="63">
        <v>1913</v>
      </c>
      <c r="H89" s="64">
        <v>1.0257000000000001</v>
      </c>
      <c r="I89" s="59">
        <v>0.99</v>
      </c>
      <c r="J89" s="300">
        <v>2465</v>
      </c>
      <c r="K89" s="300">
        <v>1978</v>
      </c>
      <c r="L89" s="301">
        <v>0.8024</v>
      </c>
      <c r="M89" s="296">
        <v>0.85389999999999999</v>
      </c>
      <c r="N89" s="65">
        <v>3894982.7</v>
      </c>
      <c r="O89" s="65">
        <v>2665919.3199999998</v>
      </c>
      <c r="P89" s="64">
        <v>0.68440000000000001</v>
      </c>
      <c r="Q89" s="64">
        <v>0.69</v>
      </c>
      <c r="R89" s="300">
        <v>1622</v>
      </c>
      <c r="S89" s="300">
        <v>1187</v>
      </c>
      <c r="T89" s="301">
        <v>0.73180000000000001</v>
      </c>
      <c r="U89" s="301">
        <v>0.69</v>
      </c>
      <c r="V89" s="63">
        <v>1380</v>
      </c>
      <c r="W89" s="63">
        <v>1146</v>
      </c>
      <c r="X89" s="64">
        <v>0.83040000000000003</v>
      </c>
      <c r="Y89" s="278"/>
      <c r="Z89" s="266">
        <v>1896</v>
      </c>
      <c r="AA89" s="267">
        <v>1973</v>
      </c>
      <c r="AB89" s="268">
        <v>1.0406</v>
      </c>
      <c r="AC89" s="266">
        <v>2506</v>
      </c>
      <c r="AD89" s="267">
        <v>2206</v>
      </c>
      <c r="AE89" s="268">
        <v>0.88029999999999997</v>
      </c>
      <c r="AF89" s="269">
        <v>4300406.38</v>
      </c>
      <c r="AG89" s="270">
        <v>3039801.79</v>
      </c>
      <c r="AH89" s="268">
        <v>0.70689999999999997</v>
      </c>
      <c r="AI89" s="266">
        <v>1861</v>
      </c>
      <c r="AJ89" s="267">
        <v>1340</v>
      </c>
      <c r="AK89" s="268">
        <v>0.72</v>
      </c>
      <c r="AL89" s="12" t="s">
        <v>168</v>
      </c>
    </row>
    <row r="90" spans="1:38" s="3" customFormat="1" ht="13.8" x14ac:dyDescent="0.3">
      <c r="A90" s="62" t="s">
        <v>142</v>
      </c>
      <c r="B90" s="62" t="s">
        <v>92</v>
      </c>
      <c r="C90" s="295">
        <v>2461257.58</v>
      </c>
      <c r="D90" s="295">
        <v>2484354.83</v>
      </c>
      <c r="E90" s="296">
        <v>0.99070291823008205</v>
      </c>
      <c r="F90" s="63">
        <v>758</v>
      </c>
      <c r="G90" s="63">
        <v>734</v>
      </c>
      <c r="H90" s="64">
        <v>0.96830000000000005</v>
      </c>
      <c r="I90" s="59">
        <v>0.99</v>
      </c>
      <c r="J90" s="300">
        <v>1203</v>
      </c>
      <c r="K90" s="300">
        <v>1085</v>
      </c>
      <c r="L90" s="301">
        <v>0.90190000000000003</v>
      </c>
      <c r="M90" s="296">
        <v>0.89</v>
      </c>
      <c r="N90" s="65">
        <v>2561498.06</v>
      </c>
      <c r="O90" s="65">
        <v>1709114.88</v>
      </c>
      <c r="P90" s="64">
        <v>0.66720000000000002</v>
      </c>
      <c r="Q90" s="64">
        <v>0.66459999999999997</v>
      </c>
      <c r="R90" s="300">
        <v>1122</v>
      </c>
      <c r="S90" s="300">
        <v>701</v>
      </c>
      <c r="T90" s="301">
        <v>0.62480000000000002</v>
      </c>
      <c r="U90" s="301">
        <v>0.59860000000000002</v>
      </c>
      <c r="V90" s="63">
        <v>631</v>
      </c>
      <c r="W90" s="63">
        <v>545</v>
      </c>
      <c r="X90" s="64">
        <v>0.86370000000000002</v>
      </c>
      <c r="Y90" s="278"/>
      <c r="Z90" s="266">
        <v>780</v>
      </c>
      <c r="AA90" s="267">
        <v>822</v>
      </c>
      <c r="AB90" s="268">
        <v>1.0538000000000001</v>
      </c>
      <c r="AC90" s="266">
        <v>1408</v>
      </c>
      <c r="AD90" s="267">
        <v>1245</v>
      </c>
      <c r="AE90" s="268">
        <v>0.88419999999999999</v>
      </c>
      <c r="AF90" s="269">
        <v>2957498.62</v>
      </c>
      <c r="AG90" s="270">
        <v>2010495.66</v>
      </c>
      <c r="AH90" s="268">
        <v>0.67979999999999996</v>
      </c>
      <c r="AI90" s="266">
        <v>1206</v>
      </c>
      <c r="AJ90" s="267">
        <v>732</v>
      </c>
      <c r="AK90" s="268">
        <v>0.60699999999999998</v>
      </c>
      <c r="AL90" s="12" t="s">
        <v>168</v>
      </c>
    </row>
    <row r="91" spans="1:38" s="3" customFormat="1" ht="13.8" x14ac:dyDescent="0.3">
      <c r="A91" s="62" t="s">
        <v>142</v>
      </c>
      <c r="B91" s="62" t="s">
        <v>93</v>
      </c>
      <c r="C91" s="295">
        <v>3486880.43</v>
      </c>
      <c r="D91" s="295">
        <v>3495161.04</v>
      </c>
      <c r="E91" s="296">
        <v>0.99763083591707702</v>
      </c>
      <c r="F91" s="63">
        <v>1483</v>
      </c>
      <c r="G91" s="63">
        <v>1633</v>
      </c>
      <c r="H91" s="64">
        <v>1.1011</v>
      </c>
      <c r="I91" s="59">
        <v>0.99</v>
      </c>
      <c r="J91" s="300">
        <v>2118</v>
      </c>
      <c r="K91" s="300">
        <v>1835</v>
      </c>
      <c r="L91" s="301">
        <v>0.86639999999999995</v>
      </c>
      <c r="M91" s="296">
        <v>0.87749999999999995</v>
      </c>
      <c r="N91" s="65">
        <v>3775501.75</v>
      </c>
      <c r="O91" s="65">
        <v>2536864.2000000002</v>
      </c>
      <c r="P91" s="64">
        <v>0.67190000000000005</v>
      </c>
      <c r="Q91" s="64">
        <v>0.68</v>
      </c>
      <c r="R91" s="300">
        <v>1548</v>
      </c>
      <c r="S91" s="300">
        <v>1013</v>
      </c>
      <c r="T91" s="301">
        <v>0.65439999999999998</v>
      </c>
      <c r="U91" s="301">
        <v>0.64510000000000001</v>
      </c>
      <c r="V91" s="63">
        <v>1422</v>
      </c>
      <c r="W91" s="63">
        <v>1254</v>
      </c>
      <c r="X91" s="64">
        <v>0.88190000000000002</v>
      </c>
      <c r="Y91" s="278"/>
      <c r="Z91" s="266">
        <v>1446</v>
      </c>
      <c r="AA91" s="267">
        <v>1649</v>
      </c>
      <c r="AB91" s="268">
        <v>1.1404000000000001</v>
      </c>
      <c r="AC91" s="266">
        <v>2131</v>
      </c>
      <c r="AD91" s="267">
        <v>1881</v>
      </c>
      <c r="AE91" s="268">
        <v>0.88270000000000004</v>
      </c>
      <c r="AF91" s="269">
        <v>4012549.23</v>
      </c>
      <c r="AG91" s="270">
        <v>2652167.35</v>
      </c>
      <c r="AH91" s="268">
        <v>0.66100000000000003</v>
      </c>
      <c r="AI91" s="266">
        <v>1620</v>
      </c>
      <c r="AJ91" s="267">
        <v>1013</v>
      </c>
      <c r="AK91" s="268">
        <v>0.62529999999999997</v>
      </c>
      <c r="AL91" s="12" t="s">
        <v>168</v>
      </c>
    </row>
    <row r="92" spans="1:38" s="3" customFormat="1" ht="13.8" x14ac:dyDescent="0.3">
      <c r="A92" s="62" t="s">
        <v>155</v>
      </c>
      <c r="B92" s="62" t="s">
        <v>94</v>
      </c>
      <c r="C92" s="295">
        <v>736643.29</v>
      </c>
      <c r="D92" s="295">
        <v>680748.41</v>
      </c>
      <c r="E92" s="296">
        <v>1.08210798465177</v>
      </c>
      <c r="F92" s="63">
        <v>245</v>
      </c>
      <c r="G92" s="63">
        <v>248</v>
      </c>
      <c r="H92" s="64">
        <v>1.0122</v>
      </c>
      <c r="I92" s="59">
        <v>0.99</v>
      </c>
      <c r="J92" s="300">
        <v>404</v>
      </c>
      <c r="K92" s="300">
        <v>351</v>
      </c>
      <c r="L92" s="301">
        <v>0.86880000000000002</v>
      </c>
      <c r="M92" s="296">
        <v>0.8387</v>
      </c>
      <c r="N92" s="65">
        <v>787209.53</v>
      </c>
      <c r="O92" s="65">
        <v>532823.55000000005</v>
      </c>
      <c r="P92" s="64">
        <v>0.67689999999999995</v>
      </c>
      <c r="Q92" s="64">
        <v>0.63500000000000001</v>
      </c>
      <c r="R92" s="300">
        <v>343</v>
      </c>
      <c r="S92" s="300">
        <v>246</v>
      </c>
      <c r="T92" s="301">
        <v>0.71719999999999995</v>
      </c>
      <c r="U92" s="301">
        <v>0.62180000000000002</v>
      </c>
      <c r="V92" s="63">
        <v>232</v>
      </c>
      <c r="W92" s="63">
        <v>168</v>
      </c>
      <c r="X92" s="64">
        <v>0.72409999999999997</v>
      </c>
      <c r="Y92" s="278"/>
      <c r="Z92" s="266">
        <v>245</v>
      </c>
      <c r="AA92" s="267">
        <v>266</v>
      </c>
      <c r="AB92" s="268">
        <v>1.0857000000000001</v>
      </c>
      <c r="AC92" s="266">
        <v>522</v>
      </c>
      <c r="AD92" s="267">
        <v>421</v>
      </c>
      <c r="AE92" s="268">
        <v>0.80649999999999999</v>
      </c>
      <c r="AF92" s="269">
        <v>837812.99</v>
      </c>
      <c r="AG92" s="270">
        <v>541939.56999999995</v>
      </c>
      <c r="AH92" s="268">
        <v>0.64690000000000003</v>
      </c>
      <c r="AI92" s="266">
        <v>408</v>
      </c>
      <c r="AJ92" s="267">
        <v>262</v>
      </c>
      <c r="AK92" s="268">
        <v>0.64219999999999999</v>
      </c>
      <c r="AL92" s="12" t="s">
        <v>168</v>
      </c>
    </row>
    <row r="93" spans="1:38" s="3" customFormat="1" ht="13.8" x14ac:dyDescent="0.3">
      <c r="A93" s="62" t="s">
        <v>155</v>
      </c>
      <c r="B93" s="62" t="s">
        <v>95</v>
      </c>
      <c r="C93" s="295">
        <v>1443448.63</v>
      </c>
      <c r="D93" s="295">
        <v>1473750.17</v>
      </c>
      <c r="E93" s="296">
        <v>0.97943916098072403</v>
      </c>
      <c r="F93" s="63">
        <v>597</v>
      </c>
      <c r="G93" s="63">
        <v>603</v>
      </c>
      <c r="H93" s="64">
        <v>1.0101</v>
      </c>
      <c r="I93" s="59">
        <v>0.99</v>
      </c>
      <c r="J93" s="300">
        <v>819</v>
      </c>
      <c r="K93" s="300">
        <v>760</v>
      </c>
      <c r="L93" s="301">
        <v>0.92800000000000005</v>
      </c>
      <c r="M93" s="296">
        <v>0.89</v>
      </c>
      <c r="N93" s="65">
        <v>1477769.33</v>
      </c>
      <c r="O93" s="65">
        <v>973625.32</v>
      </c>
      <c r="P93" s="64">
        <v>0.65880000000000005</v>
      </c>
      <c r="Q93" s="64">
        <v>0.64219999999999999</v>
      </c>
      <c r="R93" s="300">
        <v>665</v>
      </c>
      <c r="S93" s="300">
        <v>473</v>
      </c>
      <c r="T93" s="301">
        <v>0.71130000000000004</v>
      </c>
      <c r="U93" s="301">
        <v>0.69</v>
      </c>
      <c r="V93" s="63">
        <v>544</v>
      </c>
      <c r="W93" s="63">
        <v>465</v>
      </c>
      <c r="X93" s="64">
        <v>0.8548</v>
      </c>
      <c r="Y93" s="278"/>
      <c r="Z93" s="266">
        <v>604</v>
      </c>
      <c r="AA93" s="267">
        <v>674</v>
      </c>
      <c r="AB93" s="268">
        <v>1.1158999999999999</v>
      </c>
      <c r="AC93" s="266">
        <v>871</v>
      </c>
      <c r="AD93" s="267">
        <v>773</v>
      </c>
      <c r="AE93" s="268">
        <v>0.88749999999999996</v>
      </c>
      <c r="AF93" s="269">
        <v>1698273.85</v>
      </c>
      <c r="AG93" s="270">
        <v>1181751.96</v>
      </c>
      <c r="AH93" s="268">
        <v>0.69589999999999996</v>
      </c>
      <c r="AI93" s="266">
        <v>752</v>
      </c>
      <c r="AJ93" s="267">
        <v>531</v>
      </c>
      <c r="AK93" s="268">
        <v>0.70609999999999995</v>
      </c>
      <c r="AL93" s="12" t="s">
        <v>168</v>
      </c>
    </row>
    <row r="94" spans="1:38" s="3" customFormat="1" ht="13.8" x14ac:dyDescent="0.3">
      <c r="A94" s="62" t="s">
        <v>157</v>
      </c>
      <c r="B94" s="62"/>
      <c r="C94" s="295"/>
      <c r="D94" s="295"/>
      <c r="E94" s="296"/>
      <c r="F94" s="63"/>
      <c r="G94" s="63"/>
      <c r="H94" s="64"/>
      <c r="I94" s="69"/>
      <c r="J94" s="300"/>
      <c r="K94" s="300"/>
      <c r="L94" s="301"/>
      <c r="M94" s="296"/>
      <c r="N94" s="65"/>
      <c r="O94" s="65"/>
      <c r="P94" s="64"/>
      <c r="Q94" s="64"/>
      <c r="R94" s="300"/>
      <c r="S94" s="300"/>
      <c r="T94" s="301"/>
      <c r="U94" s="301"/>
      <c r="V94" s="63"/>
      <c r="W94" s="63"/>
      <c r="X94" s="64"/>
      <c r="Y94" s="278"/>
      <c r="Z94" s="266"/>
      <c r="AA94" s="267"/>
      <c r="AB94" s="268"/>
      <c r="AC94" s="266"/>
      <c r="AD94" s="267"/>
      <c r="AE94" s="268"/>
      <c r="AF94" s="269"/>
      <c r="AG94" s="270"/>
      <c r="AH94" s="268"/>
      <c r="AI94" s="266"/>
      <c r="AJ94" s="267"/>
      <c r="AK94" s="268"/>
      <c r="AL94" s="12"/>
    </row>
    <row r="95" spans="1:38" ht="13.8" x14ac:dyDescent="0.3">
      <c r="A95" s="362" t="s">
        <v>169</v>
      </c>
      <c r="B95" s="362" t="s">
        <v>97</v>
      </c>
      <c r="C95" s="295">
        <v>397104.12</v>
      </c>
      <c r="D95" s="295">
        <v>422980.44</v>
      </c>
      <c r="E95" s="296">
        <v>0.93882383781150702</v>
      </c>
      <c r="F95" s="363">
        <v>171</v>
      </c>
      <c r="G95" s="363">
        <v>163</v>
      </c>
      <c r="H95" s="355">
        <v>0.95320000000000005</v>
      </c>
      <c r="I95" s="361">
        <v>0.95209999999999995</v>
      </c>
      <c r="J95" s="300">
        <v>202</v>
      </c>
      <c r="K95" s="300">
        <v>187</v>
      </c>
      <c r="L95" s="301">
        <v>0.92569999999999997</v>
      </c>
      <c r="M95" s="296">
        <v>0.89</v>
      </c>
      <c r="N95" s="356">
        <v>427776.1</v>
      </c>
      <c r="O95" s="356">
        <v>274104.84000000003</v>
      </c>
      <c r="P95" s="355">
        <v>0.64080000000000004</v>
      </c>
      <c r="Q95" s="355">
        <v>0.69</v>
      </c>
      <c r="R95" s="300">
        <v>181</v>
      </c>
      <c r="S95" s="300">
        <v>129</v>
      </c>
      <c r="T95" s="301">
        <v>0.7127</v>
      </c>
      <c r="U95" s="301">
        <v>0.69</v>
      </c>
      <c r="V95" s="363">
        <v>118</v>
      </c>
      <c r="W95" s="363">
        <v>91</v>
      </c>
      <c r="X95" s="355">
        <v>0.7712</v>
      </c>
      <c r="Y95" s="364"/>
      <c r="Z95" s="365">
        <v>197</v>
      </c>
      <c r="AA95" s="366">
        <v>202</v>
      </c>
      <c r="AB95" s="367">
        <v>1.0254000000000001</v>
      </c>
      <c r="AC95" s="365">
        <v>243</v>
      </c>
      <c r="AD95" s="366">
        <v>227</v>
      </c>
      <c r="AE95" s="367">
        <v>0.93420000000000003</v>
      </c>
      <c r="AF95" s="368">
        <v>480451.5</v>
      </c>
      <c r="AG95" s="369">
        <v>302637.44</v>
      </c>
      <c r="AH95" s="367">
        <v>0.62990000000000002</v>
      </c>
      <c r="AI95" s="365">
        <v>207</v>
      </c>
      <c r="AJ95" s="366">
        <v>152</v>
      </c>
      <c r="AK95" s="367">
        <v>0.73429999999999995</v>
      </c>
      <c r="AL95" s="27" t="s">
        <v>168</v>
      </c>
    </row>
    <row r="96" spans="1:38" s="3" customFormat="1" ht="13.8" x14ac:dyDescent="0.3">
      <c r="A96" s="62" t="s">
        <v>154</v>
      </c>
      <c r="B96" s="62" t="s">
        <v>98</v>
      </c>
      <c r="C96" s="295">
        <v>10721095.5</v>
      </c>
      <c r="D96" s="295">
        <v>10033811.16</v>
      </c>
      <c r="E96" s="296">
        <v>1.0684968382442599</v>
      </c>
      <c r="F96" s="63">
        <v>3623</v>
      </c>
      <c r="G96" s="63">
        <v>3585</v>
      </c>
      <c r="H96" s="64">
        <v>0.98950000000000005</v>
      </c>
      <c r="I96" s="59">
        <v>0.99</v>
      </c>
      <c r="J96" s="300">
        <v>4843</v>
      </c>
      <c r="K96" s="300">
        <v>4331</v>
      </c>
      <c r="L96" s="301">
        <v>0.89429999999999998</v>
      </c>
      <c r="M96" s="296">
        <v>0.86719999999999997</v>
      </c>
      <c r="N96" s="65">
        <v>11312989.4</v>
      </c>
      <c r="O96" s="65">
        <v>7157721.5300000003</v>
      </c>
      <c r="P96" s="64">
        <v>0.63270000000000004</v>
      </c>
      <c r="Q96" s="64">
        <v>0.61470000000000002</v>
      </c>
      <c r="R96" s="300">
        <v>3918</v>
      </c>
      <c r="S96" s="300">
        <v>2737</v>
      </c>
      <c r="T96" s="301">
        <v>0.6986</v>
      </c>
      <c r="U96" s="301">
        <v>0.6492</v>
      </c>
      <c r="V96" s="63">
        <v>2790</v>
      </c>
      <c r="W96" s="63">
        <v>2012</v>
      </c>
      <c r="X96" s="64">
        <v>0.72109999999999996</v>
      </c>
      <c r="Y96" s="278"/>
      <c r="Z96" s="266">
        <v>3644</v>
      </c>
      <c r="AA96" s="267">
        <v>3612</v>
      </c>
      <c r="AB96" s="268">
        <v>0.99119999999999997</v>
      </c>
      <c r="AC96" s="266">
        <v>5313</v>
      </c>
      <c r="AD96" s="267">
        <v>4710</v>
      </c>
      <c r="AE96" s="268">
        <v>0.88649999999999995</v>
      </c>
      <c r="AF96" s="269">
        <v>12087555.23</v>
      </c>
      <c r="AG96" s="270">
        <v>7604912.2199999997</v>
      </c>
      <c r="AH96" s="268">
        <v>0.62919999999999998</v>
      </c>
      <c r="AI96" s="266">
        <v>4104</v>
      </c>
      <c r="AJ96" s="267">
        <v>2664</v>
      </c>
      <c r="AK96" s="268">
        <v>0.64910000000000001</v>
      </c>
      <c r="AL96" s="12" t="s">
        <v>168</v>
      </c>
    </row>
    <row r="97" spans="1:38" s="3" customFormat="1" ht="13.8" x14ac:dyDescent="0.3">
      <c r="A97" s="62" t="s">
        <v>312</v>
      </c>
      <c r="B97" s="62" t="s">
        <v>99</v>
      </c>
      <c r="C97" s="295">
        <v>5001370.2699999996</v>
      </c>
      <c r="D97" s="295">
        <v>4850129.8</v>
      </c>
      <c r="E97" s="296">
        <v>1.0311827675209799</v>
      </c>
      <c r="F97" s="63">
        <v>2470</v>
      </c>
      <c r="G97" s="63">
        <v>2614</v>
      </c>
      <c r="H97" s="64">
        <v>1.0583</v>
      </c>
      <c r="I97" s="59">
        <v>0.99</v>
      </c>
      <c r="J97" s="300">
        <v>3050</v>
      </c>
      <c r="K97" s="300">
        <v>2748</v>
      </c>
      <c r="L97" s="301">
        <v>0.90100000000000002</v>
      </c>
      <c r="M97" s="296">
        <v>0.8861</v>
      </c>
      <c r="N97" s="65">
        <v>5114158.12</v>
      </c>
      <c r="O97" s="65">
        <v>3443818.65</v>
      </c>
      <c r="P97" s="64">
        <v>0.6734</v>
      </c>
      <c r="Q97" s="64">
        <v>0.68530000000000002</v>
      </c>
      <c r="R97" s="300">
        <v>2428</v>
      </c>
      <c r="S97" s="300">
        <v>1741</v>
      </c>
      <c r="T97" s="301">
        <v>0.71709999999999996</v>
      </c>
      <c r="U97" s="301">
        <v>0.69</v>
      </c>
      <c r="V97" s="63">
        <v>2060</v>
      </c>
      <c r="W97" s="63">
        <v>1781</v>
      </c>
      <c r="X97" s="64">
        <v>0.86460000000000004</v>
      </c>
      <c r="Y97" s="278"/>
      <c r="Z97" s="266">
        <v>2553</v>
      </c>
      <c r="AA97" s="267">
        <v>2517</v>
      </c>
      <c r="AB97" s="268">
        <v>0.9859</v>
      </c>
      <c r="AC97" s="266">
        <v>3158</v>
      </c>
      <c r="AD97" s="267">
        <v>2878</v>
      </c>
      <c r="AE97" s="268">
        <v>0.9113</v>
      </c>
      <c r="AF97" s="269">
        <v>5112097.92</v>
      </c>
      <c r="AG97" s="270">
        <v>3527423.08</v>
      </c>
      <c r="AH97" s="268">
        <v>0.69</v>
      </c>
      <c r="AI97" s="266">
        <v>2595</v>
      </c>
      <c r="AJ97" s="267">
        <v>1832</v>
      </c>
      <c r="AK97" s="268">
        <v>0.70599999999999996</v>
      </c>
      <c r="AL97" s="12" t="s">
        <v>168</v>
      </c>
    </row>
    <row r="98" spans="1:38" s="3" customFormat="1" ht="13.8" x14ac:dyDescent="0.3">
      <c r="A98" s="62" t="s">
        <v>155</v>
      </c>
      <c r="B98" s="62" t="s">
        <v>100</v>
      </c>
      <c r="C98" s="295">
        <v>49796134.969999999</v>
      </c>
      <c r="D98" s="295">
        <v>48920924.640000001</v>
      </c>
      <c r="E98" s="296">
        <v>1.01789030637586</v>
      </c>
      <c r="F98" s="63">
        <v>15561</v>
      </c>
      <c r="G98" s="63">
        <v>15266</v>
      </c>
      <c r="H98" s="64">
        <v>0.98099999999999998</v>
      </c>
      <c r="I98" s="59">
        <v>0.99</v>
      </c>
      <c r="J98" s="300">
        <v>20676</v>
      </c>
      <c r="K98" s="300">
        <v>17597</v>
      </c>
      <c r="L98" s="301">
        <v>0.85109999999999997</v>
      </c>
      <c r="M98" s="296">
        <v>0.86919999999999997</v>
      </c>
      <c r="N98" s="65">
        <v>52147561.57</v>
      </c>
      <c r="O98" s="65">
        <v>35974828.359999999</v>
      </c>
      <c r="P98" s="64">
        <v>0.68989999999999996</v>
      </c>
      <c r="Q98" s="64">
        <v>0.68840000000000001</v>
      </c>
      <c r="R98" s="300">
        <v>15447</v>
      </c>
      <c r="S98" s="300">
        <v>11378</v>
      </c>
      <c r="T98" s="301">
        <v>0.73660000000000003</v>
      </c>
      <c r="U98" s="301">
        <v>0.69</v>
      </c>
      <c r="V98" s="63">
        <v>8695</v>
      </c>
      <c r="W98" s="63">
        <v>6652</v>
      </c>
      <c r="X98" s="64">
        <v>0.76500000000000001</v>
      </c>
      <c r="Y98" s="278"/>
      <c r="Z98" s="266">
        <v>15596</v>
      </c>
      <c r="AA98" s="267">
        <v>16276</v>
      </c>
      <c r="AB98" s="268">
        <v>1.0436000000000001</v>
      </c>
      <c r="AC98" s="266">
        <v>21036</v>
      </c>
      <c r="AD98" s="267">
        <v>18594</v>
      </c>
      <c r="AE98" s="268">
        <v>0.88390000000000002</v>
      </c>
      <c r="AF98" s="269">
        <v>55047179.939999998</v>
      </c>
      <c r="AG98" s="270">
        <v>38138672.049999997</v>
      </c>
      <c r="AH98" s="268">
        <v>0.69279999999999997</v>
      </c>
      <c r="AI98" s="266">
        <v>16974</v>
      </c>
      <c r="AJ98" s="267">
        <v>11691</v>
      </c>
      <c r="AK98" s="268">
        <v>0.68879999999999997</v>
      </c>
      <c r="AL98" s="12" t="s">
        <v>168</v>
      </c>
    </row>
    <row r="99" spans="1:38" s="3" customFormat="1" ht="13.8" x14ac:dyDescent="0.3">
      <c r="A99" s="62" t="s">
        <v>312</v>
      </c>
      <c r="B99" s="62" t="s">
        <v>101</v>
      </c>
      <c r="C99" s="295">
        <v>2097082.66</v>
      </c>
      <c r="D99" s="295">
        <v>2072489.75</v>
      </c>
      <c r="E99" s="296">
        <v>1.01186636025582</v>
      </c>
      <c r="F99" s="63">
        <v>884</v>
      </c>
      <c r="G99" s="63">
        <v>923</v>
      </c>
      <c r="H99" s="64">
        <v>1.0441</v>
      </c>
      <c r="I99" s="59">
        <v>0.99</v>
      </c>
      <c r="J99" s="300">
        <v>1111</v>
      </c>
      <c r="K99" s="300">
        <v>1004</v>
      </c>
      <c r="L99" s="301">
        <v>0.90369999999999995</v>
      </c>
      <c r="M99" s="296">
        <v>0.89</v>
      </c>
      <c r="N99" s="65">
        <v>2037371.28</v>
      </c>
      <c r="O99" s="65">
        <v>1429902.63</v>
      </c>
      <c r="P99" s="64">
        <v>0.70179999999999998</v>
      </c>
      <c r="Q99" s="64">
        <v>0.69</v>
      </c>
      <c r="R99" s="300">
        <v>882</v>
      </c>
      <c r="S99" s="300">
        <v>658</v>
      </c>
      <c r="T99" s="301">
        <v>0.746</v>
      </c>
      <c r="U99" s="301">
        <v>0.69</v>
      </c>
      <c r="V99" s="63">
        <v>752</v>
      </c>
      <c r="W99" s="63">
        <v>617</v>
      </c>
      <c r="X99" s="64">
        <v>0.82050000000000001</v>
      </c>
      <c r="Y99" s="278"/>
      <c r="Z99" s="266">
        <v>946</v>
      </c>
      <c r="AA99" s="267">
        <v>998</v>
      </c>
      <c r="AB99" s="268">
        <v>1.0549999999999999</v>
      </c>
      <c r="AC99" s="266">
        <v>1186</v>
      </c>
      <c r="AD99" s="267">
        <v>1115</v>
      </c>
      <c r="AE99" s="268">
        <v>0.94010000000000005</v>
      </c>
      <c r="AF99" s="269">
        <v>2237496.81</v>
      </c>
      <c r="AG99" s="270">
        <v>1567576.78</v>
      </c>
      <c r="AH99" s="268">
        <v>0.7006</v>
      </c>
      <c r="AI99" s="266">
        <v>1013</v>
      </c>
      <c r="AJ99" s="267">
        <v>762</v>
      </c>
      <c r="AK99" s="268">
        <v>0.75219999999999998</v>
      </c>
      <c r="AL99" s="12" t="s">
        <v>168</v>
      </c>
    </row>
    <row r="100" spans="1:38" s="3" customFormat="1" ht="13.8" x14ac:dyDescent="0.3">
      <c r="A100" s="62" t="s">
        <v>169</v>
      </c>
      <c r="B100" s="62" t="s">
        <v>102</v>
      </c>
      <c r="C100" s="295">
        <v>1585708.48</v>
      </c>
      <c r="D100" s="295">
        <v>1457791.03</v>
      </c>
      <c r="E100" s="296">
        <v>1.08774745307632</v>
      </c>
      <c r="F100" s="63">
        <v>1009</v>
      </c>
      <c r="G100" s="63">
        <v>991</v>
      </c>
      <c r="H100" s="64">
        <v>0.98219999999999996</v>
      </c>
      <c r="I100" s="59">
        <v>0.97299999999999998</v>
      </c>
      <c r="J100" s="300">
        <v>1206</v>
      </c>
      <c r="K100" s="300">
        <v>1053</v>
      </c>
      <c r="L100" s="301">
        <v>0.87309999999999999</v>
      </c>
      <c r="M100" s="296">
        <v>0.89</v>
      </c>
      <c r="N100" s="65">
        <v>1540638.09</v>
      </c>
      <c r="O100" s="65">
        <v>1040609.86</v>
      </c>
      <c r="P100" s="64">
        <v>0.6754</v>
      </c>
      <c r="Q100" s="64">
        <v>0.67720000000000002</v>
      </c>
      <c r="R100" s="300">
        <v>883</v>
      </c>
      <c r="S100" s="300">
        <v>628</v>
      </c>
      <c r="T100" s="301">
        <v>0.71120000000000005</v>
      </c>
      <c r="U100" s="301">
        <v>0.69</v>
      </c>
      <c r="V100" s="63">
        <v>733</v>
      </c>
      <c r="W100" s="63">
        <v>654</v>
      </c>
      <c r="X100" s="64">
        <v>0.89219999999999999</v>
      </c>
      <c r="Y100" s="278"/>
      <c r="Z100" s="266">
        <v>1093</v>
      </c>
      <c r="AA100" s="267">
        <v>1097</v>
      </c>
      <c r="AB100" s="268">
        <v>1.0037</v>
      </c>
      <c r="AC100" s="266">
        <v>1300</v>
      </c>
      <c r="AD100" s="267">
        <v>1199</v>
      </c>
      <c r="AE100" s="268">
        <v>0.92230000000000001</v>
      </c>
      <c r="AF100" s="269">
        <v>1630868</v>
      </c>
      <c r="AG100" s="270">
        <v>1091809.29</v>
      </c>
      <c r="AH100" s="268">
        <v>0.66949999999999998</v>
      </c>
      <c r="AI100" s="266">
        <v>977</v>
      </c>
      <c r="AJ100" s="267">
        <v>637</v>
      </c>
      <c r="AK100" s="268">
        <v>0.65200000000000002</v>
      </c>
      <c r="AL100" s="12" t="s">
        <v>168</v>
      </c>
    </row>
    <row r="101" spans="1:38" s="3" customFormat="1" ht="13.8" x14ac:dyDescent="0.3">
      <c r="A101" s="62" t="s">
        <v>142</v>
      </c>
      <c r="B101" s="62" t="s">
        <v>103</v>
      </c>
      <c r="C101" s="295">
        <v>1910845.17</v>
      </c>
      <c r="D101" s="295">
        <v>1817460.46</v>
      </c>
      <c r="E101" s="296">
        <v>1.0513819761448899</v>
      </c>
      <c r="F101" s="63">
        <v>416</v>
      </c>
      <c r="G101" s="63">
        <v>430</v>
      </c>
      <c r="H101" s="64">
        <v>1.0337000000000001</v>
      </c>
      <c r="I101" s="59">
        <v>0.99</v>
      </c>
      <c r="J101" s="300">
        <v>706</v>
      </c>
      <c r="K101" s="300">
        <v>641</v>
      </c>
      <c r="L101" s="301">
        <v>0.90790000000000004</v>
      </c>
      <c r="M101" s="296">
        <v>0.89</v>
      </c>
      <c r="N101" s="65">
        <v>1915743.33</v>
      </c>
      <c r="O101" s="65">
        <v>1392548.95</v>
      </c>
      <c r="P101" s="64">
        <v>0.72689999999999999</v>
      </c>
      <c r="Q101" s="64">
        <v>0.69</v>
      </c>
      <c r="R101" s="300">
        <v>637</v>
      </c>
      <c r="S101" s="300">
        <v>467</v>
      </c>
      <c r="T101" s="301">
        <v>0.73309999999999997</v>
      </c>
      <c r="U101" s="301">
        <v>0.69</v>
      </c>
      <c r="V101" s="63">
        <v>441</v>
      </c>
      <c r="W101" s="63">
        <v>312</v>
      </c>
      <c r="X101" s="64">
        <v>0.70750000000000002</v>
      </c>
      <c r="Y101" s="278"/>
      <c r="Z101" s="266">
        <v>393</v>
      </c>
      <c r="AA101" s="267">
        <v>431</v>
      </c>
      <c r="AB101" s="268">
        <v>1.0967</v>
      </c>
      <c r="AC101" s="266">
        <v>662</v>
      </c>
      <c r="AD101" s="267">
        <v>609</v>
      </c>
      <c r="AE101" s="268">
        <v>0.91990000000000005</v>
      </c>
      <c r="AF101" s="269">
        <v>1809985.46</v>
      </c>
      <c r="AG101" s="270">
        <v>1358520.61</v>
      </c>
      <c r="AH101" s="268">
        <v>0.75060000000000004</v>
      </c>
      <c r="AI101" s="266">
        <v>621</v>
      </c>
      <c r="AJ101" s="267">
        <v>415</v>
      </c>
      <c r="AK101" s="268">
        <v>0.66830000000000001</v>
      </c>
      <c r="AL101" s="12" t="s">
        <v>168</v>
      </c>
    </row>
    <row r="102" spans="1:38" s="3" customFormat="1" ht="13.8" x14ac:dyDescent="0.3">
      <c r="A102" s="62" t="s">
        <v>153</v>
      </c>
      <c r="B102" s="62" t="s">
        <v>104</v>
      </c>
      <c r="C102" s="295">
        <v>13481751.09</v>
      </c>
      <c r="D102" s="295">
        <v>12883026.189999999</v>
      </c>
      <c r="E102" s="296">
        <v>1.0464739333111599</v>
      </c>
      <c r="F102" s="63">
        <v>5885</v>
      </c>
      <c r="G102" s="63">
        <v>5636</v>
      </c>
      <c r="H102" s="64">
        <v>0.9577</v>
      </c>
      <c r="I102" s="59">
        <v>0.95250000000000001</v>
      </c>
      <c r="J102" s="300">
        <v>8297</v>
      </c>
      <c r="K102" s="300">
        <v>7217</v>
      </c>
      <c r="L102" s="301">
        <v>0.86980000000000002</v>
      </c>
      <c r="M102" s="296">
        <v>0.85489999999999999</v>
      </c>
      <c r="N102" s="65">
        <v>13684783.050000001</v>
      </c>
      <c r="O102" s="65">
        <v>8891348.2599999998</v>
      </c>
      <c r="P102" s="64">
        <v>0.64970000000000006</v>
      </c>
      <c r="Q102" s="64">
        <v>0.65839999999999999</v>
      </c>
      <c r="R102" s="300">
        <v>5979</v>
      </c>
      <c r="S102" s="300">
        <v>3991</v>
      </c>
      <c r="T102" s="301">
        <v>0.66749999999999998</v>
      </c>
      <c r="U102" s="301">
        <v>0.64039999999999997</v>
      </c>
      <c r="V102" s="63">
        <v>4574</v>
      </c>
      <c r="W102" s="63">
        <v>3953</v>
      </c>
      <c r="X102" s="64">
        <v>0.86419999999999997</v>
      </c>
      <c r="Y102" s="278"/>
      <c r="Z102" s="266">
        <v>6196</v>
      </c>
      <c r="AA102" s="267">
        <v>5858</v>
      </c>
      <c r="AB102" s="268">
        <v>0.94540000000000002</v>
      </c>
      <c r="AC102" s="266">
        <v>9073</v>
      </c>
      <c r="AD102" s="267">
        <v>7317</v>
      </c>
      <c r="AE102" s="268">
        <v>0.80649999999999999</v>
      </c>
      <c r="AF102" s="269">
        <v>13993823.99</v>
      </c>
      <c r="AG102" s="270">
        <v>9104511.4299999997</v>
      </c>
      <c r="AH102" s="268">
        <v>0.65059999999999996</v>
      </c>
      <c r="AI102" s="266">
        <v>6307</v>
      </c>
      <c r="AJ102" s="267">
        <v>3762</v>
      </c>
      <c r="AK102" s="268">
        <v>0.59650000000000003</v>
      </c>
      <c r="AL102" s="12" t="s">
        <v>168</v>
      </c>
    </row>
    <row r="103" spans="1:38" s="3" customFormat="1" ht="13.8" x14ac:dyDescent="0.3">
      <c r="A103" s="62" t="s">
        <v>142</v>
      </c>
      <c r="B103" s="62" t="s">
        <v>105</v>
      </c>
      <c r="C103" s="295">
        <v>3917091.74</v>
      </c>
      <c r="D103" s="295">
        <v>3389751.59</v>
      </c>
      <c r="E103" s="296">
        <v>1.1555689660433199</v>
      </c>
      <c r="F103" s="63">
        <v>1735</v>
      </c>
      <c r="G103" s="63">
        <v>1577</v>
      </c>
      <c r="H103" s="64">
        <v>0.90890000000000004</v>
      </c>
      <c r="I103" s="59">
        <v>0.95269999999999999</v>
      </c>
      <c r="J103" s="300">
        <v>2851</v>
      </c>
      <c r="K103" s="300">
        <v>2366</v>
      </c>
      <c r="L103" s="301">
        <v>0.82989999999999997</v>
      </c>
      <c r="M103" s="296">
        <v>0.83650000000000002</v>
      </c>
      <c r="N103" s="65">
        <v>4184792.4</v>
      </c>
      <c r="O103" s="65">
        <v>2502291.61</v>
      </c>
      <c r="P103" s="64">
        <v>0.59789999999999999</v>
      </c>
      <c r="Q103" s="64">
        <v>0.59340000000000004</v>
      </c>
      <c r="R103" s="300">
        <v>2335</v>
      </c>
      <c r="S103" s="300">
        <v>1369</v>
      </c>
      <c r="T103" s="301">
        <v>0.58630000000000004</v>
      </c>
      <c r="U103" s="301">
        <v>0.57320000000000004</v>
      </c>
      <c r="V103" s="63">
        <v>1468</v>
      </c>
      <c r="W103" s="63">
        <v>1209</v>
      </c>
      <c r="X103" s="64">
        <v>0.8236</v>
      </c>
      <c r="Y103" s="278"/>
      <c r="Z103" s="266">
        <v>1793</v>
      </c>
      <c r="AA103" s="267">
        <v>1641</v>
      </c>
      <c r="AB103" s="268">
        <v>0.91520000000000001</v>
      </c>
      <c r="AC103" s="266">
        <v>3243</v>
      </c>
      <c r="AD103" s="267">
        <v>2517</v>
      </c>
      <c r="AE103" s="268">
        <v>0.77610000000000001</v>
      </c>
      <c r="AF103" s="269">
        <v>4484412.3</v>
      </c>
      <c r="AG103" s="270">
        <v>2501626.66</v>
      </c>
      <c r="AH103" s="268">
        <v>0.55779999999999996</v>
      </c>
      <c r="AI103" s="266">
        <v>2273</v>
      </c>
      <c r="AJ103" s="267">
        <v>1201</v>
      </c>
      <c r="AK103" s="268">
        <v>0.52839999999999998</v>
      </c>
      <c r="AL103" s="12" t="s">
        <v>168</v>
      </c>
    </row>
    <row r="104" spans="1:38" s="3" customFormat="1" ht="13.8" x14ac:dyDescent="0.3">
      <c r="A104" s="62" t="s">
        <v>312</v>
      </c>
      <c r="B104" s="62" t="s">
        <v>106</v>
      </c>
      <c r="C104" s="295">
        <v>9559516.25</v>
      </c>
      <c r="D104" s="295">
        <v>8776125.75</v>
      </c>
      <c r="E104" s="296">
        <v>1.08926381894653</v>
      </c>
      <c r="F104" s="63">
        <v>4120</v>
      </c>
      <c r="G104" s="63">
        <v>4035</v>
      </c>
      <c r="H104" s="64">
        <v>0.97940000000000005</v>
      </c>
      <c r="I104" s="59">
        <v>0.99</v>
      </c>
      <c r="J104" s="300">
        <v>5196</v>
      </c>
      <c r="K104" s="300">
        <v>4779</v>
      </c>
      <c r="L104" s="301">
        <v>0.91969999999999996</v>
      </c>
      <c r="M104" s="296">
        <v>0.89</v>
      </c>
      <c r="N104" s="65">
        <v>10025484.83</v>
      </c>
      <c r="O104" s="65">
        <v>6544012.29</v>
      </c>
      <c r="P104" s="64">
        <v>0.65269999999999995</v>
      </c>
      <c r="Q104" s="64">
        <v>0.66690000000000005</v>
      </c>
      <c r="R104" s="300">
        <v>4320</v>
      </c>
      <c r="S104" s="300">
        <v>3003</v>
      </c>
      <c r="T104" s="301">
        <v>0.69510000000000005</v>
      </c>
      <c r="U104" s="301">
        <v>0.69</v>
      </c>
      <c r="V104" s="63">
        <v>3219</v>
      </c>
      <c r="W104" s="63">
        <v>2658</v>
      </c>
      <c r="X104" s="64">
        <v>0.82569999999999999</v>
      </c>
      <c r="Y104" s="278"/>
      <c r="Z104" s="266">
        <v>4059</v>
      </c>
      <c r="AA104" s="267">
        <v>4309</v>
      </c>
      <c r="AB104" s="268">
        <v>1.0616000000000001</v>
      </c>
      <c r="AC104" s="266">
        <v>5292</v>
      </c>
      <c r="AD104" s="267">
        <v>4854</v>
      </c>
      <c r="AE104" s="268">
        <v>0.91720000000000002</v>
      </c>
      <c r="AF104" s="269">
        <v>9370185.0899999999</v>
      </c>
      <c r="AG104" s="270">
        <v>6326053.4100000001</v>
      </c>
      <c r="AH104" s="268">
        <v>0.67510000000000003</v>
      </c>
      <c r="AI104" s="266">
        <v>4610</v>
      </c>
      <c r="AJ104" s="267">
        <v>3043</v>
      </c>
      <c r="AK104" s="268">
        <v>0.66010000000000002</v>
      </c>
      <c r="AL104" s="12" t="s">
        <v>168</v>
      </c>
    </row>
    <row r="105" spans="1:38" s="3" customFormat="1" ht="13.8" x14ac:dyDescent="0.3">
      <c r="A105" s="62" t="s">
        <v>142</v>
      </c>
      <c r="B105" s="62" t="s">
        <v>107</v>
      </c>
      <c r="C105" s="295">
        <v>2319245.16</v>
      </c>
      <c r="D105" s="295">
        <v>2223088.04</v>
      </c>
      <c r="E105" s="296">
        <v>1.04325385152088</v>
      </c>
      <c r="F105" s="63">
        <v>770</v>
      </c>
      <c r="G105" s="63">
        <v>844</v>
      </c>
      <c r="H105" s="64">
        <v>1.0961000000000001</v>
      </c>
      <c r="I105" s="59">
        <v>0.99</v>
      </c>
      <c r="J105" s="300">
        <v>1217</v>
      </c>
      <c r="K105" s="300">
        <v>1095</v>
      </c>
      <c r="L105" s="301">
        <v>0.89980000000000004</v>
      </c>
      <c r="M105" s="296">
        <v>0.89</v>
      </c>
      <c r="N105" s="65">
        <v>2497743.31</v>
      </c>
      <c r="O105" s="65">
        <v>1569666.46</v>
      </c>
      <c r="P105" s="64">
        <v>0.62839999999999996</v>
      </c>
      <c r="Q105" s="64">
        <v>0.6351</v>
      </c>
      <c r="R105" s="300">
        <v>1060</v>
      </c>
      <c r="S105" s="300">
        <v>746</v>
      </c>
      <c r="T105" s="301">
        <v>0.70379999999999998</v>
      </c>
      <c r="U105" s="301">
        <v>0.63549999999999995</v>
      </c>
      <c r="V105" s="63">
        <v>747</v>
      </c>
      <c r="W105" s="63">
        <v>614</v>
      </c>
      <c r="X105" s="64">
        <v>0.82199999999999995</v>
      </c>
      <c r="Y105" s="278"/>
      <c r="Z105" s="266">
        <v>820</v>
      </c>
      <c r="AA105" s="267">
        <v>867</v>
      </c>
      <c r="AB105" s="268">
        <v>1.0572999999999999</v>
      </c>
      <c r="AC105" s="266">
        <v>1319</v>
      </c>
      <c r="AD105" s="267">
        <v>1190</v>
      </c>
      <c r="AE105" s="268">
        <v>0.9022</v>
      </c>
      <c r="AF105" s="269">
        <v>2666569.13</v>
      </c>
      <c r="AG105" s="270">
        <v>1633172.15</v>
      </c>
      <c r="AH105" s="268">
        <v>0.61250000000000004</v>
      </c>
      <c r="AI105" s="266">
        <v>1169</v>
      </c>
      <c r="AJ105" s="267">
        <v>747</v>
      </c>
      <c r="AK105" s="268">
        <v>0.63900000000000001</v>
      </c>
      <c r="AL105" s="12" t="s">
        <v>168</v>
      </c>
    </row>
    <row r="106" spans="1:38" s="3" customFormat="1" ht="13.8" x14ac:dyDescent="0.3">
      <c r="A106" s="62" t="s">
        <v>153</v>
      </c>
      <c r="B106" s="62" t="s">
        <v>108</v>
      </c>
      <c r="C106" s="295">
        <v>726161</v>
      </c>
      <c r="D106" s="295">
        <v>664051.73</v>
      </c>
      <c r="E106" s="296">
        <v>1.09353077056211</v>
      </c>
      <c r="F106" s="63">
        <v>185</v>
      </c>
      <c r="G106" s="63">
        <v>180</v>
      </c>
      <c r="H106" s="64">
        <v>0.97299999999999998</v>
      </c>
      <c r="I106" s="59">
        <v>0.99</v>
      </c>
      <c r="J106" s="300">
        <v>349</v>
      </c>
      <c r="K106" s="300">
        <v>296</v>
      </c>
      <c r="L106" s="301">
        <v>0.84809999999999997</v>
      </c>
      <c r="M106" s="296">
        <v>0.78459999999999996</v>
      </c>
      <c r="N106" s="65">
        <v>711503.04</v>
      </c>
      <c r="O106" s="65">
        <v>523386.04</v>
      </c>
      <c r="P106" s="64">
        <v>0.73560000000000003</v>
      </c>
      <c r="Q106" s="64">
        <v>0.69</v>
      </c>
      <c r="R106" s="300">
        <v>256</v>
      </c>
      <c r="S106" s="300">
        <v>189</v>
      </c>
      <c r="T106" s="301">
        <v>0.73829999999999996</v>
      </c>
      <c r="U106" s="301">
        <v>0.69</v>
      </c>
      <c r="V106" s="63">
        <v>212</v>
      </c>
      <c r="W106" s="63">
        <v>159</v>
      </c>
      <c r="X106" s="64">
        <v>0.75</v>
      </c>
      <c r="Y106" s="278"/>
      <c r="Z106" s="266">
        <v>227</v>
      </c>
      <c r="AA106" s="267">
        <v>229</v>
      </c>
      <c r="AB106" s="268">
        <v>1.0087999999999999</v>
      </c>
      <c r="AC106" s="266">
        <v>397</v>
      </c>
      <c r="AD106" s="267">
        <v>305</v>
      </c>
      <c r="AE106" s="268">
        <v>0.76829999999999998</v>
      </c>
      <c r="AF106" s="269">
        <v>695372.28</v>
      </c>
      <c r="AG106" s="270">
        <v>511077.61</v>
      </c>
      <c r="AH106" s="268">
        <v>0.73499999999999999</v>
      </c>
      <c r="AI106" s="266">
        <v>280</v>
      </c>
      <c r="AJ106" s="267">
        <v>174</v>
      </c>
      <c r="AK106" s="268">
        <v>0.62139999999999995</v>
      </c>
      <c r="AL106" s="12" t="s">
        <v>168</v>
      </c>
    </row>
    <row r="107" spans="1:38" s="3" customFormat="1" ht="14.25" customHeight="1" thickBot="1" x14ac:dyDescent="0.35">
      <c r="A107" s="14"/>
      <c r="B107" s="14"/>
      <c r="C107" s="77">
        <v>700435452.26000011</v>
      </c>
      <c r="D107" s="78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77">
        <v>700435452.26000011</v>
      </c>
      <c r="AB107" s="78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4.4" thickBot="1" x14ac:dyDescent="0.35">
      <c r="A108" s="23" t="s">
        <v>109</v>
      </c>
      <c r="B108" s="291" t="s">
        <v>147</v>
      </c>
      <c r="C108" s="297">
        <f>SUBTOTAL(9,C3:C106)</f>
        <v>717567212.70999992</v>
      </c>
      <c r="D108" s="297">
        <f>SUBTOTAL(9,D3:D106)</f>
        <v>692932659.3599</v>
      </c>
      <c r="E108" s="298">
        <f>C108/D108</f>
        <v>1.0355511506310819</v>
      </c>
      <c r="F108" s="86">
        <f>SUBTOTAL(9,F3:F106)</f>
        <v>286183</v>
      </c>
      <c r="G108" s="86">
        <f>SUBTOTAL(9,G3:G106)</f>
        <v>282195</v>
      </c>
      <c r="H108" s="83">
        <f>G108/F108</f>
        <v>0.98606486059619192</v>
      </c>
      <c r="I108" s="84">
        <v>0.99</v>
      </c>
      <c r="J108" s="350">
        <f>SUBTOTAL(9,J3:J106)</f>
        <v>377140</v>
      </c>
      <c r="K108" s="350">
        <f>SUBTOTAL(9,K3:K106)</f>
        <v>320477</v>
      </c>
      <c r="L108" s="351">
        <f>K108/J108</f>
        <v>0.84975605875802085</v>
      </c>
      <c r="M108" s="405">
        <v>0.85850000000000004</v>
      </c>
      <c r="N108" s="85">
        <f>SUBTOTAL(9,N3:N106)</f>
        <v>741603845.60000002</v>
      </c>
      <c r="O108" s="85">
        <f>SUBTOTAL(9,O3:O106)</f>
        <v>500335717.23999989</v>
      </c>
      <c r="P108" s="83">
        <f>O108/N108</f>
        <v>0.67466710186110157</v>
      </c>
      <c r="Q108" s="83">
        <v>0.67600000000000005</v>
      </c>
      <c r="R108" s="302">
        <f>SUBTOTAL(9,R3:R106)</f>
        <v>282968</v>
      </c>
      <c r="S108" s="302">
        <f>SUBTOTAL(9,S3:S106)</f>
        <v>201931</v>
      </c>
      <c r="T108" s="303">
        <f>S108/R108</f>
        <v>0.7136177942382177</v>
      </c>
      <c r="U108" s="303">
        <v>0.68569999999999998</v>
      </c>
      <c r="V108" s="86">
        <f>SUBTOTAL(109,V3:V106)</f>
        <v>216527</v>
      </c>
      <c r="W108" s="86">
        <f>SUBTOTAL(109,W3:W106)</f>
        <v>175751</v>
      </c>
      <c r="X108" s="83">
        <f>W108/V108</f>
        <v>0.81168168403940388</v>
      </c>
      <c r="Y108" s="279"/>
      <c r="Z108" s="271">
        <v>296609</v>
      </c>
      <c r="AA108" s="272">
        <v>301754</v>
      </c>
      <c r="AB108" s="273">
        <v>1.0173460683930697</v>
      </c>
      <c r="AC108" s="271">
        <v>401750</v>
      </c>
      <c r="AD108" s="272">
        <v>345391</v>
      </c>
      <c r="AE108" s="273">
        <v>0.85971624144368386</v>
      </c>
      <c r="AF108" s="274">
        <v>777356795.78999996</v>
      </c>
      <c r="AG108" s="275">
        <v>528420817.09000033</v>
      </c>
      <c r="AH108" s="273">
        <v>0.67976612535172487</v>
      </c>
      <c r="AI108" s="271">
        <v>311364</v>
      </c>
      <c r="AJ108" s="272">
        <v>208259</v>
      </c>
      <c r="AK108" s="273">
        <v>0.6688602407471641</v>
      </c>
      <c r="AL108" s="24"/>
    </row>
    <row r="109" spans="1:38" s="3" customFormat="1" ht="15.75" customHeight="1" x14ac:dyDescent="0.3">
      <c r="A109" s="14"/>
      <c r="B109" s="14"/>
      <c r="C109" s="79"/>
      <c r="D109" s="79"/>
      <c r="E109" s="71"/>
      <c r="F109" s="87"/>
      <c r="G109" s="87"/>
      <c r="H109" s="72"/>
      <c r="I109" s="71"/>
      <c r="J109" s="87"/>
      <c r="K109" s="87"/>
      <c r="L109" s="72"/>
      <c r="M109" s="71"/>
      <c r="N109" s="73"/>
      <c r="O109" s="73"/>
      <c r="P109" s="72"/>
      <c r="Q109" s="72"/>
      <c r="R109" s="87"/>
      <c r="S109" s="87"/>
      <c r="T109" s="72"/>
      <c r="U109" s="72"/>
      <c r="V109" s="87"/>
      <c r="W109" s="87"/>
      <c r="X109" s="72"/>
      <c r="Y109" s="278"/>
      <c r="Z109" s="266"/>
      <c r="AA109" s="267"/>
      <c r="AB109" s="268"/>
      <c r="AC109" s="266"/>
      <c r="AD109" s="267"/>
      <c r="AE109" s="268"/>
      <c r="AF109" s="269"/>
      <c r="AG109" s="270"/>
      <c r="AH109" s="268"/>
      <c r="AI109" s="266"/>
      <c r="AJ109" s="267"/>
      <c r="AK109" s="268"/>
      <c r="AL109" s="12"/>
    </row>
    <row r="110" spans="1:38" s="3" customFormat="1" ht="13.8" x14ac:dyDescent="0.3">
      <c r="A110" s="326" t="s">
        <v>312</v>
      </c>
      <c r="B110" s="326" t="s">
        <v>148</v>
      </c>
      <c r="C110" s="295">
        <f>C35+C36</f>
        <v>6544430.8599999994</v>
      </c>
      <c r="D110" s="295">
        <v>6074195.2999999998</v>
      </c>
      <c r="E110" s="296">
        <f>C110/D110</f>
        <v>1.0774152849514074</v>
      </c>
      <c r="F110" s="354">
        <f>F35+F36</f>
        <v>3202</v>
      </c>
      <c r="G110" s="354">
        <f>G35+G36</f>
        <v>2786</v>
      </c>
      <c r="H110" s="355">
        <f>G110/F110</f>
        <v>0.87008119925046845</v>
      </c>
      <c r="I110" s="353">
        <v>0.89090000000000003</v>
      </c>
      <c r="J110" s="352">
        <f>J35+J36</f>
        <v>4779</v>
      </c>
      <c r="K110" s="352">
        <f>K35+K36</f>
        <v>3524</v>
      </c>
      <c r="L110" s="349">
        <f>K110/J110</f>
        <v>0.73739275999163001</v>
      </c>
      <c r="M110" s="348">
        <v>0.81840000000000002</v>
      </c>
      <c r="N110" s="356">
        <f>N35+N36</f>
        <v>6158512.8900000006</v>
      </c>
      <c r="O110" s="356">
        <f>O35+O36</f>
        <v>3884378.29</v>
      </c>
      <c r="P110" s="355">
        <f>O110/N110</f>
        <v>0.63073315902404481</v>
      </c>
      <c r="Q110" s="355">
        <v>0.64149999999999996</v>
      </c>
      <c r="R110" s="304">
        <f>R35+R36</f>
        <v>3274</v>
      </c>
      <c r="S110" s="304">
        <f>S35+S36</f>
        <v>2295</v>
      </c>
      <c r="T110" s="301">
        <f>S110/R110</f>
        <v>0.7009773976786805</v>
      </c>
      <c r="U110" s="301">
        <v>0.65610000000000002</v>
      </c>
      <c r="V110" s="354">
        <f>V35+V36</f>
        <v>2123</v>
      </c>
      <c r="W110" s="354">
        <f>W35+W36</f>
        <v>1669</v>
      </c>
      <c r="X110" s="355">
        <f>W110/V110</f>
        <v>0.78615167216203485</v>
      </c>
      <c r="Y110" s="278" t="s">
        <v>148</v>
      </c>
      <c r="Z110" s="266">
        <v>3732</v>
      </c>
      <c r="AA110" s="267">
        <v>3195</v>
      </c>
      <c r="AB110" s="268">
        <v>0.85610932475884249</v>
      </c>
      <c r="AC110" s="266">
        <v>4680</v>
      </c>
      <c r="AD110" s="267">
        <v>3943</v>
      </c>
      <c r="AE110" s="268">
        <v>0.84252136752136753</v>
      </c>
      <c r="AF110" s="269">
        <v>6585841.3700000001</v>
      </c>
      <c r="AG110" s="270">
        <v>4154756.1399999997</v>
      </c>
      <c r="AH110" s="268">
        <v>0.63086186055525961</v>
      </c>
      <c r="AI110" s="266">
        <v>3663</v>
      </c>
      <c r="AJ110" s="267">
        <v>2246</v>
      </c>
      <c r="AK110" s="268">
        <v>0.6131586131586132</v>
      </c>
      <c r="AL110" s="12"/>
    </row>
    <row r="111" spans="1:38" s="3" customFormat="1" ht="15.75" customHeight="1" thickBot="1" x14ac:dyDescent="0.35">
      <c r="A111" s="25" t="s">
        <v>142</v>
      </c>
      <c r="B111" s="70" t="s">
        <v>149</v>
      </c>
      <c r="C111" s="295">
        <f>C44+C45</f>
        <v>35042483.120000005</v>
      </c>
      <c r="D111" s="295">
        <v>33993616.950000003</v>
      </c>
      <c r="E111" s="296">
        <f>C111/D111</f>
        <v>1.0308547975798734</v>
      </c>
      <c r="F111" s="354">
        <f>F44+F45</f>
        <v>15666</v>
      </c>
      <c r="G111" s="354">
        <f>G44+G45</f>
        <v>15802</v>
      </c>
      <c r="H111" s="355">
        <f>G111/F111</f>
        <v>1.0086812204774671</v>
      </c>
      <c r="I111" s="353">
        <v>0.99</v>
      </c>
      <c r="J111" s="352">
        <f>J44+J45</f>
        <v>20293</v>
      </c>
      <c r="K111" s="352">
        <f>K44+K45</f>
        <v>16145</v>
      </c>
      <c r="L111" s="349">
        <f>K111/J111</f>
        <v>0.79559453998915886</v>
      </c>
      <c r="M111" s="348">
        <v>0.83620000000000005</v>
      </c>
      <c r="N111" s="356">
        <f>N44+N45</f>
        <v>35169994.329999998</v>
      </c>
      <c r="O111" s="356">
        <f>O44+O45</f>
        <v>25497721.009999998</v>
      </c>
      <c r="P111" s="355">
        <f>O111/N111</f>
        <v>0.72498507593589367</v>
      </c>
      <c r="Q111" s="355">
        <v>0.69</v>
      </c>
      <c r="R111" s="304">
        <f>R44+R45</f>
        <v>14583</v>
      </c>
      <c r="S111" s="304">
        <f>S44+S45</f>
        <v>10634</v>
      </c>
      <c r="T111" s="301">
        <f>S111/R111</f>
        <v>0.72920523897689093</v>
      </c>
      <c r="U111" s="301">
        <v>0.69</v>
      </c>
      <c r="V111" s="354">
        <f>V44+V45</f>
        <v>11360</v>
      </c>
      <c r="W111" s="354">
        <f>W44+W45</f>
        <v>9467</v>
      </c>
      <c r="X111" s="355">
        <f>W111/V111</f>
        <v>0.83336267605633807</v>
      </c>
      <c r="Y111" s="278" t="s">
        <v>149</v>
      </c>
      <c r="Z111" s="266">
        <v>15625</v>
      </c>
      <c r="AA111" s="267">
        <v>16181</v>
      </c>
      <c r="AB111" s="268">
        <v>1.0355840000000001</v>
      </c>
      <c r="AC111" s="266">
        <v>20906</v>
      </c>
      <c r="AD111" s="267">
        <v>17082</v>
      </c>
      <c r="AE111" s="268">
        <v>0.81708600401798526</v>
      </c>
      <c r="AF111" s="269">
        <v>35297471.269999996</v>
      </c>
      <c r="AG111" s="270">
        <v>26424667.350000001</v>
      </c>
      <c r="AH111" s="268">
        <v>0.74862777415046267</v>
      </c>
      <c r="AI111" s="266">
        <v>15717</v>
      </c>
      <c r="AJ111" s="267">
        <v>10952</v>
      </c>
      <c r="AK111" s="268">
        <v>0.6968250938474263</v>
      </c>
      <c r="AL111" s="12"/>
    </row>
    <row r="112" spans="1:38" ht="15.75" customHeight="1" thickBot="1" x14ac:dyDescent="0.35">
      <c r="A112" s="26"/>
      <c r="B112" s="26"/>
      <c r="C112" s="79"/>
      <c r="D112" s="79"/>
      <c r="E112" s="71"/>
      <c r="F112" s="88"/>
      <c r="G112" s="88"/>
      <c r="H112" s="71"/>
      <c r="I112" s="71"/>
      <c r="J112" s="88"/>
      <c r="K112" s="88"/>
      <c r="L112" s="71"/>
      <c r="M112" s="71"/>
      <c r="N112" s="74"/>
      <c r="O112" s="74"/>
      <c r="P112" s="71"/>
      <c r="Q112" s="71"/>
      <c r="R112" s="88"/>
      <c r="S112" s="88"/>
      <c r="T112" s="71"/>
      <c r="U112" s="71"/>
      <c r="V112" s="88"/>
      <c r="W112" s="88"/>
      <c r="X112" s="71"/>
      <c r="Y112" s="14"/>
      <c r="Z112" s="14"/>
      <c r="AA112" s="77">
        <v>700435452.26000011</v>
      </c>
      <c r="AB112" s="78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4.4" thickBot="1" x14ac:dyDescent="0.35">
      <c r="A113" s="28"/>
      <c r="B113" s="76" t="s">
        <v>3</v>
      </c>
      <c r="C113" s="297">
        <v>717567213</v>
      </c>
      <c r="D113" s="297">
        <v>692932659</v>
      </c>
      <c r="E113" s="296">
        <v>1.0355511515874445</v>
      </c>
      <c r="F113" s="75">
        <v>285212</v>
      </c>
      <c r="G113" s="75">
        <v>280567</v>
      </c>
      <c r="H113" s="64">
        <v>0.98371386898166979</v>
      </c>
      <c r="I113" s="69">
        <v>0.99</v>
      </c>
      <c r="J113" s="350">
        <v>377140</v>
      </c>
      <c r="K113" s="350">
        <v>320477</v>
      </c>
      <c r="L113" s="349">
        <v>0.84975605875802085</v>
      </c>
      <c r="M113" s="348">
        <v>0.85850000000000004</v>
      </c>
      <c r="N113" s="68">
        <v>741603846</v>
      </c>
      <c r="O113" s="68">
        <v>500335717</v>
      </c>
      <c r="P113" s="64">
        <v>0.67466710117358264</v>
      </c>
      <c r="Q113" s="69">
        <v>0.67600000000000005</v>
      </c>
      <c r="R113" s="406">
        <v>282968</v>
      </c>
      <c r="S113" s="406">
        <v>201931</v>
      </c>
      <c r="T113" s="301">
        <v>0.7136177942382177</v>
      </c>
      <c r="U113" s="296">
        <v>0.68569999999999998</v>
      </c>
      <c r="V113" s="75">
        <v>216527</v>
      </c>
      <c r="W113" s="75">
        <v>175751</v>
      </c>
      <c r="X113" s="64">
        <v>0.81168168403940388</v>
      </c>
      <c r="Y113" s="277"/>
      <c r="Z113" s="266">
        <v>295491</v>
      </c>
      <c r="AA113" s="267">
        <v>299512</v>
      </c>
      <c r="AB113" s="268">
        <v>1.0136078594610327</v>
      </c>
      <c r="AC113" s="266">
        <v>401750</v>
      </c>
      <c r="AD113" s="267">
        <v>345391</v>
      </c>
      <c r="AE113" s="268">
        <v>0.85971624144368386</v>
      </c>
      <c r="AF113" s="269">
        <v>777356796</v>
      </c>
      <c r="AG113" s="270">
        <v>528420817</v>
      </c>
      <c r="AH113" s="268">
        <v>0.67976612505231127</v>
      </c>
      <c r="AI113" s="266">
        <v>311364</v>
      </c>
      <c r="AJ113" s="267">
        <v>208259</v>
      </c>
      <c r="AK113" s="268">
        <v>0.6688602407471641</v>
      </c>
      <c r="AL113" s="27"/>
    </row>
    <row r="114" spans="1:38" ht="24.6" customHeight="1" x14ac:dyDescent="0.3">
      <c r="A114" s="29"/>
      <c r="B114" s="29"/>
      <c r="C114" s="80"/>
      <c r="D114" s="81"/>
      <c r="E114" s="30"/>
      <c r="F114" s="477" t="s">
        <v>150</v>
      </c>
      <c r="G114" s="478"/>
      <c r="H114" s="478"/>
      <c r="I114" s="479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77">
        <v>700435452.26000011</v>
      </c>
      <c r="AB114" s="78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  <row r="118" spans="1:38" ht="13.8" x14ac:dyDescent="0.3">
      <c r="D118" s="369"/>
      <c r="E118" s="369"/>
      <c r="F118" s="10"/>
    </row>
    <row r="119" spans="1:38" ht="13.8" x14ac:dyDescent="0.3">
      <c r="D119" s="369"/>
      <c r="E119" s="369"/>
      <c r="F119" s="10"/>
    </row>
    <row r="122" spans="1:38" x14ac:dyDescent="0.25">
      <c r="C122" s="421"/>
    </row>
    <row r="123" spans="1:38" x14ac:dyDescent="0.25">
      <c r="C123" s="421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 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 '!Print_Area</vt:lpstr>
      <vt:lpstr>'5 Factor Report'!Print_Titles</vt:lpstr>
      <vt:lpstr>'Agent Activity Report'!Print_Titles</vt:lpstr>
      <vt:lpstr>'Incentive Goal'!Print_Titles</vt:lpstr>
      <vt:lpstr>'Staffing Report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2021-07-14T12:53:41Z</dcterms:modified>
</cp:coreProperties>
</file>