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9852477B-EE18-4D56-9BBA-B18E199A7FC5}" xr6:coauthVersionLast="47" xr6:coauthVersionMax="47" xr10:uidLastSave="{00000000-0000-0000-0000-000000000000}"/>
  <bookViews>
    <workbookView xWindow="-24345" yWindow="435" windowWidth="22410" windowHeight="1236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41" l="1"/>
  <c r="Y106" i="41" l="1"/>
  <c r="D107" i="32" l="1"/>
  <c r="E113" i="30" l="1"/>
  <c r="H113" i="30"/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O106" i="41" l="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X102" i="41" s="1"/>
  <c r="W101" i="41"/>
  <c r="T101" i="41"/>
  <c r="W100" i="41"/>
  <c r="T100" i="41"/>
  <c r="W99" i="41"/>
  <c r="T99" i="41"/>
  <c r="V99" i="41" s="1"/>
  <c r="X99" i="41" s="1"/>
  <c r="W98" i="41"/>
  <c r="T98" i="41"/>
  <c r="W97" i="41"/>
  <c r="T97" i="41"/>
  <c r="W96" i="41"/>
  <c r="T96" i="41"/>
  <c r="V96" i="41" s="1"/>
  <c r="X96" i="41" s="1"/>
  <c r="W95" i="41"/>
  <c r="T95" i="41"/>
  <c r="W94" i="41"/>
  <c r="T94" i="41"/>
  <c r="W93" i="41"/>
  <c r="T93" i="41"/>
  <c r="V93" i="41" s="1"/>
  <c r="X93" i="41" s="1"/>
  <c r="W92" i="41"/>
  <c r="T92" i="41"/>
  <c r="W91" i="41"/>
  <c r="T91" i="41"/>
  <c r="W90" i="41"/>
  <c r="T90" i="41"/>
  <c r="V90" i="41" s="1"/>
  <c r="X90" i="41" s="1"/>
  <c r="W89" i="41"/>
  <c r="T89" i="41"/>
  <c r="W88" i="41"/>
  <c r="T88" i="41"/>
  <c r="W87" i="41"/>
  <c r="T87" i="41"/>
  <c r="V87" i="41" s="1"/>
  <c r="X87" i="41" s="1"/>
  <c r="W86" i="41"/>
  <c r="T86" i="41"/>
  <c r="W85" i="41"/>
  <c r="T85" i="41"/>
  <c r="W84" i="41"/>
  <c r="T84" i="41"/>
  <c r="V84" i="41" s="1"/>
  <c r="X84" i="41" s="1"/>
  <c r="W83" i="41"/>
  <c r="T83" i="41"/>
  <c r="W82" i="41"/>
  <c r="T82" i="41"/>
  <c r="W81" i="41"/>
  <c r="T81" i="41"/>
  <c r="V81" i="41" s="1"/>
  <c r="X81" i="41" s="1"/>
  <c r="W80" i="41"/>
  <c r="T80" i="41"/>
  <c r="W79" i="41"/>
  <c r="T79" i="41"/>
  <c r="W78" i="41"/>
  <c r="T78" i="41"/>
  <c r="V78" i="41" s="1"/>
  <c r="X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X72" i="41" s="1"/>
  <c r="W71" i="41"/>
  <c r="T71" i="41"/>
  <c r="W70" i="41"/>
  <c r="T70" i="41"/>
  <c r="W69" i="41"/>
  <c r="T69" i="41"/>
  <c r="V69" i="41" s="1"/>
  <c r="X69" i="41" s="1"/>
  <c r="W68" i="41"/>
  <c r="T68" i="41"/>
  <c r="W67" i="41"/>
  <c r="T67" i="41"/>
  <c r="W66" i="41"/>
  <c r="T66" i="41"/>
  <c r="V66" i="41" s="1"/>
  <c r="X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X60" i="41" s="1"/>
  <c r="W59" i="41"/>
  <c r="T59" i="41"/>
  <c r="W58" i="41"/>
  <c r="T58" i="41"/>
  <c r="W57" i="41"/>
  <c r="T57" i="41"/>
  <c r="V57" i="41" s="1"/>
  <c r="X57" i="41" s="1"/>
  <c r="W56" i="41"/>
  <c r="T56" i="41"/>
  <c r="W55" i="41"/>
  <c r="T55" i="41"/>
  <c r="W54" i="41"/>
  <c r="T54" i="41"/>
  <c r="V54" i="41" s="1"/>
  <c r="X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X48" i="41" s="1"/>
  <c r="W47" i="41"/>
  <c r="T47" i="41"/>
  <c r="W46" i="41"/>
  <c r="T46" i="41"/>
  <c r="W45" i="41"/>
  <c r="T45" i="41"/>
  <c r="V45" i="41" s="1"/>
  <c r="X45" i="41" s="1"/>
  <c r="W44" i="41"/>
  <c r="T44" i="41"/>
  <c r="W43" i="41"/>
  <c r="T43" i="41"/>
  <c r="W42" i="41"/>
  <c r="T42" i="41"/>
  <c r="V42" i="41" s="1"/>
  <c r="X42" i="41" s="1"/>
  <c r="W41" i="41"/>
  <c r="T41" i="41"/>
  <c r="W40" i="41"/>
  <c r="T40" i="41"/>
  <c r="W39" i="41"/>
  <c r="T39" i="41"/>
  <c r="V39" i="41" s="1"/>
  <c r="X39" i="41" s="1"/>
  <c r="W38" i="41"/>
  <c r="T38" i="41"/>
  <c r="W37" i="41"/>
  <c r="T37" i="41"/>
  <c r="W36" i="41"/>
  <c r="T36" i="41"/>
  <c r="V36" i="41" s="1"/>
  <c r="X36" i="41" s="1"/>
  <c r="W35" i="41"/>
  <c r="T35" i="41"/>
  <c r="W34" i="41"/>
  <c r="T34" i="41"/>
  <c r="W33" i="41"/>
  <c r="T33" i="41"/>
  <c r="V33" i="41" s="1"/>
  <c r="X33" i="41" s="1"/>
  <c r="W32" i="41"/>
  <c r="T32" i="41"/>
  <c r="W31" i="41"/>
  <c r="T31" i="41"/>
  <c r="W30" i="41"/>
  <c r="T30" i="41"/>
  <c r="V30" i="41" s="1"/>
  <c r="X30" i="41" s="1"/>
  <c r="W29" i="41"/>
  <c r="T29" i="41"/>
  <c r="W28" i="41"/>
  <c r="T28" i="41"/>
  <c r="W27" i="41"/>
  <c r="T27" i="41"/>
  <c r="V27" i="41" s="1"/>
  <c r="X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X21" i="41" s="1"/>
  <c r="W20" i="41"/>
  <c r="T20" i="41"/>
  <c r="W19" i="41"/>
  <c r="V19" i="41"/>
  <c r="X19" i="41" s="1"/>
  <c r="W18" i="41"/>
  <c r="T18" i="41"/>
  <c r="V18" i="41" s="1"/>
  <c r="X18" i="41" s="1"/>
  <c r="W17" i="41"/>
  <c r="T17" i="41"/>
  <c r="W16" i="41"/>
  <c r="T16" i="41"/>
  <c r="W15" i="41"/>
  <c r="T15" i="41"/>
  <c r="V15" i="41" s="1"/>
  <c r="X15" i="41" s="1"/>
  <c r="W14" i="41"/>
  <c r="T14" i="41"/>
  <c r="W13" i="41"/>
  <c r="W12" i="41"/>
  <c r="T12" i="41"/>
  <c r="V12" i="41" s="1"/>
  <c r="X12" i="41" s="1"/>
  <c r="W11" i="41"/>
  <c r="T11" i="41"/>
  <c r="W10" i="41"/>
  <c r="T10" i="41"/>
  <c r="W9" i="41"/>
  <c r="T9" i="41"/>
  <c r="V9" i="41" s="1"/>
  <c r="X9" i="41" s="1"/>
  <c r="W8" i="41"/>
  <c r="T8" i="41"/>
  <c r="W7" i="41"/>
  <c r="T7" i="41"/>
  <c r="W6" i="41"/>
  <c r="T6" i="41"/>
  <c r="V6" i="41" s="1"/>
  <c r="X6" i="41" s="1"/>
  <c r="W5" i="41"/>
  <c r="T5" i="41"/>
  <c r="W4" i="41"/>
  <c r="U4" i="41"/>
  <c r="T4" i="41"/>
  <c r="R4" i="41"/>
  <c r="R106" i="41" s="1"/>
  <c r="N4" i="41"/>
  <c r="N106" i="41" s="1"/>
  <c r="J4" i="41"/>
  <c r="V7" i="41" l="1"/>
  <c r="V10" i="41"/>
  <c r="X10" i="41" s="1"/>
  <c r="V13" i="41"/>
  <c r="X13" i="41" s="1"/>
  <c r="V16" i="41"/>
  <c r="X16" i="41" s="1"/>
  <c r="V105" i="41"/>
  <c r="X105" i="41" s="1"/>
  <c r="V5" i="41"/>
  <c r="X5" i="41" s="1"/>
  <c r="V8" i="41"/>
  <c r="X8" i="41" s="1"/>
  <c r="V11" i="41"/>
  <c r="X11" i="41" s="1"/>
  <c r="V14" i="4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V70" i="41"/>
  <c r="X70" i="41" s="1"/>
  <c r="V73" i="41"/>
  <c r="X73" i="41" s="1"/>
  <c r="V76" i="41"/>
  <c r="X76" i="41" s="1"/>
  <c r="V79" i="41"/>
  <c r="V82" i="41"/>
  <c r="X82" i="41" s="1"/>
  <c r="V85" i="41"/>
  <c r="X85" i="41" s="1"/>
  <c r="V88" i="41"/>
  <c r="X88" i="41" s="1"/>
  <c r="V91" i="41"/>
  <c r="V94" i="41"/>
  <c r="X94" i="41" s="1"/>
  <c r="V97" i="41"/>
  <c r="X97" i="41" s="1"/>
  <c r="V100" i="41"/>
  <c r="X100" i="41" s="1"/>
  <c r="V103" i="41"/>
  <c r="X103" i="41" s="1"/>
  <c r="V20" i="41"/>
  <c r="X20" i="41" s="1"/>
  <c r="V23" i="41"/>
  <c r="X23" i="41" s="1"/>
  <c r="V26" i="41"/>
  <c r="V29" i="41"/>
  <c r="X29" i="41" s="1"/>
  <c r="V32" i="41"/>
  <c r="X32" i="41" s="1"/>
  <c r="V35" i="41"/>
  <c r="X35" i="41" s="1"/>
  <c r="V38" i="41"/>
  <c r="V41" i="41"/>
  <c r="X41" i="41" s="1"/>
  <c r="V44" i="41"/>
  <c r="X44" i="41" s="1"/>
  <c r="V47" i="41"/>
  <c r="X47" i="41" s="1"/>
  <c r="V50" i="41"/>
  <c r="V53" i="41"/>
  <c r="X53" i="41" s="1"/>
  <c r="V56" i="41"/>
  <c r="X56" i="41" s="1"/>
  <c r="V59" i="41"/>
  <c r="X59" i="41" s="1"/>
  <c r="V62" i="41"/>
  <c r="V65" i="41"/>
  <c r="X65" i="41" s="1"/>
  <c r="V68" i="41"/>
  <c r="X68" i="41" s="1"/>
  <c r="V71" i="41"/>
  <c r="X71" i="41" s="1"/>
  <c r="V74" i="41"/>
  <c r="V77" i="41"/>
  <c r="X77" i="41" s="1"/>
  <c r="V80" i="41"/>
  <c r="X80" i="41" s="1"/>
  <c r="V83" i="41"/>
  <c r="X83" i="41" s="1"/>
  <c r="V86" i="4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F106" i="41"/>
  <c r="T106" i="41"/>
  <c r="U106" i="41"/>
  <c r="W106" i="41"/>
  <c r="J106" i="41"/>
  <c r="V4" i="41"/>
  <c r="X4" i="41" s="1"/>
  <c r="X79" i="41" l="1"/>
  <c r="X62" i="41"/>
  <c r="X7" i="41"/>
  <c r="X38" i="41"/>
  <c r="X26" i="41"/>
  <c r="X91" i="41"/>
  <c r="X67" i="41"/>
  <c r="X74" i="41"/>
  <c r="X14" i="41"/>
  <c r="X86" i="41"/>
  <c r="X50" i="41"/>
  <c r="V106" i="41"/>
  <c r="X106" i="41" l="1"/>
  <c r="B23" i="33" l="1"/>
  <c r="C110" i="30" l="1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L113" i="30" l="1"/>
  <c r="X113" i="30"/>
  <c r="T113" i="30"/>
  <c r="P113" i="30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B107" i="32" l="1"/>
  <c r="B109" i="32"/>
  <c r="H111" i="30"/>
  <c r="E110" i="30"/>
  <c r="E111" i="30"/>
  <c r="L111" i="30"/>
  <c r="P110" i="30"/>
  <c r="T111" i="30"/>
  <c r="L110" i="30"/>
  <c r="H110" i="30"/>
  <c r="X110" i="30"/>
  <c r="X111" i="30"/>
  <c r="T110" i="30"/>
  <c r="P111" i="30"/>
</calcChain>
</file>

<file path=xl/sharedStrings.xml><?xml version="1.0" encoding="utf-8"?>
<sst xmlns="http://schemas.openxmlformats.org/spreadsheetml/2006/main" count="1351" uniqueCount="325">
  <si>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</si>
  <si>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</si>
  <si>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</si>
  <si>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</si>
  <si>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</si>
  <si>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</si>
  <si>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</si>
  <si>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</si>
  <si>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</si>
  <si>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</si>
  <si>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</si>
  <si>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</si>
  <si>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</si>
  <si>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</si>
  <si>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</si>
  <si>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</si>
  <si>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</si>
  <si>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</si>
  <si>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</si>
  <si>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</si>
  <si>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</si>
  <si>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</si>
  <si>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</si>
  <si>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</si>
  <si>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</si>
  <si>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</si>
  <si>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</si>
  <si>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</si>
  <si>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</si>
  <si>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</si>
  <si>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</si>
  <si>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</si>
  <si>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</si>
  <si>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</si>
  <si>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</si>
  <si>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</si>
  <si>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</si>
  <si>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</si>
  <si>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</si>
  <si>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</si>
  <si>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</si>
  <si>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</si>
  <si>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</si>
  <si>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</si>
  <si>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</si>
  <si>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</si>
  <si>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</si>
  <si>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</si>
  <si>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</si>
  <si>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</si>
  <si>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</si>
  <si>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</si>
  <si>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</si>
  <si>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</si>
  <si>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</si>
  <si>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</si>
  <si>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</si>
  <si>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</si>
  <si>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</si>
  <si>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</si>
  <si>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</si>
  <si>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</si>
  <si>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</si>
  <si>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</si>
  <si>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</si>
  <si>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</si>
  <si>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</si>
  <si>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</si>
  <si>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</si>
  <si>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</si>
  <si>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</si>
  <si>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</si>
  <si>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</si>
  <si>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</si>
  <si>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</si>
  <si>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</si>
  <si>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</si>
  <si>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</si>
  <si>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</si>
  <si>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</si>
  <si>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</si>
  <si>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</si>
  <si>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</si>
  <si>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</si>
  <si>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</si>
  <si>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</si>
  <si>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</si>
  <si>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</si>
  <si>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</si>
  <si>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</si>
  <si>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</si>
  <si>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</si>
  <si>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</si>
  <si>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</si>
  <si>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</si>
  <si>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</si>
  <si>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</si>
  <si>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</si>
  <si>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</si>
  <si>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</si>
  <si>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</si>
  <si>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</si>
  <si>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</si>
  <si>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</si>
  <si>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</si>
  <si>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</si>
  <si>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</si>
  <si>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</si>
  <si>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</si>
  <si>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</si>
  <si>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</si>
  <si>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</si>
  <si>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</si>
  <si>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</si>
  <si>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</si>
  <si>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</si>
  <si>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</si>
  <si>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</si>
  <si>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</si>
  <si>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</si>
  <si>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</si>
  <si>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</si>
  <si>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</si>
  <si>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</si>
  <si>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</si>
  <si>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</si>
  <si>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</si>
  <si>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</si>
  <si>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</si>
  <si>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</si>
  <si>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</si>
  <si>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</si>
  <si>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</si>
  <si>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</si>
  <si>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</si>
  <si>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</si>
  <si>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</si>
  <si>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</si>
  <si>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</si>
  <si>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</si>
  <si>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</si>
  <si>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</si>
  <si>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</si>
  <si>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</si>
  <si>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</si>
  <si>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</si>
  <si>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</si>
  <si>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</si>
  <si>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</si>
  <si>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</si>
  <si>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</si>
  <si>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</si>
  <si>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</si>
  <si>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</si>
  <si>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</si>
  <si>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</si>
  <si>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</si>
  <si>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</si>
  <si>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</si>
  <si>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</si>
  <si>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</si>
  <si>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</si>
  <si>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</si>
  <si>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</si>
  <si>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</si>
  <si>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</si>
  <si>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</si>
  <si>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</si>
  <si>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</si>
  <si>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</si>
  <si>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</si>
  <si>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</si>
  <si>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</si>
  <si>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</si>
  <si>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</si>
  <si>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</si>
  <si>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</si>
  <si>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</si>
  <si>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</si>
  <si>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</si>
  <si>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</si>
  <si>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</si>
  <si>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</si>
  <si>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</si>
  <si>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</si>
  <si>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</si>
  <si>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</si>
  <si>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</si>
  <si>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</si>
  <si>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</si>
  <si>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</si>
  <si>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</si>
  <si>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</si>
  <si>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</si>
  <si>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</si>
  <si>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</si>
  <si>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</si>
  <si>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</si>
  <si>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</si>
  <si>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</si>
  <si>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</si>
  <si>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</si>
  <si>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</si>
  <si>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</si>
  <si>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</si>
  <si>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</si>
  <si>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</si>
  <si>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</si>
  <si>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</si>
  <si>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</si>
  <si>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</si>
  <si>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</si>
  <si>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</si>
  <si>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</si>
  <si>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</si>
  <si>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</si>
  <si>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</si>
  <si>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</si>
  <si>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</si>
  <si>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</si>
  <si>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</si>
  <si>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</si>
  <si>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</si>
  <si>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</si>
  <si>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</si>
  <si>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</si>
  <si>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</si>
  <si>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</si>
  <si>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</si>
  <si>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</si>
  <si>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</si>
  <si>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</si>
  <si>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</si>
  <si>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</si>
  <si>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</si>
  <si>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</si>
  <si>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</si>
  <si>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</si>
  <si>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</si>
  <si>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</si>
  <si>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</si>
  <si>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</si>
  <si>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</si>
  <si>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</si>
  <si>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</si>
  <si>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</si>
  <si>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</si>
  <si>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</si>
  <si>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</si>
  <si>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</si>
  <si>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</si>
  <si>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</si>
  <si>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</si>
  <si>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</si>
  <si>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</si>
  <si>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</si>
  <si>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</si>
  <si>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</si>
  <si>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</si>
  <si>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</si>
  <si>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</si>
  <si>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</si>
  <si>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</si>
  <si>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</si>
  <si>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</si>
  <si>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</si>
  <si>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</si>
  <si>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</si>
  <si>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</si>
  <si>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1 Attorney, 1 Deputy</t>
  </si>
  <si>
    <t>Private</t>
  </si>
  <si>
    <t>33% attorney</t>
  </si>
  <si>
    <t xml:space="preserve">7.5% attorney </t>
  </si>
  <si>
    <t>.1 Attorney, 2.50 Deputies</t>
  </si>
  <si>
    <t>PT Attorney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</si>
  <si>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</si>
  <si>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</si>
  <si>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</si>
  <si>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</si>
  <si>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</si>
  <si>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</si>
  <si>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</si>
  <si>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</si>
  <si>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</si>
  <si>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</si>
  <si>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</si>
  <si>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</si>
  <si>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</si>
  <si>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</si>
  <si>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</si>
  <si>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</si>
  <si>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</si>
  <si>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</si>
  <si>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</si>
  <si>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</si>
  <si>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</si>
  <si>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</si>
  <si>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</si>
  <si>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4.70% Attorney</t>
  </si>
  <si>
    <t>5.20% Attorney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</si>
  <si>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</si>
  <si>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</si>
  <si>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</si>
  <si>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</si>
  <si>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</si>
  <si>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</si>
  <si>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</si>
  <si>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</si>
  <si>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Not Seasonally Adjusted</t>
  </si>
  <si>
    <t>CONTRACT FTEs</t>
  </si>
  <si>
    <t>Cost Effectiveness as of 09.30.2023</t>
  </si>
  <si>
    <t>Smith, Omia</t>
  </si>
  <si>
    <t>1.5 Deputy</t>
  </si>
  <si>
    <t>Unemployment Rate Source: Labor &amp; Economic Analysis Division, Local Area Unemployment Statistics (LAUS) Program</t>
  </si>
  <si>
    <t>2 Part-Time Deputies (0.50 each) and .50 Attorney</t>
  </si>
  <si>
    <t>Contract Attorney and Contract Deputy</t>
  </si>
  <si>
    <t>as of Nov 2024</t>
  </si>
  <si>
    <t>5 Factor Report SFY2025 Dec 2024</t>
  </si>
  <si>
    <t>Agent Activity Report Dec 2024</t>
  </si>
  <si>
    <t>Self Assessment Dec 2024</t>
  </si>
  <si>
    <t>Incentive Goal SFY2025 Dec 2024</t>
  </si>
  <si>
    <t>0.50 contract Agent and 0.05 Attorney</t>
  </si>
  <si>
    <t>1 Attorney, (.34 ) Deputies, (.20) P.I.</t>
  </si>
  <si>
    <t>TOTAL STAFFING as of 12.31.2024 - SFY25 2nd Quarter</t>
  </si>
  <si>
    <t>1.5 contracted clerical (3-pt) and 1 contracted Trainer (2 pt), .50  Atty (1 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</si>
</sst>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47" fillId="0" borderId="0"/>
    <xf numFmtId="0" fontId="48" fillId="0" borderId="0"/>
    <xf numFmtId="0" fontId="49" fillId="0" borderId="0"/>
  </cellStyleXfs>
  <cellXfs count="443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6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8" borderId="0" xfId="10" applyFont="1" applyFill="1" applyAlignment="1">
      <alignment horizontal="center" vertical="center"/>
    </xf>
    <xf numFmtId="1" fontId="11" fillId="8" borderId="0" xfId="10" applyNumberFormat="1" applyFont="1" applyFill="1" applyAlignment="1">
      <alignment horizontal="center"/>
    </xf>
    <xf numFmtId="2" fontId="11" fillId="8" borderId="0" xfId="10" applyNumberFormat="1" applyFont="1" applyFill="1" applyAlignment="1">
      <alignment horizontal="center"/>
    </xf>
    <xf numFmtId="10" fontId="11" fillId="8" borderId="0" xfId="10" applyNumberFormat="1" applyFont="1" applyFill="1" applyAlignment="1">
      <alignment horizontal="center"/>
    </xf>
    <xf numFmtId="165" fontId="31" fillId="0" borderId="0" xfId="10" applyFont="1" applyAlignment="1">
      <alignment horizontal="left" vertical="center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7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1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1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1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17" fillId="7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6" borderId="2" xfId="0" quotePrefix="1" applyFont="1" applyFill="1" applyBorder="1" applyAlignment="1">
      <alignment horizontal="center"/>
    </xf>
    <xf numFmtId="0" fontId="11" fillId="6" borderId="0" xfId="0" quotePrefix="1" applyFont="1" applyFill="1" applyAlignment="1">
      <alignment horizontal="center"/>
    </xf>
    <xf numFmtId="0" fontId="11" fillId="6" borderId="3" xfId="0" quotePrefix="1" applyFont="1" applyFill="1" applyBorder="1" applyAlignment="1">
      <alignment horizontal="center"/>
    </xf>
    <xf numFmtId="164" fontId="11" fillId="6" borderId="2" xfId="0" quotePrefix="1" applyNumberFormat="1" applyFont="1" applyFill="1" applyBorder="1" applyAlignment="1">
      <alignment horizontal="right"/>
    </xf>
    <xf numFmtId="164" fontId="11" fillId="6" borderId="0" xfId="0" quotePrefix="1" applyNumberFormat="1" applyFont="1" applyFill="1" applyAlignment="1">
      <alignment horizontal="right"/>
    </xf>
    <xf numFmtId="0" fontId="11" fillId="6" borderId="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0" fontId="11" fillId="6" borderId="3" xfId="0" applyNumberFormat="1" applyFont="1" applyFill="1" applyBorder="1" applyAlignment="1">
      <alignment horizontal="center"/>
    </xf>
    <xf numFmtId="164" fontId="11" fillId="6" borderId="2" xfId="0" applyNumberFormat="1" applyFont="1" applyFill="1" applyBorder="1" applyAlignment="1">
      <alignment horizontal="right"/>
    </xf>
    <xf numFmtId="164" fontId="11" fillId="6" borderId="0" xfId="0" applyNumberFormat="1" applyFont="1" applyFill="1" applyAlignment="1">
      <alignment horizontal="right"/>
    </xf>
    <xf numFmtId="3" fontId="14" fillId="6" borderId="2" xfId="0" applyNumberFormat="1" applyFont="1" applyFill="1" applyBorder="1" applyAlignment="1">
      <alignment horizontal="center"/>
    </xf>
    <xf numFmtId="3" fontId="14" fillId="6" borderId="0" xfId="0" applyNumberFormat="1" applyFont="1" applyFill="1" applyAlignment="1">
      <alignment horizontal="center"/>
    </xf>
    <xf numFmtId="10" fontId="14" fillId="6" borderId="3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right"/>
    </xf>
    <xf numFmtId="164" fontId="14" fillId="6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6" borderId="0" xfId="0" applyNumberFormat="1" applyFont="1" applyFill="1" applyAlignment="1">
      <alignment horizontal="center"/>
    </xf>
    <xf numFmtId="10" fontId="11" fillId="6" borderId="0" xfId="0" quotePrefix="1" applyNumberFormat="1" applyFont="1" applyFill="1" applyAlignment="1">
      <alignment horizontal="center"/>
    </xf>
    <xf numFmtId="10" fontId="14" fillId="6" borderId="0" xfId="0" quotePrefix="1" applyNumberFormat="1" applyFont="1" applyFill="1" applyAlignment="1">
      <alignment horizontal="center"/>
    </xf>
    <xf numFmtId="164" fontId="11" fillId="10" borderId="6" xfId="10" applyNumberFormat="1" applyFont="1" applyFill="1" applyBorder="1" applyAlignment="1">
      <alignment horizontal="center" vertical="center"/>
    </xf>
    <xf numFmtId="10" fontId="11" fillId="10" borderId="6" xfId="10" applyNumberFormat="1" applyFont="1" applyFill="1" applyBorder="1" applyAlignment="1">
      <alignment horizontal="center" vertical="center"/>
    </xf>
    <xf numFmtId="164" fontId="11" fillId="10" borderId="6" xfId="10" applyNumberFormat="1" applyFont="1" applyFill="1" applyBorder="1" applyAlignment="1">
      <alignment horizontal="center"/>
    </xf>
    <xf numFmtId="165" fontId="12" fillId="10" borderId="7" xfId="10" applyFont="1" applyFill="1" applyBorder="1" applyAlignment="1">
      <alignment vertical="center" wrapText="1"/>
    </xf>
    <xf numFmtId="0" fontId="11" fillId="10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7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0" fontId="10" fillId="3" borderId="27" xfId="0" applyNumberFormat="1" applyFont="1" applyFill="1" applyBorder="1" applyAlignment="1">
      <alignment horizontal="center" wrapText="1"/>
    </xf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/>
    </xf>
    <xf numFmtId="0" fontId="39" fillId="9" borderId="0" xfId="18" applyFont="1" applyFill="1" applyAlignment="1">
      <alignment horizontal="center"/>
    </xf>
    <xf numFmtId="0" fontId="39" fillId="9" borderId="3" xfId="18" applyFont="1" applyFill="1" applyBorder="1" applyAlignment="1">
      <alignment horizontal="center"/>
    </xf>
    <xf numFmtId="0" fontId="40" fillId="13" borderId="32" xfId="18" applyFont="1" applyFill="1" applyBorder="1" applyAlignment="1">
      <alignment horizontal="center" vertical="center" wrapText="1"/>
    </xf>
    <xf numFmtId="2" fontId="39" fillId="9" borderId="28" xfId="18" applyNumberFormat="1" applyFont="1" applyFill="1" applyBorder="1" applyAlignment="1">
      <alignment horizontal="center" vertical="center" wrapText="1"/>
    </xf>
    <xf numFmtId="2" fontId="39" fillId="9" borderId="30" xfId="18" applyNumberFormat="1" applyFont="1" applyFill="1" applyBorder="1" applyAlignment="1">
      <alignment horizontal="center" vertical="center" wrapText="1"/>
    </xf>
    <xf numFmtId="2" fontId="39" fillId="9" borderId="29" xfId="18" applyNumberFormat="1" applyFont="1" applyFill="1" applyBorder="1" applyAlignment="1">
      <alignment horizontal="center" vertical="center" wrapText="1"/>
    </xf>
    <xf numFmtId="2" fontId="39" fillId="3" borderId="28" xfId="18" applyNumberFormat="1" applyFont="1" applyFill="1" applyBorder="1" applyAlignment="1">
      <alignment horizontal="center" vertical="center" wrapText="1"/>
    </xf>
    <xf numFmtId="2" fontId="39" fillId="3" borderId="30" xfId="18" applyNumberFormat="1" applyFont="1" applyFill="1" applyBorder="1" applyAlignment="1">
      <alignment horizontal="center" vertical="center" wrapText="1"/>
    </xf>
    <xf numFmtId="2" fontId="39" fillId="3" borderId="0" xfId="18" applyNumberFormat="1" applyFont="1" applyFill="1" applyAlignment="1">
      <alignment horizontal="center" vertical="center" wrapText="1"/>
    </xf>
    <xf numFmtId="2" fontId="39" fillId="3" borderId="3" xfId="18" applyNumberFormat="1" applyFont="1" applyFill="1" applyBorder="1" applyAlignment="1">
      <alignment horizontal="center" vertical="center" wrapText="1"/>
    </xf>
    <xf numFmtId="0" fontId="39" fillId="9" borderId="28" xfId="18" applyFont="1" applyFill="1" applyBorder="1" applyAlignment="1">
      <alignment horizontal="center" vertical="center" wrapText="1"/>
    </xf>
    <xf numFmtId="0" fontId="39" fillId="9" borderId="30" xfId="18" applyFont="1" applyFill="1" applyBorder="1" applyAlignment="1">
      <alignment horizontal="center" vertical="center" wrapText="1"/>
    </xf>
    <xf numFmtId="10" fontId="39" fillId="9" borderId="29" xfId="18" applyNumberFormat="1" applyFont="1" applyFill="1" applyBorder="1" applyAlignment="1">
      <alignment horizontal="center" vertical="center" wrapText="1"/>
    </xf>
    <xf numFmtId="0" fontId="41" fillId="3" borderId="28" xfId="18" applyFont="1" applyFill="1" applyBorder="1" applyAlignment="1">
      <alignment horizontal="center" vertical="center" wrapText="1"/>
    </xf>
    <xf numFmtId="0" fontId="41" fillId="3" borderId="30" xfId="18" applyFont="1" applyFill="1" applyBorder="1" applyAlignment="1">
      <alignment horizontal="center" vertical="center" wrapText="1"/>
    </xf>
    <xf numFmtId="10" fontId="41" fillId="3" borderId="29" xfId="18" applyNumberFormat="1" applyFont="1" applyFill="1" applyBorder="1" applyAlignment="1">
      <alignment horizontal="center" vertical="center" wrapText="1"/>
    </xf>
    <xf numFmtId="0" fontId="39" fillId="9" borderId="29" xfId="18" applyFont="1" applyFill="1" applyBorder="1" applyAlignment="1">
      <alignment horizontal="center" vertical="center" wrapText="1"/>
    </xf>
    <xf numFmtId="0" fontId="42" fillId="0" borderId="34" xfId="19" applyFont="1" applyBorder="1" applyAlignment="1" applyProtection="1">
      <alignment horizontal="center"/>
      <protection locked="0"/>
    </xf>
    <xf numFmtId="0" fontId="43" fillId="0" borderId="34" xfId="20" applyFont="1" applyBorder="1" applyAlignment="1" applyProtection="1">
      <alignment horizontal="center" vertical="center" wrapText="1"/>
      <protection locked="0"/>
    </xf>
    <xf numFmtId="2" fontId="42" fillId="9" borderId="34" xfId="18" applyNumberFormat="1" applyFont="1" applyFill="1" applyBorder="1" applyAlignment="1" applyProtection="1">
      <alignment horizontal="right"/>
      <protection locked="0"/>
    </xf>
    <xf numFmtId="2" fontId="42" fillId="9" borderId="34" xfId="18" applyNumberFormat="1" applyFont="1" applyFill="1" applyBorder="1" applyAlignment="1">
      <alignment horizontal="right"/>
    </xf>
    <xf numFmtId="2" fontId="42" fillId="0" borderId="34" xfId="18" quotePrefix="1" applyNumberFormat="1" applyFont="1" applyBorder="1" applyAlignment="1" applyProtection="1">
      <alignment horizontal="right"/>
      <protection locked="0"/>
    </xf>
    <xf numFmtId="2" fontId="42" fillId="0" borderId="42" xfId="18" quotePrefix="1" applyNumberFormat="1" applyFont="1" applyBorder="1" applyAlignment="1">
      <alignment horizontal="right"/>
    </xf>
    <xf numFmtId="2" fontId="42" fillId="0" borderId="35" xfId="18" applyNumberFormat="1" applyFont="1" applyBorder="1" applyAlignment="1" applyProtection="1">
      <alignment horizontal="right"/>
      <protection locked="0"/>
    </xf>
    <xf numFmtId="2" fontId="42" fillId="9" borderId="36" xfId="18" quotePrefix="1" applyNumberFormat="1" applyFont="1" applyFill="1" applyBorder="1" applyAlignment="1" applyProtection="1">
      <alignment horizontal="right"/>
      <protection locked="0"/>
    </xf>
    <xf numFmtId="2" fontId="42" fillId="9" borderId="34" xfId="18" quotePrefix="1" applyNumberFormat="1" applyFont="1" applyFill="1" applyBorder="1" applyAlignment="1" applyProtection="1">
      <alignment horizontal="right"/>
      <protection locked="0"/>
    </xf>
    <xf numFmtId="2" fontId="42" fillId="9" borderId="42" xfId="18" quotePrefix="1" applyNumberFormat="1" applyFont="1" applyFill="1" applyBorder="1" applyAlignment="1">
      <alignment horizontal="right"/>
    </xf>
    <xf numFmtId="2" fontId="42" fillId="9" borderId="35" xfId="18" applyNumberFormat="1" applyFont="1" applyFill="1" applyBorder="1" applyAlignment="1" applyProtection="1">
      <alignment horizontal="right"/>
      <protection locked="0"/>
    </xf>
    <xf numFmtId="2" fontId="42" fillId="3" borderId="36" xfId="18" quotePrefix="1" applyNumberFormat="1" applyFont="1" applyFill="1" applyBorder="1" applyAlignment="1" applyProtection="1">
      <alignment horizontal="right"/>
      <protection locked="0"/>
    </xf>
    <xf numFmtId="2" fontId="42" fillId="3" borderId="34" xfId="18" quotePrefix="1" applyNumberFormat="1" applyFont="1" applyFill="1" applyBorder="1" applyAlignment="1" applyProtection="1">
      <alignment horizontal="right"/>
      <protection locked="0"/>
    </xf>
    <xf numFmtId="2" fontId="42" fillId="3" borderId="42" xfId="18" quotePrefix="1" applyNumberFormat="1" applyFont="1" applyFill="1" applyBorder="1" applyAlignment="1">
      <alignment horizontal="right"/>
    </xf>
    <xf numFmtId="2" fontId="42" fillId="3" borderId="42" xfId="18" applyNumberFormat="1" applyFont="1" applyFill="1" applyBorder="1" applyAlignment="1" applyProtection="1">
      <alignment horizontal="right"/>
      <protection locked="0"/>
    </xf>
    <xf numFmtId="2" fontId="42" fillId="9" borderId="12" xfId="18" applyNumberFormat="1" applyFont="1" applyFill="1" applyBorder="1" applyAlignment="1">
      <alignment horizontal="right"/>
    </xf>
    <xf numFmtId="2" fontId="44" fillId="13" borderId="38" xfId="18" applyNumberFormat="1" applyFont="1" applyFill="1" applyBorder="1" applyAlignment="1">
      <alignment horizontal="right"/>
    </xf>
    <xf numFmtId="2" fontId="42" fillId="9" borderId="37" xfId="18" applyNumberFormat="1" applyFont="1" applyFill="1" applyBorder="1" applyAlignment="1" applyProtection="1">
      <alignment horizontal="right"/>
      <protection locked="0"/>
    </xf>
    <xf numFmtId="0" fontId="42" fillId="0" borderId="38" xfId="19" applyFont="1" applyBorder="1" applyAlignment="1" applyProtection="1">
      <alignment horizontal="center"/>
      <protection locked="0"/>
    </xf>
    <xf numFmtId="0" fontId="42" fillId="0" borderId="38" xfId="19" applyFont="1" applyBorder="1" applyAlignment="1">
      <alignment horizontal="center"/>
    </xf>
    <xf numFmtId="0" fontId="43" fillId="0" borderId="38" xfId="20" applyFont="1" applyBorder="1" applyAlignment="1" applyProtection="1">
      <alignment horizontal="center" vertical="center" wrapText="1"/>
      <protection locked="0"/>
    </xf>
    <xf numFmtId="2" fontId="42" fillId="9" borderId="38" xfId="18" applyNumberFormat="1" applyFont="1" applyFill="1" applyBorder="1" applyAlignment="1" applyProtection="1">
      <alignment horizontal="right"/>
      <protection locked="0"/>
    </xf>
    <xf numFmtId="2" fontId="42" fillId="0" borderId="38" xfId="18" quotePrefix="1" applyNumberFormat="1" applyFont="1" applyBorder="1" applyAlignment="1" applyProtection="1">
      <alignment horizontal="right"/>
      <protection locked="0"/>
    </xf>
    <xf numFmtId="2" fontId="42" fillId="0" borderId="39" xfId="18" applyNumberFormat="1" applyFont="1" applyBorder="1" applyAlignment="1" applyProtection="1">
      <alignment horizontal="right"/>
      <protection locked="0"/>
    </xf>
    <xf numFmtId="2" fontId="42" fillId="9" borderId="43" xfId="18" quotePrefix="1" applyNumberFormat="1" applyFont="1" applyFill="1" applyBorder="1" applyAlignment="1" applyProtection="1">
      <alignment horizontal="right"/>
      <protection locked="0"/>
    </xf>
    <xf numFmtId="2" fontId="42" fillId="9" borderId="38" xfId="18" quotePrefix="1" applyNumberFormat="1" applyFont="1" applyFill="1" applyBorder="1" applyAlignment="1" applyProtection="1">
      <alignment horizontal="right"/>
      <protection locked="0"/>
    </xf>
    <xf numFmtId="2" fontId="42" fillId="9" borderId="39" xfId="18" applyNumberFormat="1" applyFont="1" applyFill="1" applyBorder="1" applyAlignment="1" applyProtection="1">
      <alignment horizontal="right"/>
      <protection locked="0"/>
    </xf>
    <xf numFmtId="2" fontId="42" fillId="3" borderId="43" xfId="18" quotePrefix="1" applyNumberFormat="1" applyFont="1" applyFill="1" applyBorder="1" applyAlignment="1" applyProtection="1">
      <alignment horizontal="right"/>
      <protection locked="0"/>
    </xf>
    <xf numFmtId="2" fontId="42" fillId="3" borderId="38" xfId="18" quotePrefix="1" applyNumberFormat="1" applyFont="1" applyFill="1" applyBorder="1" applyAlignment="1" applyProtection="1">
      <alignment horizontal="right"/>
      <protection locked="0"/>
    </xf>
    <xf numFmtId="2" fontId="42" fillId="3" borderId="44" xfId="18" applyNumberFormat="1" applyFont="1" applyFill="1" applyBorder="1" applyAlignment="1" applyProtection="1">
      <alignment horizontal="right"/>
      <protection locked="0"/>
    </xf>
    <xf numFmtId="2" fontId="42" fillId="9" borderId="38" xfId="18" applyNumberFormat="1" applyFont="1" applyFill="1" applyBorder="1" applyAlignment="1">
      <alignment horizontal="right"/>
    </xf>
    <xf numFmtId="2" fontId="42" fillId="9" borderId="41" xfId="18" applyNumberFormat="1" applyFont="1" applyFill="1" applyBorder="1" applyAlignment="1" applyProtection="1">
      <alignment horizontal="right"/>
      <protection locked="0"/>
    </xf>
    <xf numFmtId="2" fontId="42" fillId="0" borderId="43" xfId="18" quotePrefix="1" applyNumberFormat="1" applyFont="1" applyBorder="1" applyAlignment="1" applyProtection="1">
      <alignment horizontal="right"/>
      <protection locked="0"/>
    </xf>
    <xf numFmtId="2" fontId="42" fillId="0" borderId="44" xfId="18" applyNumberFormat="1" applyFont="1" applyBorder="1" applyAlignment="1" applyProtection="1">
      <alignment horizontal="right"/>
      <protection locked="0"/>
    </xf>
    <xf numFmtId="49" fontId="42" fillId="0" borderId="38" xfId="18" applyNumberFormat="1" applyFont="1" applyBorder="1" applyAlignment="1" applyProtection="1">
      <alignment horizontal="center"/>
      <protection locked="0"/>
    </xf>
    <xf numFmtId="0" fontId="42" fillId="0" borderId="38" xfId="18" applyFont="1" applyBorder="1" applyAlignment="1" applyProtection="1">
      <alignment horizontal="center" vertical="center"/>
      <protection locked="0"/>
    </xf>
    <xf numFmtId="2" fontId="42" fillId="0" borderId="38" xfId="18" applyNumberFormat="1" applyFont="1" applyBorder="1" applyAlignment="1" applyProtection="1">
      <alignment horizontal="right"/>
      <protection locked="0"/>
    </xf>
    <xf numFmtId="2" fontId="42" fillId="3" borderId="38" xfId="18" applyNumberFormat="1" applyFont="1" applyFill="1" applyBorder="1" applyAlignment="1" applyProtection="1">
      <alignment horizontal="right"/>
      <protection locked="0"/>
    </xf>
    <xf numFmtId="2" fontId="42" fillId="9" borderId="43" xfId="18" applyNumberFormat="1" applyFont="1" applyFill="1" applyBorder="1" applyAlignment="1" applyProtection="1">
      <alignment horizontal="right"/>
      <protection locked="0"/>
    </xf>
    <xf numFmtId="2" fontId="42" fillId="9" borderId="44" xfId="18" applyNumberFormat="1" applyFont="1" applyFill="1" applyBorder="1" applyAlignment="1" applyProtection="1">
      <alignment horizontal="right"/>
      <protection locked="0"/>
    </xf>
    <xf numFmtId="2" fontId="42" fillId="3" borderId="43" xfId="18" applyNumberFormat="1" applyFont="1" applyFill="1" applyBorder="1" applyAlignment="1" applyProtection="1">
      <alignment horizontal="right"/>
      <protection locked="0"/>
    </xf>
    <xf numFmtId="2" fontId="42" fillId="9" borderId="45" xfId="18" applyNumberFormat="1" applyFont="1" applyFill="1" applyBorder="1" applyAlignment="1" applyProtection="1">
      <alignment horizontal="right"/>
      <protection locked="0"/>
    </xf>
    <xf numFmtId="2" fontId="42" fillId="3" borderId="39" xfId="18" applyNumberFormat="1" applyFont="1" applyFill="1" applyBorder="1" applyAlignment="1" applyProtection="1">
      <alignment horizontal="right"/>
      <protection locked="0"/>
    </xf>
    <xf numFmtId="49" fontId="40" fillId="13" borderId="38" xfId="18" applyNumberFormat="1" applyFont="1" applyFill="1" applyBorder="1" applyAlignment="1">
      <alignment horizontal="center"/>
    </xf>
    <xf numFmtId="0" fontId="40" fillId="13" borderId="38" xfId="18" applyFont="1" applyFill="1" applyBorder="1"/>
    <xf numFmtId="2" fontId="40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5" fillId="0" borderId="0" xfId="18" applyNumberFormat="1" applyFont="1"/>
    <xf numFmtId="0" fontId="45" fillId="0" borderId="0" xfId="18" applyFont="1"/>
    <xf numFmtId="0" fontId="42" fillId="0" borderId="34" xfId="19" applyFont="1" applyBorder="1" applyAlignment="1">
      <alignment horizontal="center"/>
    </xf>
    <xf numFmtId="2" fontId="42" fillId="9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8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 wrapText="1"/>
      <protection locked="0"/>
    </xf>
    <xf numFmtId="0" fontId="40" fillId="5" borderId="30" xfId="19" applyFont="1" applyFill="1" applyBorder="1" applyAlignment="1" applyProtection="1">
      <alignment horizontal="center" vertical="center"/>
      <protection locked="0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1" fontId="50" fillId="0" borderId="0" xfId="10" applyNumberFormat="1" applyFont="1" applyAlignment="1">
      <alignment horizontal="center"/>
    </xf>
    <xf numFmtId="166" fontId="50" fillId="0" borderId="0" xfId="10" applyNumberFormat="1" applyFont="1" applyAlignment="1">
      <alignment horizontal="center"/>
    </xf>
    <xf numFmtId="164" fontId="50" fillId="0" borderId="0" xfId="10" applyNumberFormat="1" applyFont="1" applyAlignment="1">
      <alignment horizontal="center"/>
    </xf>
    <xf numFmtId="10" fontId="50" fillId="0" borderId="0" xfId="10" applyNumberFormat="1" applyFont="1" applyAlignment="1">
      <alignment horizontal="center"/>
    </xf>
    <xf numFmtId="165" fontId="51" fillId="0" borderId="0" xfId="10" applyFont="1" applyAlignment="1">
      <alignment horizontal="left" vertical="center"/>
    </xf>
    <xf numFmtId="17" fontId="51" fillId="0" borderId="0" xfId="10" applyNumberFormat="1" applyFont="1" applyAlignment="1">
      <alignment horizontal="left"/>
    </xf>
    <xf numFmtId="165" fontId="21" fillId="5" borderId="0" xfId="10" applyFont="1" applyFill="1"/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166" fontId="28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10" fontId="11" fillId="11" borderId="6" xfId="0" quotePrefix="1" applyNumberFormat="1" applyFont="1" applyFill="1" applyBorder="1" applyAlignment="1">
      <alignment horizontal="center"/>
    </xf>
    <xf numFmtId="164" fontId="14" fillId="11" borderId="6" xfId="0" applyNumberFormat="1" applyFont="1" applyFill="1" applyBorder="1" applyAlignment="1">
      <alignment horizontal="right"/>
    </xf>
    <xf numFmtId="3" fontId="14" fillId="11" borderId="6" xfId="0" quotePrefix="1" applyNumberFormat="1" applyFont="1" applyFill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165" fontId="11" fillId="0" borderId="3" xfId="10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8" xfId="17" applyFont="1" applyBorder="1" applyAlignment="1">
      <alignment horizontal="center" vertical="center"/>
    </xf>
    <xf numFmtId="165" fontId="10" fillId="0" borderId="29" xfId="10" applyFont="1" applyBorder="1" applyAlignment="1">
      <alignment horizontal="center" vertical="center"/>
    </xf>
    <xf numFmtId="164" fontId="17" fillId="0" borderId="28" xfId="17" applyNumberFormat="1" applyFont="1" applyBorder="1" applyAlignment="1">
      <alignment horizontal="center" vertical="center"/>
    </xf>
    <xf numFmtId="165" fontId="11" fillId="0" borderId="30" xfId="10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8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49" fontId="46" fillId="5" borderId="0" xfId="18" applyNumberFormat="1" applyFont="1" applyFill="1" applyAlignment="1" applyProtection="1">
      <alignment horizontal="center" vertical="center"/>
      <protection locked="0"/>
    </xf>
    <xf numFmtId="49" fontId="46" fillId="5" borderId="3" xfId="18" applyNumberFormat="1" applyFont="1" applyFill="1" applyBorder="1" applyAlignment="1" applyProtection="1">
      <alignment horizontal="center" vertical="center"/>
      <protection locked="0"/>
    </xf>
    <xf numFmtId="0" fontId="39" fillId="9" borderId="32" xfId="18" applyFont="1" applyFill="1" applyBorder="1" applyAlignment="1">
      <alignment horizontal="center" vertical="center" wrapText="1"/>
    </xf>
    <xf numFmtId="0" fontId="39" fillId="9" borderId="33" xfId="18" applyFont="1" applyFill="1" applyBorder="1" applyAlignment="1">
      <alignment horizontal="center" vertical="center" wrapText="1"/>
    </xf>
    <xf numFmtId="0" fontId="39" fillId="9" borderId="32" xfId="18" applyFont="1" applyFill="1" applyBorder="1" applyAlignment="1">
      <alignment horizontal="center" vertical="center"/>
    </xf>
    <xf numFmtId="0" fontId="39" fillId="9" borderId="33" xfId="18" applyFont="1" applyFill="1" applyBorder="1" applyAlignment="1">
      <alignment horizontal="center" vertical="center"/>
    </xf>
    <xf numFmtId="2" fontId="39" fillId="9" borderId="2" xfId="18" applyNumberFormat="1" applyFont="1" applyFill="1" applyBorder="1" applyAlignment="1">
      <alignment horizontal="center"/>
    </xf>
    <xf numFmtId="2" fontId="39" fillId="9" borderId="0" xfId="18" applyNumberFormat="1" applyFont="1" applyFill="1" applyAlignment="1">
      <alignment horizontal="center"/>
    </xf>
    <xf numFmtId="2" fontId="39" fillId="9" borderId="3" xfId="18" applyNumberFormat="1" applyFont="1" applyFill="1" applyBorder="1" applyAlignment="1">
      <alignment horizontal="center"/>
    </xf>
    <xf numFmtId="2" fontId="39" fillId="3" borderId="2" xfId="18" applyNumberFormat="1" applyFont="1" applyFill="1" applyBorder="1" applyAlignment="1">
      <alignment horizontal="center"/>
    </xf>
    <xf numFmtId="2" fontId="39" fillId="3" borderId="0" xfId="18" applyNumberFormat="1" applyFont="1" applyFill="1" applyAlignment="1">
      <alignment horizontal="center"/>
    </xf>
    <xf numFmtId="2" fontId="39" fillId="3" borderId="3" xfId="18" applyNumberFormat="1" applyFont="1" applyFill="1" applyBorder="1" applyAlignment="1">
      <alignment horizontal="center"/>
    </xf>
    <xf numFmtId="0" fontId="39" fillId="9" borderId="2" xfId="18" applyFont="1" applyFill="1" applyBorder="1" applyAlignment="1">
      <alignment horizontal="center" wrapText="1"/>
    </xf>
    <xf numFmtId="0" fontId="39" fillId="9" borderId="0" xfId="18" applyFont="1" applyFill="1" applyAlignment="1">
      <alignment horizontal="center" wrapText="1"/>
    </xf>
    <xf numFmtId="0" fontId="39" fillId="9" borderId="3" xfId="18" applyFont="1" applyFill="1" applyBorder="1" applyAlignment="1">
      <alignment horizontal="center" wrapText="1"/>
    </xf>
    <xf numFmtId="0" fontId="40" fillId="13" borderId="32" xfId="18" applyFont="1" applyFill="1" applyBorder="1" applyAlignment="1">
      <alignment horizontal="center" vertical="center" wrapText="1"/>
    </xf>
    <xf numFmtId="0" fontId="40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5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 6" xfId="22" xr:uid="{F0594B02-943A-4218-BA48-E0DD868F8006}"/>
    <cellStyle name="Normal 7" xfId="23" xr:uid="{FDC7D70B-35FC-478C-B299-78F65142467A}"/>
    <cellStyle name="Normal 8" xfId="24" xr:uid="{1B432A68-C9D5-4EEA-B048-994B9910ED05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83" activePane="bottomRight" state="frozen"/>
      <selection activeCell="D7" sqref="D7"/>
      <selection pane="topRight" activeCell="D7" sqref="D7"/>
      <selection pane="bottomLeft" activeCell="D7" sqref="D7"/>
      <selection pane="bottomRight" activeCell="B4" sqref="B4:D4"/>
    </sheetView>
  </sheetViews>
  <sheetFormatPr defaultColWidth="10.33203125" defaultRowHeight="10.199999999999999" x14ac:dyDescent="0.2"/>
  <cols>
    <col min="1" max="1" width="25" style="191" customWidth="1"/>
    <col min="2" max="2" width="12.33203125" style="185" customWidth="1"/>
    <col min="3" max="3" width="13" style="185" customWidth="1"/>
    <col min="4" max="4" width="20.6640625" style="186" bestFit="1" customWidth="1"/>
    <col min="5" max="5" width="13.33203125" style="192" bestFit="1" customWidth="1"/>
    <col min="6" max="6" width="8.6640625" style="189" bestFit="1" customWidth="1"/>
    <col min="7" max="7" width="11.33203125" style="189" bestFit="1" customWidth="1"/>
    <col min="8" max="8" width="16.33203125" style="189" bestFit="1" customWidth="1"/>
    <col min="9" max="9" width="9.33203125" style="190" bestFit="1" customWidth="1"/>
    <col min="10" max="10" width="12.33203125" style="166" customWidth="1"/>
    <col min="11" max="16384" width="10.33203125" style="166"/>
  </cols>
  <sheetData>
    <row r="1" spans="1:10" s="164" customFormat="1" ht="14.4" thickBot="1" x14ac:dyDescent="0.35">
      <c r="A1" s="385" t="s">
        <v>317</v>
      </c>
      <c r="B1" s="385"/>
      <c r="C1" s="385"/>
      <c r="D1" s="385"/>
      <c r="E1" s="80"/>
      <c r="F1" s="80"/>
      <c r="G1" s="80"/>
      <c r="H1" s="80"/>
      <c r="I1" s="80"/>
      <c r="J1" s="386" t="s">
        <v>310</v>
      </c>
    </row>
    <row r="2" spans="1:10" s="165" customFormat="1" ht="13.5" customHeight="1" thickTop="1" x14ac:dyDescent="0.3">
      <c r="A2" s="385"/>
      <c r="B2" s="385"/>
      <c r="C2" s="385"/>
      <c r="D2" s="385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6"/>
    </row>
    <row r="3" spans="1:10" s="165" customFormat="1" ht="12.75" customHeight="1" thickBot="1" x14ac:dyDescent="0.35">
      <c r="A3" s="377"/>
      <c r="B3" s="378"/>
      <c r="C3" s="379"/>
      <c r="D3" s="380" t="s">
        <v>316</v>
      </c>
      <c r="E3" s="381" t="s">
        <v>172</v>
      </c>
      <c r="F3" s="85" t="s">
        <v>173</v>
      </c>
      <c r="G3" s="85" t="s">
        <v>174</v>
      </c>
      <c r="H3" s="86" t="s">
        <v>175</v>
      </c>
      <c r="I3" s="87" t="s">
        <v>176</v>
      </c>
      <c r="J3" s="386"/>
    </row>
    <row r="4" spans="1:10" ht="14.25" customHeight="1" x14ac:dyDescent="0.3">
      <c r="A4" s="88" t="s">
        <v>177</v>
      </c>
      <c r="B4" s="89" t="s">
        <v>2</v>
      </c>
      <c r="C4" s="89" t="s">
        <v>178</v>
      </c>
      <c r="D4" s="90" t="s">
        <v>179</v>
      </c>
      <c r="E4" s="91" t="s">
        <v>180</v>
      </c>
      <c r="F4" s="92" t="s">
        <v>151</v>
      </c>
      <c r="G4" s="93" t="s">
        <v>151</v>
      </c>
      <c r="H4" s="93" t="s">
        <v>151</v>
      </c>
      <c r="I4" s="94" t="s">
        <v>151</v>
      </c>
      <c r="J4" s="387"/>
    </row>
    <row r="5" spans="1:10" ht="13.8" x14ac:dyDescent="0.3">
      <c r="A5" s="95" t="s">
        <v>5</v>
      </c>
      <c r="B5" s="96">
        <v>5329</v>
      </c>
      <c r="C5" s="96">
        <v>409.92307692307691</v>
      </c>
      <c r="D5" s="266">
        <v>3.4000000000000002E-2</v>
      </c>
      <c r="E5" s="212">
        <v>241125.51318181818</v>
      </c>
      <c r="F5" s="213">
        <v>0.65049999999999997</v>
      </c>
      <c r="G5" s="213">
        <v>0.8831</v>
      </c>
      <c r="H5" s="213">
        <v>0.878</v>
      </c>
      <c r="I5" s="213">
        <v>0.5484</v>
      </c>
      <c r="J5" s="260">
        <v>5.0155258813959733</v>
      </c>
    </row>
    <row r="6" spans="1:10" ht="13.8" x14ac:dyDescent="0.3">
      <c r="A6" s="95" t="s">
        <v>6</v>
      </c>
      <c r="B6" s="96">
        <v>1073</v>
      </c>
      <c r="C6" s="96">
        <v>238.44444444444446</v>
      </c>
      <c r="D6" s="266">
        <v>3.4000000000000002E-2</v>
      </c>
      <c r="E6" s="212">
        <v>132390.93739130435</v>
      </c>
      <c r="F6" s="213">
        <v>0.6139</v>
      </c>
      <c r="G6" s="213">
        <v>0.89470000000000005</v>
      </c>
      <c r="H6" s="213">
        <v>0.93920000000000003</v>
      </c>
      <c r="I6" s="213">
        <v>0.4854</v>
      </c>
      <c r="J6" s="261">
        <v>4.0757629618853342</v>
      </c>
    </row>
    <row r="7" spans="1:10" ht="13.8" x14ac:dyDescent="0.3">
      <c r="A7" s="95" t="s">
        <v>7</v>
      </c>
      <c r="B7" s="96">
        <v>315</v>
      </c>
      <c r="C7" s="96">
        <v>180</v>
      </c>
      <c r="D7" s="266">
        <v>4.0999999999999995E-2</v>
      </c>
      <c r="E7" s="212">
        <v>130009.06</v>
      </c>
      <c r="F7" s="213">
        <v>0.65659999999999996</v>
      </c>
      <c r="G7" s="213">
        <v>0.95240000000000002</v>
      </c>
      <c r="H7" s="213">
        <v>0.98099999999999998</v>
      </c>
      <c r="I7" s="213">
        <v>0.54310000000000003</v>
      </c>
      <c r="J7" s="261">
        <v>2.5737941210546569</v>
      </c>
    </row>
    <row r="8" spans="1:10" ht="13.8" x14ac:dyDescent="0.3">
      <c r="A8" s="95" t="s">
        <v>8</v>
      </c>
      <c r="B8" s="96">
        <v>1820</v>
      </c>
      <c r="C8" s="96">
        <v>383.15789473684208</v>
      </c>
      <c r="D8" s="266">
        <v>0.04</v>
      </c>
      <c r="E8" s="212">
        <v>206767.35571428572</v>
      </c>
      <c r="F8" s="213">
        <v>0.62309999999999999</v>
      </c>
      <c r="G8" s="213">
        <v>0.97360000000000002</v>
      </c>
      <c r="H8" s="213">
        <v>0.96660000000000001</v>
      </c>
      <c r="I8" s="213">
        <v>0.55010000000000003</v>
      </c>
      <c r="J8" s="261">
        <v>4.742998662936019</v>
      </c>
    </row>
    <row r="9" spans="1:10" ht="13.8" x14ac:dyDescent="0.3">
      <c r="A9" s="95" t="s">
        <v>9</v>
      </c>
      <c r="B9" s="96">
        <v>746</v>
      </c>
      <c r="C9" s="96">
        <v>186.5</v>
      </c>
      <c r="D9" s="266">
        <v>3.4000000000000002E-2</v>
      </c>
      <c r="E9" s="212">
        <v>129373.20380952379</v>
      </c>
      <c r="F9" s="213">
        <v>0.72199999999999998</v>
      </c>
      <c r="G9" s="213">
        <v>0.96509999999999996</v>
      </c>
      <c r="H9" s="213">
        <v>0.91349999999999998</v>
      </c>
      <c r="I9" s="213">
        <v>0.64090000000000003</v>
      </c>
      <c r="J9" s="261">
        <v>2.3133975818596375</v>
      </c>
    </row>
    <row r="10" spans="1:10" ht="13.8" x14ac:dyDescent="0.3">
      <c r="A10" s="95" t="s">
        <v>10</v>
      </c>
      <c r="B10" s="96">
        <v>256</v>
      </c>
      <c r="C10" s="96">
        <v>256</v>
      </c>
      <c r="D10" s="266">
        <v>6.4000000000000001E-2</v>
      </c>
      <c r="E10" s="212">
        <v>276375.77</v>
      </c>
      <c r="F10" s="213">
        <v>0.71430000000000005</v>
      </c>
      <c r="G10" s="213">
        <v>0.89839999999999998</v>
      </c>
      <c r="H10" s="213">
        <v>0.98770000000000002</v>
      </c>
      <c r="I10" s="213">
        <v>0.57889999999999997</v>
      </c>
      <c r="J10" s="261">
        <v>4.0396605182375787</v>
      </c>
    </row>
    <row r="11" spans="1:10" ht="13.8" x14ac:dyDescent="0.3">
      <c r="A11" s="95" t="s">
        <v>11</v>
      </c>
      <c r="B11" s="96">
        <v>2216</v>
      </c>
      <c r="C11" s="96">
        <v>402.90909090909093</v>
      </c>
      <c r="D11" s="266">
        <v>3.7999999999999999E-2</v>
      </c>
      <c r="E11" s="212">
        <v>255487.64275862067</v>
      </c>
      <c r="F11" s="213">
        <v>0.65690000000000004</v>
      </c>
      <c r="G11" s="213">
        <v>0.95799999999999996</v>
      </c>
      <c r="H11" s="213">
        <v>0.9244</v>
      </c>
      <c r="I11" s="213">
        <v>0.52690000000000003</v>
      </c>
      <c r="J11" s="261">
        <v>4.4686038113946314</v>
      </c>
    </row>
    <row r="12" spans="1:10" ht="13.8" x14ac:dyDescent="0.3">
      <c r="A12" s="95" t="s">
        <v>12</v>
      </c>
      <c r="B12" s="96">
        <v>1129</v>
      </c>
      <c r="C12" s="96">
        <v>376.33333333333331</v>
      </c>
      <c r="D12" s="266">
        <v>4.9000000000000002E-2</v>
      </c>
      <c r="E12" s="212">
        <v>273651.60285714286</v>
      </c>
      <c r="F12" s="213">
        <v>0.66779999999999995</v>
      </c>
      <c r="G12" s="213">
        <v>0.96630000000000005</v>
      </c>
      <c r="H12" s="213">
        <v>0.90080000000000005</v>
      </c>
      <c r="I12" s="213">
        <v>0.62209999999999999</v>
      </c>
      <c r="J12" s="261">
        <v>3.2773008351639437</v>
      </c>
    </row>
    <row r="13" spans="1:10" ht="13.8" x14ac:dyDescent="0.3">
      <c r="A13" s="95" t="s">
        <v>13</v>
      </c>
      <c r="B13" s="96">
        <v>1900</v>
      </c>
      <c r="C13" s="96">
        <v>316.66666666666669</v>
      </c>
      <c r="D13" s="266">
        <v>4.2999999999999997E-2</v>
      </c>
      <c r="E13" s="212">
        <v>258797.85625000001</v>
      </c>
      <c r="F13" s="213">
        <v>0.68840000000000001</v>
      </c>
      <c r="G13" s="213">
        <v>0.89739999999999998</v>
      </c>
      <c r="H13" s="213">
        <v>0.88419999999999999</v>
      </c>
      <c r="I13" s="213">
        <v>0.58089999999999997</v>
      </c>
      <c r="J13" s="261">
        <v>3.5541397075839454</v>
      </c>
    </row>
    <row r="14" spans="1:10" ht="13.8" x14ac:dyDescent="0.3">
      <c r="A14" s="95" t="s">
        <v>14</v>
      </c>
      <c r="B14" s="96">
        <v>3193</v>
      </c>
      <c r="C14" s="96">
        <v>297.02325581395348</v>
      </c>
      <c r="D14" s="266">
        <v>4.4999999999999998E-2</v>
      </c>
      <c r="E14" s="212">
        <v>237654.85642857145</v>
      </c>
      <c r="F14" s="213">
        <v>0.72529999999999994</v>
      </c>
      <c r="G14" s="213">
        <v>0.9214</v>
      </c>
      <c r="H14" s="213">
        <v>0.96740000000000004</v>
      </c>
      <c r="I14" s="213">
        <v>0.63490000000000002</v>
      </c>
      <c r="J14" s="261">
        <v>4.3309665998252918</v>
      </c>
    </row>
    <row r="15" spans="1:10" ht="13.8" x14ac:dyDescent="0.3">
      <c r="A15" s="95" t="s">
        <v>15</v>
      </c>
      <c r="B15" s="96">
        <v>5402</v>
      </c>
      <c r="C15" s="96">
        <v>600.22222222222217</v>
      </c>
      <c r="D15" s="266">
        <v>7.2000000000000008E-2</v>
      </c>
      <c r="E15" s="212">
        <v>275703.84270270268</v>
      </c>
      <c r="F15" s="213">
        <v>0.68930000000000002</v>
      </c>
      <c r="G15" s="213">
        <v>0.94910000000000005</v>
      </c>
      <c r="H15" s="213">
        <v>0.95850000000000002</v>
      </c>
      <c r="I15" s="213">
        <v>0.58130000000000004</v>
      </c>
      <c r="J15" s="261">
        <v>7.8573067832935362</v>
      </c>
    </row>
    <row r="16" spans="1:10" ht="13.8" x14ac:dyDescent="0.3">
      <c r="A16" s="95" t="s">
        <v>16</v>
      </c>
      <c r="B16" s="96">
        <v>2205</v>
      </c>
      <c r="C16" s="96">
        <v>441</v>
      </c>
      <c r="D16" s="266">
        <v>0.04</v>
      </c>
      <c r="E16" s="212">
        <v>239345.39124999999</v>
      </c>
      <c r="F16" s="213">
        <v>0.64849999999999997</v>
      </c>
      <c r="G16" s="213">
        <v>0.92149999999999999</v>
      </c>
      <c r="H16" s="213">
        <v>0.95140000000000002</v>
      </c>
      <c r="I16" s="213">
        <v>0.55630000000000002</v>
      </c>
      <c r="J16" s="261">
        <v>5.0228135097176079</v>
      </c>
    </row>
    <row r="17" spans="1:10" ht="13.8" x14ac:dyDescent="0.3">
      <c r="A17" s="95" t="s">
        <v>17</v>
      </c>
      <c r="B17" s="96">
        <v>4449</v>
      </c>
      <c r="C17" s="96">
        <v>265.61194029850748</v>
      </c>
      <c r="D17" s="266">
        <v>3.3000000000000002E-2</v>
      </c>
      <c r="E17" s="212">
        <v>256066.63306122448</v>
      </c>
      <c r="F17" s="213">
        <v>0.74</v>
      </c>
      <c r="G17" s="213">
        <v>0.8831</v>
      </c>
      <c r="H17" s="213">
        <v>0.98260000000000003</v>
      </c>
      <c r="I17" s="213">
        <v>0.67879999999999996</v>
      </c>
      <c r="J17" s="261">
        <v>4.6107589493571854</v>
      </c>
    </row>
    <row r="18" spans="1:10" ht="13.8" x14ac:dyDescent="0.3">
      <c r="A18" s="95" t="s">
        <v>18</v>
      </c>
      <c r="B18" s="96">
        <v>2529</v>
      </c>
      <c r="C18" s="96">
        <v>326.32258064516128</v>
      </c>
      <c r="D18" s="266">
        <v>3.7999999999999999E-2</v>
      </c>
      <c r="E18" s="212">
        <v>269425.38900000002</v>
      </c>
      <c r="F18" s="213">
        <v>0.69320000000000004</v>
      </c>
      <c r="G18" s="213">
        <v>0.94820000000000004</v>
      </c>
      <c r="H18" s="213">
        <v>0.93959999999999999</v>
      </c>
      <c r="I18" s="213">
        <v>0.58950000000000002</v>
      </c>
      <c r="J18" s="261">
        <v>5.8496353190354533</v>
      </c>
    </row>
    <row r="19" spans="1:10" ht="13.8" x14ac:dyDescent="0.3">
      <c r="A19" s="95" t="s">
        <v>19</v>
      </c>
      <c r="B19" s="96">
        <v>245</v>
      </c>
      <c r="C19" s="96">
        <v>490</v>
      </c>
      <c r="D19" s="266">
        <v>3.2000000000000001E-2</v>
      </c>
      <c r="E19" s="212">
        <v>309387.41333333333</v>
      </c>
      <c r="F19" s="213">
        <v>0.80049999999999999</v>
      </c>
      <c r="G19" s="213">
        <v>0.93879999999999997</v>
      </c>
      <c r="H19" s="213">
        <v>0.98250000000000004</v>
      </c>
      <c r="I19" s="213">
        <v>0.71209999999999996</v>
      </c>
      <c r="J19" s="261">
        <v>10.202834313114462</v>
      </c>
    </row>
    <row r="20" spans="1:10" ht="13.8" x14ac:dyDescent="0.3">
      <c r="A20" s="95" t="s">
        <v>20</v>
      </c>
      <c r="B20" s="96">
        <v>1826</v>
      </c>
      <c r="C20" s="96">
        <v>456.5</v>
      </c>
      <c r="D20" s="266">
        <v>3.3000000000000002E-2</v>
      </c>
      <c r="E20" s="212">
        <v>279378.08615384618</v>
      </c>
      <c r="F20" s="213">
        <v>0.65490000000000004</v>
      </c>
      <c r="G20" s="213">
        <v>0.8105</v>
      </c>
      <c r="H20" s="213">
        <v>0.89339999999999997</v>
      </c>
      <c r="I20" s="213">
        <v>0.51919999999999999</v>
      </c>
      <c r="J20" s="261">
        <v>5.683736767370557</v>
      </c>
    </row>
    <row r="21" spans="1:10" ht="13.8" x14ac:dyDescent="0.3">
      <c r="A21" s="95" t="s">
        <v>21</v>
      </c>
      <c r="B21" s="96">
        <v>783</v>
      </c>
      <c r="C21" s="96">
        <v>261</v>
      </c>
      <c r="D21" s="266">
        <v>3.5000000000000003E-2</v>
      </c>
      <c r="E21" s="212">
        <v>148158.80138568129</v>
      </c>
      <c r="F21" s="213">
        <v>0.7369</v>
      </c>
      <c r="G21" s="213">
        <v>0.92849999999999999</v>
      </c>
      <c r="H21" s="213">
        <v>0.93310000000000004</v>
      </c>
      <c r="I21" s="213">
        <v>0.62839999999999996</v>
      </c>
      <c r="J21" s="261">
        <v>2.4103654071927143</v>
      </c>
    </row>
    <row r="22" spans="1:10" ht="13.8" x14ac:dyDescent="0.3">
      <c r="A22" s="95" t="s">
        <v>22</v>
      </c>
      <c r="B22" s="96">
        <v>4485</v>
      </c>
      <c r="C22" s="96">
        <v>263.8235294117647</v>
      </c>
      <c r="D22" s="266">
        <v>3.5000000000000003E-2</v>
      </c>
      <c r="E22" s="212">
        <v>218503.43869565218</v>
      </c>
      <c r="F22" s="213">
        <v>0.69269999999999998</v>
      </c>
      <c r="G22" s="213">
        <v>0.95850000000000002</v>
      </c>
      <c r="H22" s="213">
        <v>0.95279999999999998</v>
      </c>
      <c r="I22" s="213">
        <v>0.59640000000000004</v>
      </c>
      <c r="J22" s="261">
        <v>5.0850177537491108</v>
      </c>
    </row>
    <row r="23" spans="1:10" ht="13.8" x14ac:dyDescent="0.3">
      <c r="A23" s="95" t="s">
        <v>23</v>
      </c>
      <c r="B23" s="96">
        <v>1293</v>
      </c>
      <c r="C23" s="96">
        <v>323.25</v>
      </c>
      <c r="D23" s="266">
        <v>3.1E-2</v>
      </c>
      <c r="E23" s="212">
        <v>263658.516</v>
      </c>
      <c r="F23" s="213">
        <v>0.72330000000000005</v>
      </c>
      <c r="G23" s="213">
        <v>0.87080000000000002</v>
      </c>
      <c r="H23" s="213">
        <v>0.93159999999999998</v>
      </c>
      <c r="I23" s="213">
        <v>0.59699999999999998</v>
      </c>
      <c r="J23" s="261">
        <v>4.9092549181319827</v>
      </c>
    </row>
    <row r="24" spans="1:10" ht="13.8" x14ac:dyDescent="0.3">
      <c r="A24" s="95" t="s">
        <v>24</v>
      </c>
      <c r="B24" s="96">
        <v>554</v>
      </c>
      <c r="C24" s="96">
        <v>554</v>
      </c>
      <c r="D24" s="266">
        <v>0.04</v>
      </c>
      <c r="E24" s="212">
        <v>234951.63333333333</v>
      </c>
      <c r="F24" s="213">
        <v>0.64119999999999999</v>
      </c>
      <c r="G24" s="213">
        <v>0.94579999999999997</v>
      </c>
      <c r="H24" s="213">
        <v>0.9224</v>
      </c>
      <c r="I24" s="213">
        <v>0.51449999999999996</v>
      </c>
      <c r="J24" s="261">
        <v>4.770656091719629</v>
      </c>
    </row>
    <row r="25" spans="1:10" s="167" customFormat="1" ht="13.8" x14ac:dyDescent="0.3">
      <c r="A25" s="95" t="s">
        <v>25</v>
      </c>
      <c r="B25" s="96">
        <v>781</v>
      </c>
      <c r="C25" s="96">
        <v>390.5</v>
      </c>
      <c r="D25" s="266">
        <v>3.7000000000000005E-2</v>
      </c>
      <c r="E25" s="212">
        <v>172011.9025</v>
      </c>
      <c r="F25" s="213">
        <v>0.67649999999999999</v>
      </c>
      <c r="G25" s="213">
        <v>0.95650000000000002</v>
      </c>
      <c r="H25" s="213">
        <v>0.93369999999999997</v>
      </c>
      <c r="I25" s="213">
        <v>0.5444</v>
      </c>
      <c r="J25" s="261">
        <v>6.4544420587195068</v>
      </c>
    </row>
    <row r="26" spans="1:10" s="167" customFormat="1" ht="13.8" x14ac:dyDescent="0.3">
      <c r="A26" s="95" t="s">
        <v>26</v>
      </c>
      <c r="B26" s="96">
        <v>204</v>
      </c>
      <c r="C26" s="96">
        <v>204</v>
      </c>
      <c r="D26" s="266">
        <v>3.6000000000000004E-2</v>
      </c>
      <c r="E26" s="212">
        <v>196684.44999999995</v>
      </c>
      <c r="F26" s="213">
        <v>0.68479999999999996</v>
      </c>
      <c r="G26" s="213">
        <v>0.91669999999999996</v>
      </c>
      <c r="H26" s="213">
        <v>0.90600000000000003</v>
      </c>
      <c r="I26" s="213">
        <v>0.6532</v>
      </c>
      <c r="J26" s="261">
        <v>2.2302006998927144</v>
      </c>
    </row>
    <row r="27" spans="1:10" ht="13.8" x14ac:dyDescent="0.3">
      <c r="A27" s="95" t="s">
        <v>27</v>
      </c>
      <c r="B27" s="96">
        <v>5332</v>
      </c>
      <c r="C27" s="96">
        <v>444.33333333333331</v>
      </c>
      <c r="D27" s="266">
        <v>3.6000000000000004E-2</v>
      </c>
      <c r="E27" s="212">
        <v>244591.04882352942</v>
      </c>
      <c r="F27" s="213">
        <v>0.62960000000000005</v>
      </c>
      <c r="G27" s="213">
        <v>0.92969999999999997</v>
      </c>
      <c r="H27" s="213">
        <v>0.95779999999999998</v>
      </c>
      <c r="I27" s="213">
        <v>0.53249999999999997</v>
      </c>
      <c r="J27" s="261">
        <v>3.3149784141301888</v>
      </c>
    </row>
    <row r="28" spans="1:10" ht="13.8" x14ac:dyDescent="0.3">
      <c r="A28" s="95" t="s">
        <v>28</v>
      </c>
      <c r="B28" s="96">
        <v>3016</v>
      </c>
      <c r="C28" s="96">
        <v>335.11111111111109</v>
      </c>
      <c r="D28" s="266">
        <v>3.9E-2</v>
      </c>
      <c r="E28" s="212">
        <v>167235.24500000002</v>
      </c>
      <c r="F28" s="213">
        <v>0.6573</v>
      </c>
      <c r="G28" s="213">
        <v>0.91910000000000003</v>
      </c>
      <c r="H28" s="213">
        <v>0.87790000000000001</v>
      </c>
      <c r="I28" s="213">
        <v>0.5232</v>
      </c>
      <c r="J28" s="261">
        <v>4.9044596672141187</v>
      </c>
    </row>
    <row r="29" spans="1:10" ht="13.8" x14ac:dyDescent="0.3">
      <c r="A29" s="95" t="s">
        <v>29</v>
      </c>
      <c r="B29" s="96">
        <v>3583</v>
      </c>
      <c r="C29" s="96">
        <v>511.85714285714283</v>
      </c>
      <c r="D29" s="266">
        <v>3.6000000000000004E-2</v>
      </c>
      <c r="E29" s="212">
        <v>420956.07111111115</v>
      </c>
      <c r="F29" s="213">
        <v>0.67449999999999999</v>
      </c>
      <c r="G29" s="213">
        <v>0.94279999999999997</v>
      </c>
      <c r="H29" s="213">
        <v>0.91610000000000003</v>
      </c>
      <c r="I29" s="213">
        <v>0.56640000000000001</v>
      </c>
      <c r="J29" s="261">
        <v>6.7459527449319392</v>
      </c>
    </row>
    <row r="30" spans="1:10" ht="13.8" x14ac:dyDescent="0.3">
      <c r="A30" s="95" t="s">
        <v>30</v>
      </c>
      <c r="B30" s="96">
        <v>16567</v>
      </c>
      <c r="C30" s="96">
        <v>360.1521739130435</v>
      </c>
      <c r="D30" s="266">
        <v>4.7E-2</v>
      </c>
      <c r="E30" s="212">
        <v>240024.7444736842</v>
      </c>
      <c r="F30" s="213">
        <v>0.68</v>
      </c>
      <c r="G30" s="213">
        <v>0.84209999999999996</v>
      </c>
      <c r="H30" s="213">
        <v>0.92479999999999996</v>
      </c>
      <c r="I30" s="213">
        <v>0.55740000000000001</v>
      </c>
      <c r="J30" s="261">
        <v>5.8380282161454096</v>
      </c>
    </row>
    <row r="31" spans="1:10" ht="13.8" x14ac:dyDescent="0.3">
      <c r="A31" s="95" t="s">
        <v>31</v>
      </c>
      <c r="B31" s="96">
        <v>650</v>
      </c>
      <c r="C31" s="96">
        <v>325</v>
      </c>
      <c r="D31" s="266">
        <v>2.8999999999999998E-2</v>
      </c>
      <c r="E31" s="212">
        <v>396992.79599999997</v>
      </c>
      <c r="F31" s="213">
        <v>0.72689999999999999</v>
      </c>
      <c r="G31" s="213">
        <v>0.95540000000000003</v>
      </c>
      <c r="H31" s="213">
        <v>0.97909999999999997</v>
      </c>
      <c r="I31" s="213">
        <v>0.67149999999999999</v>
      </c>
      <c r="J31" s="261">
        <v>9.3088457415947765</v>
      </c>
    </row>
    <row r="32" spans="1:10" ht="13.8" x14ac:dyDescent="0.3">
      <c r="A32" s="95" t="s">
        <v>32</v>
      </c>
      <c r="B32" s="96">
        <v>647</v>
      </c>
      <c r="C32" s="96">
        <v>323.5</v>
      </c>
      <c r="D32" s="266">
        <v>3.2000000000000001E-2</v>
      </c>
      <c r="E32" s="212">
        <v>379871.94799999997</v>
      </c>
      <c r="F32" s="213">
        <v>0.72629999999999995</v>
      </c>
      <c r="G32" s="213">
        <v>0.96450000000000002</v>
      </c>
      <c r="H32" s="213">
        <v>0.98329999999999995</v>
      </c>
      <c r="I32" s="213">
        <v>0.6704</v>
      </c>
      <c r="J32" s="261">
        <v>7.1446224849283277</v>
      </c>
    </row>
    <row r="33" spans="1:10" ht="13.8" x14ac:dyDescent="0.3">
      <c r="A33" s="95" t="s">
        <v>33</v>
      </c>
      <c r="B33" s="96">
        <v>4468</v>
      </c>
      <c r="C33" s="96">
        <v>319.14285714285717</v>
      </c>
      <c r="D33" s="266">
        <v>3.6000000000000004E-2</v>
      </c>
      <c r="E33" s="212">
        <v>296359.93473684211</v>
      </c>
      <c r="F33" s="213">
        <v>0.67920000000000003</v>
      </c>
      <c r="G33" s="213">
        <v>0.90200000000000002</v>
      </c>
      <c r="H33" s="213">
        <v>0.95220000000000005</v>
      </c>
      <c r="I33" s="213">
        <v>0.57140000000000002</v>
      </c>
      <c r="J33" s="261">
        <v>6.6993181392133536</v>
      </c>
    </row>
    <row r="34" spans="1:10" ht="13.8" x14ac:dyDescent="0.3">
      <c r="A34" s="95" t="s">
        <v>34</v>
      </c>
      <c r="B34" s="96">
        <v>893</v>
      </c>
      <c r="C34" s="96">
        <v>255.14285714285714</v>
      </c>
      <c r="D34" s="266">
        <v>3.3000000000000002E-2</v>
      </c>
      <c r="E34" s="212">
        <v>232456.64799999999</v>
      </c>
      <c r="F34" s="213">
        <v>0.75580000000000003</v>
      </c>
      <c r="G34" s="213">
        <v>0.92500000000000004</v>
      </c>
      <c r="H34" s="213">
        <v>0.98740000000000006</v>
      </c>
      <c r="I34" s="213">
        <v>0.70099999999999996</v>
      </c>
      <c r="J34" s="261">
        <v>4.3551343029735516</v>
      </c>
    </row>
    <row r="35" spans="1:10" ht="13.8" x14ac:dyDescent="0.3">
      <c r="A35" s="95" t="s">
        <v>35</v>
      </c>
      <c r="B35" s="96">
        <v>2164</v>
      </c>
      <c r="C35" s="96">
        <v>240.44444444444446</v>
      </c>
      <c r="D35" s="266">
        <v>3.4000000000000002E-2</v>
      </c>
      <c r="E35" s="212">
        <v>230205.40999999997</v>
      </c>
      <c r="F35" s="213">
        <v>0.64380000000000004</v>
      </c>
      <c r="G35" s="213">
        <v>0.93300000000000005</v>
      </c>
      <c r="H35" s="213">
        <v>0.90800000000000003</v>
      </c>
      <c r="I35" s="213">
        <v>0.58809999999999996</v>
      </c>
      <c r="J35" s="261">
        <v>5.5089427635021551</v>
      </c>
    </row>
    <row r="36" spans="1:10" ht="13.8" x14ac:dyDescent="0.3">
      <c r="A36" s="95" t="s">
        <v>36</v>
      </c>
      <c r="B36" s="96">
        <v>7333</v>
      </c>
      <c r="C36" s="96">
        <v>252.86206896551724</v>
      </c>
      <c r="D36" s="266">
        <v>3.1E-2</v>
      </c>
      <c r="E36" s="212">
        <v>180956.74567901235</v>
      </c>
      <c r="F36" s="213">
        <v>0.69059999999999999</v>
      </c>
      <c r="G36" s="213">
        <v>0.90629999999999999</v>
      </c>
      <c r="H36" s="213">
        <v>0.92049999999999998</v>
      </c>
      <c r="I36" s="213">
        <v>0.60819999999999996</v>
      </c>
      <c r="J36" s="261">
        <v>2.5038722949429078</v>
      </c>
    </row>
    <row r="37" spans="1:10" ht="13.8" x14ac:dyDescent="0.3">
      <c r="A37" s="95" t="s">
        <v>181</v>
      </c>
      <c r="B37" s="96">
        <v>4166</v>
      </c>
      <c r="C37" s="96">
        <v>231.44444444444446</v>
      </c>
      <c r="D37" s="266">
        <v>5.2999999999999999E-2</v>
      </c>
      <c r="E37" s="212">
        <v>97905.497916666674</v>
      </c>
      <c r="F37" s="213">
        <v>0.61684026544800596</v>
      </c>
      <c r="G37" s="213">
        <v>0.69587133941430623</v>
      </c>
      <c r="H37" s="213">
        <v>0.76099757533772083</v>
      </c>
      <c r="I37" s="213">
        <v>0.52296819787985871</v>
      </c>
      <c r="J37" s="261">
        <v>3.5793329431483456</v>
      </c>
    </row>
    <row r="38" spans="1:10" ht="13.8" x14ac:dyDescent="0.3">
      <c r="A38" s="95" t="s">
        <v>39</v>
      </c>
      <c r="B38" s="96">
        <v>11585</v>
      </c>
      <c r="C38" s="96">
        <v>340.73529411764707</v>
      </c>
      <c r="D38" s="266">
        <v>3.6000000000000004E-2</v>
      </c>
      <c r="E38" s="212">
        <v>216536.39223300968</v>
      </c>
      <c r="F38" s="213">
        <v>0.65239999999999998</v>
      </c>
      <c r="G38" s="213">
        <v>0.92269999999999996</v>
      </c>
      <c r="H38" s="213">
        <v>0.93779999999999997</v>
      </c>
      <c r="I38" s="213">
        <v>0.55710000000000004</v>
      </c>
      <c r="J38" s="261">
        <v>5.4821657304830449</v>
      </c>
    </row>
    <row r="39" spans="1:10" ht="13.8" x14ac:dyDescent="0.3">
      <c r="A39" s="95" t="s">
        <v>40</v>
      </c>
      <c r="B39" s="96">
        <v>2387</v>
      </c>
      <c r="C39" s="96">
        <v>265.22222222222223</v>
      </c>
      <c r="D39" s="266">
        <v>3.5000000000000003E-2</v>
      </c>
      <c r="E39" s="212">
        <v>254600.65499999997</v>
      </c>
      <c r="F39" s="213">
        <v>0.69830000000000003</v>
      </c>
      <c r="G39" s="213">
        <v>0.95520000000000005</v>
      </c>
      <c r="H39" s="213">
        <v>0.95189999999999997</v>
      </c>
      <c r="I39" s="213">
        <v>0.58450000000000002</v>
      </c>
      <c r="J39" s="261">
        <v>5.0351721426351528</v>
      </c>
    </row>
    <row r="40" spans="1:10" ht="13.8" x14ac:dyDescent="0.3">
      <c r="A40" s="95" t="s">
        <v>41</v>
      </c>
      <c r="B40" s="96">
        <v>7542</v>
      </c>
      <c r="C40" s="96">
        <v>314.25</v>
      </c>
      <c r="D40" s="266">
        <v>3.5000000000000003E-2</v>
      </c>
      <c r="E40" s="212">
        <v>211496.375</v>
      </c>
      <c r="F40" s="213">
        <v>0.6986</v>
      </c>
      <c r="G40" s="213">
        <v>0.90590000000000004</v>
      </c>
      <c r="H40" s="213">
        <v>0.94689999999999996</v>
      </c>
      <c r="I40" s="213">
        <v>0.56520000000000004</v>
      </c>
      <c r="J40" s="261">
        <v>4.0295253965714464</v>
      </c>
    </row>
    <row r="41" spans="1:10" ht="13.8" x14ac:dyDescent="0.3">
      <c r="A41" s="95" t="s">
        <v>42</v>
      </c>
      <c r="B41" s="96">
        <v>380</v>
      </c>
      <c r="C41" s="96">
        <v>380</v>
      </c>
      <c r="D41" s="266">
        <v>3.4000000000000002E-2</v>
      </c>
      <c r="E41" s="212">
        <v>266173.58500000002</v>
      </c>
      <c r="F41" s="213">
        <v>0.73199999999999998</v>
      </c>
      <c r="G41" s="213">
        <v>0.93420000000000003</v>
      </c>
      <c r="H41" s="213">
        <v>0.96750000000000003</v>
      </c>
      <c r="I41" s="213">
        <v>0.65090000000000003</v>
      </c>
      <c r="J41" s="261">
        <v>5.8365968018778887</v>
      </c>
    </row>
    <row r="42" spans="1:10" ht="13.8" x14ac:dyDescent="0.3">
      <c r="A42" s="95" t="s">
        <v>43</v>
      </c>
      <c r="B42" s="96">
        <v>205</v>
      </c>
      <c r="C42" s="96">
        <v>273.33333333333331</v>
      </c>
      <c r="D42" s="266">
        <v>4.4999999999999998E-2</v>
      </c>
      <c r="E42" s="212">
        <v>206966.68181818179</v>
      </c>
      <c r="F42" s="213">
        <v>0.6411</v>
      </c>
      <c r="G42" s="213">
        <v>0.95120000000000005</v>
      </c>
      <c r="H42" s="213">
        <v>0.95069999999999999</v>
      </c>
      <c r="I42" s="213">
        <v>0.44969999999999999</v>
      </c>
      <c r="J42" s="261">
        <v>5.4833988664900746</v>
      </c>
    </row>
    <row r="43" spans="1:10" ht="13.8" x14ac:dyDescent="0.3">
      <c r="A43" s="95" t="s">
        <v>44</v>
      </c>
      <c r="B43" s="96">
        <v>2050</v>
      </c>
      <c r="C43" s="96">
        <v>215.78947368421052</v>
      </c>
      <c r="D43" s="266">
        <v>3.1E-2</v>
      </c>
      <c r="E43" s="212">
        <v>164166</v>
      </c>
      <c r="F43" s="213">
        <v>0.70430000000000004</v>
      </c>
      <c r="G43" s="213">
        <v>0.93759999999999999</v>
      </c>
      <c r="H43" s="213">
        <v>0.92830000000000001</v>
      </c>
      <c r="I43" s="213">
        <v>0.55269999999999997</v>
      </c>
      <c r="J43" s="261">
        <v>3.7525550774828034</v>
      </c>
    </row>
    <row r="44" spans="1:10" ht="13.8" x14ac:dyDescent="0.3">
      <c r="A44" s="95" t="s">
        <v>45</v>
      </c>
      <c r="B44" s="96">
        <v>1152</v>
      </c>
      <c r="C44" s="96">
        <v>384</v>
      </c>
      <c r="D44" s="266">
        <v>3.1E-2</v>
      </c>
      <c r="E44" s="212">
        <v>205132.12967032965</v>
      </c>
      <c r="F44" s="213">
        <v>0.6331</v>
      </c>
      <c r="G44" s="213">
        <v>0.95750000000000002</v>
      </c>
      <c r="H44" s="213">
        <v>0.94520000000000004</v>
      </c>
      <c r="I44" s="213">
        <v>0.50990000000000002</v>
      </c>
      <c r="J44" s="261">
        <v>4.4715077702147941</v>
      </c>
    </row>
    <row r="45" spans="1:10" ht="13.8" x14ac:dyDescent="0.3">
      <c r="A45" s="95" t="s">
        <v>182</v>
      </c>
      <c r="B45" s="96">
        <v>16402</v>
      </c>
      <c r="C45" s="96">
        <v>334.73469387755102</v>
      </c>
      <c r="D45" s="266">
        <v>0.04</v>
      </c>
      <c r="E45" s="212">
        <v>172797.00095744681</v>
      </c>
      <c r="F45" s="213">
        <v>0.723295443769705</v>
      </c>
      <c r="G45" s="213">
        <v>0.69587133941430623</v>
      </c>
      <c r="H45" s="213">
        <v>0.76099757533772083</v>
      </c>
      <c r="I45" s="213">
        <v>0.52296819787985871</v>
      </c>
      <c r="J45" s="261">
        <v>3.2241674909156726</v>
      </c>
    </row>
    <row r="46" spans="1:10" ht="13.8" x14ac:dyDescent="0.3">
      <c r="A46" s="95" t="s">
        <v>48</v>
      </c>
      <c r="B46" s="96">
        <v>2926</v>
      </c>
      <c r="C46" s="96">
        <v>209</v>
      </c>
      <c r="D46" s="266">
        <v>0.05</v>
      </c>
      <c r="E46" s="212">
        <v>146414.12270270271</v>
      </c>
      <c r="F46" s="213">
        <v>0.67800000000000005</v>
      </c>
      <c r="G46" s="213">
        <v>0.89849999999999997</v>
      </c>
      <c r="H46" s="213">
        <v>0.89829999999999999</v>
      </c>
      <c r="I46" s="213">
        <v>0.61970000000000003</v>
      </c>
      <c r="J46" s="261">
        <v>4.1683644873464267</v>
      </c>
    </row>
    <row r="47" spans="1:10" ht="13.8" x14ac:dyDescent="0.3">
      <c r="A47" s="95" t="s">
        <v>49</v>
      </c>
      <c r="B47" s="96">
        <v>4015</v>
      </c>
      <c r="C47" s="96">
        <v>286.78571428571428</v>
      </c>
      <c r="D47" s="266">
        <v>3.9E-2</v>
      </c>
      <c r="E47" s="212">
        <v>246317.0194871795</v>
      </c>
      <c r="F47" s="213">
        <v>0.71240000000000003</v>
      </c>
      <c r="G47" s="213">
        <v>0.90410000000000001</v>
      </c>
      <c r="H47" s="213">
        <v>0.94010000000000005</v>
      </c>
      <c r="I47" s="213">
        <v>0.59279999999999999</v>
      </c>
      <c r="J47" s="261">
        <v>4.5635504989765874</v>
      </c>
    </row>
    <row r="48" spans="1:10" ht="13.8" x14ac:dyDescent="0.3">
      <c r="A48" s="95" t="s">
        <v>50</v>
      </c>
      <c r="B48" s="96">
        <v>1050</v>
      </c>
      <c r="C48" s="96">
        <v>262.5</v>
      </c>
      <c r="D48" s="266">
        <v>4.2999999999999997E-2</v>
      </c>
      <c r="E48" s="212">
        <v>169838.53375</v>
      </c>
      <c r="F48" s="213">
        <v>0.76619999999999999</v>
      </c>
      <c r="G48" s="213">
        <v>0.91710000000000003</v>
      </c>
      <c r="H48" s="213">
        <v>0.9718</v>
      </c>
      <c r="I48" s="213">
        <v>0.63970000000000005</v>
      </c>
      <c r="J48" s="261">
        <v>3.0757919407087755</v>
      </c>
    </row>
    <row r="49" spans="1:10" ht="13.8" x14ac:dyDescent="0.3">
      <c r="A49" s="95" t="s">
        <v>51</v>
      </c>
      <c r="B49" s="96">
        <v>1695</v>
      </c>
      <c r="C49" s="96">
        <v>339</v>
      </c>
      <c r="D49" s="266">
        <v>4.2000000000000003E-2</v>
      </c>
      <c r="E49" s="212">
        <v>271642.36923076923</v>
      </c>
      <c r="F49" s="213">
        <v>0.73770000000000002</v>
      </c>
      <c r="G49" s="213">
        <v>0.94099999999999995</v>
      </c>
      <c r="H49" s="213">
        <v>0.97540000000000004</v>
      </c>
      <c r="I49" s="213">
        <v>0.62019999999999997</v>
      </c>
      <c r="J49" s="261">
        <v>5.7843808734952447</v>
      </c>
    </row>
    <row r="50" spans="1:10" ht="13.8" x14ac:dyDescent="0.3">
      <c r="A50" s="95" t="s">
        <v>52</v>
      </c>
      <c r="B50" s="96">
        <v>1478</v>
      </c>
      <c r="C50" s="96">
        <v>369.5</v>
      </c>
      <c r="D50" s="266">
        <v>4.8000000000000001E-2</v>
      </c>
      <c r="E50" s="212">
        <v>298390.7111111111</v>
      </c>
      <c r="F50" s="213">
        <v>0.69499999999999995</v>
      </c>
      <c r="G50" s="213">
        <v>0.97160000000000002</v>
      </c>
      <c r="H50" s="213">
        <v>0.93779999999999997</v>
      </c>
      <c r="I50" s="213">
        <v>0.57899999999999996</v>
      </c>
      <c r="J50" s="261">
        <v>5.9768941742193613</v>
      </c>
    </row>
    <row r="51" spans="1:10" ht="13.8" x14ac:dyDescent="0.3">
      <c r="A51" s="95" t="s">
        <v>53</v>
      </c>
      <c r="B51" s="96">
        <v>2092</v>
      </c>
      <c r="C51" s="96">
        <v>239.08571428571429</v>
      </c>
      <c r="D51" s="266">
        <v>4.4000000000000004E-2</v>
      </c>
      <c r="E51" s="212">
        <v>171651.27916666667</v>
      </c>
      <c r="F51" s="213">
        <v>0.62960000000000005</v>
      </c>
      <c r="G51" s="213">
        <v>0.88859999999999995</v>
      </c>
      <c r="H51" s="213">
        <v>0.90600000000000003</v>
      </c>
      <c r="I51" s="213">
        <v>0.52669999999999995</v>
      </c>
      <c r="J51" s="261">
        <v>4.3913470033830322</v>
      </c>
    </row>
    <row r="52" spans="1:10" ht="13.8" x14ac:dyDescent="0.3">
      <c r="A52" s="95" t="s">
        <v>54</v>
      </c>
      <c r="B52" s="96">
        <v>121</v>
      </c>
      <c r="C52" s="96">
        <v>242</v>
      </c>
      <c r="D52" s="266">
        <v>4.2000000000000003E-2</v>
      </c>
      <c r="E52" s="212">
        <v>126472.14</v>
      </c>
      <c r="F52" s="213">
        <v>0.6179</v>
      </c>
      <c r="G52" s="213">
        <v>0.97519999999999996</v>
      </c>
      <c r="H52" s="213">
        <v>0.8</v>
      </c>
      <c r="I52" s="213">
        <v>0.65739999999999998</v>
      </c>
      <c r="J52" s="261">
        <v>3.1298399580176528</v>
      </c>
    </row>
    <row r="53" spans="1:10" ht="13.8" x14ac:dyDescent="0.3">
      <c r="A53" s="95" t="s">
        <v>55</v>
      </c>
      <c r="B53" s="96">
        <v>4298</v>
      </c>
      <c r="C53" s="96">
        <v>358.16666666666669</v>
      </c>
      <c r="D53" s="266">
        <v>3.3000000000000002E-2</v>
      </c>
      <c r="E53" s="212">
        <v>310420.24937500001</v>
      </c>
      <c r="F53" s="213">
        <v>0.70289999999999997</v>
      </c>
      <c r="G53" s="213">
        <v>0.91859999999999997</v>
      </c>
      <c r="H53" s="213">
        <v>0.92469999999999997</v>
      </c>
      <c r="I53" s="213">
        <v>0.64149999999999996</v>
      </c>
      <c r="J53" s="261">
        <v>4.2224380219514517</v>
      </c>
    </row>
    <row r="54" spans="1:10" s="167" customFormat="1" ht="13.8" x14ac:dyDescent="0.3">
      <c r="A54" s="95" t="s">
        <v>56</v>
      </c>
      <c r="B54" s="96">
        <v>741</v>
      </c>
      <c r="C54" s="96">
        <v>370.5</v>
      </c>
      <c r="D54" s="266">
        <v>3.6000000000000004E-2</v>
      </c>
      <c r="E54" s="212">
        <v>200453.74878048783</v>
      </c>
      <c r="F54" s="213">
        <v>0.64019999999999999</v>
      </c>
      <c r="G54" s="213">
        <v>0.89470000000000005</v>
      </c>
      <c r="H54" s="213">
        <v>0.92130000000000001</v>
      </c>
      <c r="I54" s="213">
        <v>0.55500000000000005</v>
      </c>
      <c r="J54" s="261">
        <v>3.8046116073002381</v>
      </c>
    </row>
    <row r="55" spans="1:10" ht="13.8" x14ac:dyDescent="0.3">
      <c r="A55" s="95" t="s">
        <v>57</v>
      </c>
      <c r="B55" s="96">
        <v>5050</v>
      </c>
      <c r="C55" s="96">
        <v>354.38596491228071</v>
      </c>
      <c r="D55" s="266">
        <v>3.3000000000000002E-2</v>
      </c>
      <c r="E55" s="212">
        <v>339706.75545454543</v>
      </c>
      <c r="F55" s="213">
        <v>0.7339</v>
      </c>
      <c r="G55" s="213">
        <v>0.91559999999999997</v>
      </c>
      <c r="H55" s="213">
        <v>0.96350000000000002</v>
      </c>
      <c r="I55" s="213">
        <v>0.64459999999999995</v>
      </c>
      <c r="J55" s="261">
        <v>6.2818944935077514</v>
      </c>
    </row>
    <row r="56" spans="1:10" s="168" customFormat="1" ht="13.8" x14ac:dyDescent="0.3">
      <c r="A56" s="95" t="s">
        <v>58</v>
      </c>
      <c r="B56" s="96">
        <v>332</v>
      </c>
      <c r="C56" s="96">
        <v>332</v>
      </c>
      <c r="D56" s="266">
        <v>3.4000000000000002E-2</v>
      </c>
      <c r="E56" s="212">
        <v>180073.12</v>
      </c>
      <c r="F56" s="213">
        <v>0.67759999999999998</v>
      </c>
      <c r="G56" s="213">
        <v>0.93069999999999997</v>
      </c>
      <c r="H56" s="213">
        <v>0.97030000000000005</v>
      </c>
      <c r="I56" s="213">
        <v>0.59930000000000005</v>
      </c>
      <c r="J56" s="261">
        <v>7.0558447308017902</v>
      </c>
    </row>
    <row r="57" spans="1:10" ht="13.8" x14ac:dyDescent="0.3">
      <c r="A57" s="95" t="s">
        <v>59</v>
      </c>
      <c r="B57" s="96">
        <v>1895</v>
      </c>
      <c r="C57" s="96">
        <v>280.74074074074076</v>
      </c>
      <c r="D57" s="266">
        <v>4.0999999999999995E-2</v>
      </c>
      <c r="E57" s="212">
        <v>187495.193</v>
      </c>
      <c r="F57" s="213">
        <v>0.69710000000000005</v>
      </c>
      <c r="G57" s="213">
        <v>0.9325</v>
      </c>
      <c r="H57" s="213">
        <v>0.93640000000000001</v>
      </c>
      <c r="I57" s="213">
        <v>0.57040000000000002</v>
      </c>
      <c r="J57" s="261">
        <v>4.3418240932030718</v>
      </c>
    </row>
    <row r="58" spans="1:10" ht="13.8" x14ac:dyDescent="0.3">
      <c r="A58" s="95" t="s">
        <v>60</v>
      </c>
      <c r="B58" s="96">
        <v>3960</v>
      </c>
      <c r="C58" s="96">
        <v>304.61538461538464</v>
      </c>
      <c r="D58" s="266">
        <v>3.4000000000000002E-2</v>
      </c>
      <c r="E58" s="212">
        <v>175269.06315789474</v>
      </c>
      <c r="F58" s="213">
        <v>0.64649999999999996</v>
      </c>
      <c r="G58" s="213">
        <v>0.90629999999999999</v>
      </c>
      <c r="H58" s="213">
        <v>0.88019999999999998</v>
      </c>
      <c r="I58" s="213">
        <v>0.57350000000000001</v>
      </c>
      <c r="J58" s="261">
        <v>4.0710587484585625</v>
      </c>
    </row>
    <row r="59" spans="1:10" ht="13.8" x14ac:dyDescent="0.3">
      <c r="A59" s="95" t="s">
        <v>61</v>
      </c>
      <c r="B59" s="96">
        <v>2016</v>
      </c>
      <c r="C59" s="96">
        <v>252</v>
      </c>
      <c r="D59" s="266">
        <v>3.2000000000000001E-2</v>
      </c>
      <c r="E59" s="212">
        <v>212607.43</v>
      </c>
      <c r="F59" s="213">
        <v>0.68630000000000002</v>
      </c>
      <c r="G59" s="213">
        <v>0.90329999999999999</v>
      </c>
      <c r="H59" s="213">
        <v>0.94969999999999999</v>
      </c>
      <c r="I59" s="213">
        <v>0.58730000000000004</v>
      </c>
      <c r="J59" s="261">
        <v>4.1485482205298849</v>
      </c>
    </row>
    <row r="60" spans="1:10" s="167" customFormat="1" ht="13.8" x14ac:dyDescent="0.3">
      <c r="A60" s="95" t="s">
        <v>62</v>
      </c>
      <c r="B60" s="96">
        <v>960</v>
      </c>
      <c r="C60" s="96">
        <v>320</v>
      </c>
      <c r="D60" s="266">
        <v>3.3000000000000002E-2</v>
      </c>
      <c r="E60" s="212">
        <v>261844.1104477612</v>
      </c>
      <c r="F60" s="213">
        <v>0.60470000000000002</v>
      </c>
      <c r="G60" s="213">
        <v>0.9</v>
      </c>
      <c r="H60" s="213">
        <v>0.96360000000000001</v>
      </c>
      <c r="I60" s="213">
        <v>0.51170000000000004</v>
      </c>
      <c r="J60" s="261">
        <v>4.8245854790801994</v>
      </c>
    </row>
    <row r="61" spans="1:10" ht="13.8" x14ac:dyDescent="0.3">
      <c r="A61" s="95" t="s">
        <v>63</v>
      </c>
      <c r="B61" s="96">
        <v>524</v>
      </c>
      <c r="C61" s="96">
        <v>698.66666666666663</v>
      </c>
      <c r="D61" s="266">
        <v>6.6000000000000003E-2</v>
      </c>
      <c r="E61" s="214">
        <v>228096.38518518518</v>
      </c>
      <c r="F61" s="213">
        <v>0.59809999999999997</v>
      </c>
      <c r="G61" s="213">
        <v>0.95989999999999998</v>
      </c>
      <c r="H61" s="213">
        <v>0.9113</v>
      </c>
      <c r="I61" s="213">
        <v>0.54149999999999998</v>
      </c>
      <c r="J61" s="262">
        <v>5.471722887349582</v>
      </c>
    </row>
    <row r="62" spans="1:10" ht="13.8" x14ac:dyDescent="0.3">
      <c r="A62" s="95" t="s">
        <v>64</v>
      </c>
      <c r="B62" s="96">
        <v>1469</v>
      </c>
      <c r="C62" s="96">
        <v>244.83333333333334</v>
      </c>
      <c r="D62" s="266">
        <v>4.5999999999999999E-2</v>
      </c>
      <c r="E62" s="212">
        <v>153872.32027027025</v>
      </c>
      <c r="F62" s="213">
        <v>0.63139999999999996</v>
      </c>
      <c r="G62" s="213">
        <v>0.96730000000000005</v>
      </c>
      <c r="H62" s="213">
        <v>0.95730000000000004</v>
      </c>
      <c r="I62" s="213">
        <v>0.57120000000000004</v>
      </c>
      <c r="J62" s="261">
        <v>4.8167168886571368</v>
      </c>
    </row>
    <row r="63" spans="1:10" ht="13.8" x14ac:dyDescent="0.3">
      <c r="A63" s="95" t="s">
        <v>65</v>
      </c>
      <c r="B63" s="96">
        <v>1342</v>
      </c>
      <c r="C63" s="96">
        <v>335.5</v>
      </c>
      <c r="D63" s="266">
        <v>5.2000000000000005E-2</v>
      </c>
      <c r="E63" s="212">
        <v>206998.65833333333</v>
      </c>
      <c r="F63" s="213">
        <v>0.68010000000000004</v>
      </c>
      <c r="G63" s="213">
        <v>0.93</v>
      </c>
      <c r="H63" s="213">
        <v>0.93089999999999995</v>
      </c>
      <c r="I63" s="213">
        <v>0.53149999999999997</v>
      </c>
      <c r="J63" s="261">
        <v>5.6808418523736606</v>
      </c>
    </row>
    <row r="64" spans="1:10" ht="13.8" x14ac:dyDescent="0.3">
      <c r="A64" s="95" t="s">
        <v>66</v>
      </c>
      <c r="B64" s="96">
        <v>27146</v>
      </c>
      <c r="C64" s="96">
        <v>339.32499999999999</v>
      </c>
      <c r="D64" s="266">
        <v>3.4000000000000002E-2</v>
      </c>
      <c r="E64" s="212">
        <v>179734.9118939394</v>
      </c>
      <c r="F64" s="213">
        <v>0.61</v>
      </c>
      <c r="G64" s="213">
        <v>0.79700000000000004</v>
      </c>
      <c r="H64" s="213">
        <v>0.89729999999999999</v>
      </c>
      <c r="I64" s="213">
        <v>0.54920000000000002</v>
      </c>
      <c r="J64" s="261">
        <v>4.0637624614649264</v>
      </c>
    </row>
    <row r="65" spans="1:10" ht="13.8" x14ac:dyDescent="0.3">
      <c r="A65" s="95" t="s">
        <v>67</v>
      </c>
      <c r="B65" s="96">
        <v>249</v>
      </c>
      <c r="C65" s="96">
        <v>249</v>
      </c>
      <c r="D65" s="266">
        <v>8.900000000000001E-2</v>
      </c>
      <c r="E65" s="212">
        <v>298896.81904761901</v>
      </c>
      <c r="F65" s="213">
        <v>0.73109999999999997</v>
      </c>
      <c r="G65" s="213">
        <v>0.97189999999999999</v>
      </c>
      <c r="H65" s="213">
        <v>0.95269999999999999</v>
      </c>
      <c r="I65" s="213">
        <v>0.65259999999999996</v>
      </c>
      <c r="J65" s="261">
        <v>3.5802829376073877</v>
      </c>
    </row>
    <row r="66" spans="1:10" ht="13.8" x14ac:dyDescent="0.3">
      <c r="A66" s="95" t="s">
        <v>68</v>
      </c>
      <c r="B66" s="96">
        <v>1211</v>
      </c>
      <c r="C66" s="96">
        <v>302.75</v>
      </c>
      <c r="D66" s="266">
        <v>3.7000000000000005E-2</v>
      </c>
      <c r="E66" s="212">
        <v>177809.81833333333</v>
      </c>
      <c r="F66" s="213">
        <v>0.76700000000000002</v>
      </c>
      <c r="G66" s="213">
        <v>0.98839999999999995</v>
      </c>
      <c r="H66" s="213">
        <v>0.96830000000000005</v>
      </c>
      <c r="I66" s="213">
        <v>0.64439999999999997</v>
      </c>
      <c r="J66" s="261">
        <v>4.5836140478138692</v>
      </c>
    </row>
    <row r="67" spans="1:10" ht="13.8" x14ac:dyDescent="0.3">
      <c r="A67" s="95" t="s">
        <v>69</v>
      </c>
      <c r="B67" s="96">
        <v>1983</v>
      </c>
      <c r="C67" s="96">
        <v>283.28571428571428</v>
      </c>
      <c r="D67" s="266">
        <v>3.5000000000000003E-2</v>
      </c>
      <c r="E67" s="212">
        <v>207346.88416666666</v>
      </c>
      <c r="F67" s="213">
        <v>0.73029999999999995</v>
      </c>
      <c r="G67" s="213">
        <v>0.94299999999999995</v>
      </c>
      <c r="H67" s="213">
        <v>0.94689999999999996</v>
      </c>
      <c r="I67" s="213">
        <v>0.63280000000000003</v>
      </c>
      <c r="J67" s="261">
        <v>4.1099338630605358</v>
      </c>
    </row>
    <row r="68" spans="1:10" s="167" customFormat="1" ht="13.8" x14ac:dyDescent="0.3">
      <c r="A68" s="95" t="s">
        <v>70</v>
      </c>
      <c r="B68" s="96">
        <v>3986</v>
      </c>
      <c r="C68" s="96">
        <v>284.71428571428572</v>
      </c>
      <c r="D68" s="266">
        <v>4.5999999999999999E-2</v>
      </c>
      <c r="E68" s="212">
        <v>219141.53365853662</v>
      </c>
      <c r="F68" s="213">
        <v>0.69340000000000002</v>
      </c>
      <c r="G68" s="213">
        <v>0.92149999999999999</v>
      </c>
      <c r="H68" s="213">
        <v>0.91090000000000004</v>
      </c>
      <c r="I68" s="213">
        <v>0.629</v>
      </c>
      <c r="J68" s="261">
        <v>4.8552171740307326</v>
      </c>
    </row>
    <row r="69" spans="1:10" ht="13.8" x14ac:dyDescent="0.3">
      <c r="A69" s="95" t="s">
        <v>71</v>
      </c>
      <c r="B69" s="96">
        <v>4650</v>
      </c>
      <c r="C69" s="96">
        <v>422.72727272727275</v>
      </c>
      <c r="D69" s="266">
        <v>0.03</v>
      </c>
      <c r="E69" s="212">
        <v>343701.17</v>
      </c>
      <c r="F69" s="213">
        <v>0.70120000000000005</v>
      </c>
      <c r="G69" s="213">
        <v>0.88749999999999996</v>
      </c>
      <c r="H69" s="213">
        <v>0.92359999999999998</v>
      </c>
      <c r="I69" s="213">
        <v>0.59670000000000001</v>
      </c>
      <c r="J69" s="261">
        <v>7.578913509824833</v>
      </c>
    </row>
    <row r="70" spans="1:10" ht="13.8" x14ac:dyDescent="0.3">
      <c r="A70" s="95" t="s">
        <v>72</v>
      </c>
      <c r="B70" s="96">
        <v>1440</v>
      </c>
      <c r="C70" s="96">
        <v>240</v>
      </c>
      <c r="D70" s="266">
        <v>4.5999999999999999E-2</v>
      </c>
      <c r="E70" s="212">
        <v>123905.3125</v>
      </c>
      <c r="F70" s="213">
        <v>0.63160000000000005</v>
      </c>
      <c r="G70" s="213">
        <v>0.93259999999999998</v>
      </c>
      <c r="H70" s="213">
        <v>0.87580000000000002</v>
      </c>
      <c r="I70" s="213">
        <v>0.53120000000000001</v>
      </c>
      <c r="J70" s="261">
        <v>3.055188113995333</v>
      </c>
    </row>
    <row r="71" spans="1:10" ht="13.8" x14ac:dyDescent="0.3">
      <c r="A71" s="95" t="s">
        <v>74</v>
      </c>
      <c r="B71" s="96">
        <v>6441</v>
      </c>
      <c r="C71" s="96">
        <v>495.46153846153845</v>
      </c>
      <c r="D71" s="266">
        <v>0.04</v>
      </c>
      <c r="E71" s="212">
        <v>547815.04555555561</v>
      </c>
      <c r="F71" s="213">
        <v>0.69989999999999997</v>
      </c>
      <c r="G71" s="213">
        <v>0.94320000000000004</v>
      </c>
      <c r="H71" s="213">
        <v>0.93179999999999996</v>
      </c>
      <c r="I71" s="213">
        <v>0.56889999999999996</v>
      </c>
      <c r="J71" s="261">
        <v>29.686862400041658</v>
      </c>
    </row>
    <row r="72" spans="1:10" ht="13.8" x14ac:dyDescent="0.3">
      <c r="A72" s="95" t="s">
        <v>75</v>
      </c>
      <c r="B72" s="96">
        <v>1532</v>
      </c>
      <c r="C72" s="96">
        <v>191.5</v>
      </c>
      <c r="D72" s="266">
        <v>2.8999999999999998E-2</v>
      </c>
      <c r="E72" s="212">
        <v>159489.04692307694</v>
      </c>
      <c r="F72" s="213">
        <v>0.7278</v>
      </c>
      <c r="G72" s="213">
        <v>0.86750000000000005</v>
      </c>
      <c r="H72" s="213">
        <v>0.90410000000000001</v>
      </c>
      <c r="I72" s="213">
        <v>0.65539999999999998</v>
      </c>
      <c r="J72" s="261">
        <v>3.0536061514027484</v>
      </c>
    </row>
    <row r="73" spans="1:10" s="167" customFormat="1" ht="13.8" x14ac:dyDescent="0.3">
      <c r="A73" s="95" t="s">
        <v>76</v>
      </c>
      <c r="B73" s="96">
        <v>423</v>
      </c>
      <c r="C73" s="96">
        <v>423</v>
      </c>
      <c r="D73" s="266">
        <v>3.2000000000000001E-2</v>
      </c>
      <c r="E73" s="212">
        <v>278767.00751879695</v>
      </c>
      <c r="F73" s="213">
        <v>0.6018</v>
      </c>
      <c r="G73" s="213">
        <v>0.92910000000000004</v>
      </c>
      <c r="H73" s="213">
        <v>0.96240000000000003</v>
      </c>
      <c r="I73" s="213">
        <v>0.51139999999999997</v>
      </c>
      <c r="J73" s="261">
        <v>6.2090384575562148</v>
      </c>
    </row>
    <row r="74" spans="1:10" s="167" customFormat="1" ht="13.8" x14ac:dyDescent="0.3">
      <c r="A74" s="95" t="s">
        <v>77</v>
      </c>
      <c r="B74" s="96">
        <v>1893</v>
      </c>
      <c r="C74" s="96">
        <v>378.6</v>
      </c>
      <c r="D74" s="266">
        <v>3.9E-2</v>
      </c>
      <c r="E74" s="212">
        <v>339214.91499999998</v>
      </c>
      <c r="F74" s="213">
        <v>0.71689999999999998</v>
      </c>
      <c r="G74" s="213">
        <v>0.92969999999999997</v>
      </c>
      <c r="H74" s="213">
        <v>0.93520000000000003</v>
      </c>
      <c r="I74" s="213">
        <v>0.64759999999999995</v>
      </c>
      <c r="J74" s="261">
        <v>7.3342443126583001</v>
      </c>
    </row>
    <row r="75" spans="1:10" ht="13.8" x14ac:dyDescent="0.3">
      <c r="A75" s="95" t="s">
        <v>78</v>
      </c>
      <c r="B75" s="96">
        <v>1431</v>
      </c>
      <c r="C75" s="96">
        <v>477</v>
      </c>
      <c r="D75" s="266">
        <v>3.1E-2</v>
      </c>
      <c r="E75" s="212">
        <v>303997.33090909093</v>
      </c>
      <c r="F75" s="213">
        <v>0.66779999999999995</v>
      </c>
      <c r="G75" s="213">
        <v>0.92379999999999995</v>
      </c>
      <c r="H75" s="213">
        <v>0.93069999999999997</v>
      </c>
      <c r="I75" s="213">
        <v>0.57640000000000002</v>
      </c>
      <c r="J75" s="261">
        <v>5.4160254388565976</v>
      </c>
    </row>
    <row r="76" spans="1:10" s="167" customFormat="1" ht="13.8" x14ac:dyDescent="0.3">
      <c r="A76" s="95" t="s">
        <v>79</v>
      </c>
      <c r="B76" s="96">
        <v>459</v>
      </c>
      <c r="C76" s="96">
        <v>918</v>
      </c>
      <c r="D76" s="266">
        <v>4.4000000000000004E-2</v>
      </c>
      <c r="E76" s="212">
        <v>338116.5</v>
      </c>
      <c r="F76" s="213">
        <v>0.70979999999999999</v>
      </c>
      <c r="G76" s="213">
        <v>0.93679999999999997</v>
      </c>
      <c r="H76" s="213">
        <v>0.9657</v>
      </c>
      <c r="I76" s="213">
        <v>0.66169999999999995</v>
      </c>
      <c r="J76" s="261">
        <v>7.0228286382687104</v>
      </c>
    </row>
    <row r="77" spans="1:10" s="167" customFormat="1" ht="13.8" x14ac:dyDescent="0.3">
      <c r="A77" s="95" t="s">
        <v>80</v>
      </c>
      <c r="B77" s="96">
        <v>1616</v>
      </c>
      <c r="C77" s="96">
        <v>230.85714285714286</v>
      </c>
      <c r="D77" s="266">
        <v>3.6000000000000004E-2</v>
      </c>
      <c r="E77" s="212">
        <v>158120.003</v>
      </c>
      <c r="F77" s="213">
        <v>0.69379999999999997</v>
      </c>
      <c r="G77" s="213">
        <v>0.93130000000000002</v>
      </c>
      <c r="H77" s="213">
        <v>0.90690000000000004</v>
      </c>
      <c r="I77" s="213">
        <v>0.60370000000000001</v>
      </c>
      <c r="J77" s="261">
        <v>4.6237372665537846</v>
      </c>
    </row>
    <row r="78" spans="1:10" s="167" customFormat="1" ht="13.8" x14ac:dyDescent="0.3">
      <c r="A78" s="95" t="s">
        <v>81</v>
      </c>
      <c r="B78" s="96">
        <v>8294</v>
      </c>
      <c r="C78" s="96">
        <v>377</v>
      </c>
      <c r="D78" s="266">
        <v>3.7000000000000005E-2</v>
      </c>
      <c r="E78" s="212">
        <v>233468.85125786162</v>
      </c>
      <c r="F78" s="213">
        <v>0.65439999999999998</v>
      </c>
      <c r="G78" s="213">
        <v>0.93879999999999997</v>
      </c>
      <c r="H78" s="213">
        <v>0.92979999999999996</v>
      </c>
      <c r="I78" s="213">
        <v>0.57599999999999996</v>
      </c>
      <c r="J78" s="261">
        <v>4.3940187550440637</v>
      </c>
    </row>
    <row r="79" spans="1:10" ht="13.8" x14ac:dyDescent="0.3">
      <c r="A79" s="95" t="s">
        <v>82</v>
      </c>
      <c r="B79" s="96">
        <v>344</v>
      </c>
      <c r="C79" s="96">
        <v>344</v>
      </c>
      <c r="D79" s="266">
        <v>4.0999999999999995E-2</v>
      </c>
      <c r="E79" s="212">
        <v>331588.72727272724</v>
      </c>
      <c r="F79" s="213">
        <v>0.71650000000000003</v>
      </c>
      <c r="G79" s="213">
        <v>0.87790000000000001</v>
      </c>
      <c r="H79" s="213">
        <v>0.95679999999999998</v>
      </c>
      <c r="I79" s="213">
        <v>0.66900000000000004</v>
      </c>
      <c r="J79" s="261">
        <v>5.39550553702618</v>
      </c>
    </row>
    <row r="80" spans="1:10" ht="13.8" x14ac:dyDescent="0.3">
      <c r="A80" s="95" t="s">
        <v>83</v>
      </c>
      <c r="B80" s="96">
        <v>3826</v>
      </c>
      <c r="C80" s="96">
        <v>318.83333333333331</v>
      </c>
      <c r="D80" s="266">
        <v>3.6000000000000004E-2</v>
      </c>
      <c r="E80" s="212">
        <v>250228.56363636363</v>
      </c>
      <c r="F80" s="213">
        <v>0.69789999999999996</v>
      </c>
      <c r="G80" s="213">
        <v>0.91639999999999999</v>
      </c>
      <c r="H80" s="213">
        <v>0.93589999999999995</v>
      </c>
      <c r="I80" s="213">
        <v>0.56399999999999995</v>
      </c>
      <c r="J80" s="261">
        <v>5.6414119426434022</v>
      </c>
    </row>
    <row r="81" spans="1:10" s="167" customFormat="1" ht="13.8" x14ac:dyDescent="0.3">
      <c r="A81" s="95" t="s">
        <v>84</v>
      </c>
      <c r="B81" s="96">
        <v>3720</v>
      </c>
      <c r="C81" s="96">
        <v>425.14285714285717</v>
      </c>
      <c r="D81" s="266">
        <v>4.9000000000000002E-2</v>
      </c>
      <c r="E81" s="212">
        <v>213573.80615384615</v>
      </c>
      <c r="F81" s="213">
        <v>0.6169</v>
      </c>
      <c r="G81" s="213">
        <v>0.9425</v>
      </c>
      <c r="H81" s="213">
        <v>0.92510000000000003</v>
      </c>
      <c r="I81" s="213">
        <v>0.50839999999999996</v>
      </c>
      <c r="J81" s="261">
        <v>5.412434716816402</v>
      </c>
    </row>
    <row r="82" spans="1:10" ht="13.8" x14ac:dyDescent="0.3">
      <c r="A82" s="95" t="s">
        <v>85</v>
      </c>
      <c r="B82" s="96">
        <v>7369</v>
      </c>
      <c r="C82" s="96">
        <v>294.76</v>
      </c>
      <c r="D82" s="266">
        <v>0.05</v>
      </c>
      <c r="E82" s="212">
        <v>196211.23466666666</v>
      </c>
      <c r="F82" s="213">
        <v>0.67369999999999997</v>
      </c>
      <c r="G82" s="213">
        <v>0.92749999999999999</v>
      </c>
      <c r="H82" s="213">
        <v>0.89249999999999996</v>
      </c>
      <c r="I82" s="213">
        <v>0.62849999999999995</v>
      </c>
      <c r="J82" s="261">
        <v>3.222516932109257</v>
      </c>
    </row>
    <row r="83" spans="1:10" s="167" customFormat="1" ht="13.8" x14ac:dyDescent="0.3">
      <c r="A83" s="95" t="s">
        <v>86</v>
      </c>
      <c r="B83" s="96">
        <v>3000</v>
      </c>
      <c r="C83" s="96">
        <v>375</v>
      </c>
      <c r="D83" s="266">
        <v>3.9E-2</v>
      </c>
      <c r="E83" s="214">
        <v>257178.71181818182</v>
      </c>
      <c r="F83" s="213">
        <v>0.7036</v>
      </c>
      <c r="G83" s="213">
        <v>0.89470000000000005</v>
      </c>
      <c r="H83" s="213">
        <v>0.90869999999999995</v>
      </c>
      <c r="I83" s="213">
        <v>0.57410000000000005</v>
      </c>
      <c r="J83" s="262">
        <v>4.4705061931065266</v>
      </c>
    </row>
    <row r="84" spans="1:10" s="167" customFormat="1" ht="13.8" x14ac:dyDescent="0.3">
      <c r="A84" s="95" t="s">
        <v>87</v>
      </c>
      <c r="B84" s="96">
        <v>4266</v>
      </c>
      <c r="C84" s="96">
        <v>316</v>
      </c>
      <c r="D84" s="266">
        <v>3.4000000000000002E-2</v>
      </c>
      <c r="E84" s="212">
        <v>225109.20380952381</v>
      </c>
      <c r="F84" s="213">
        <v>0.7278</v>
      </c>
      <c r="G84" s="213">
        <v>0.91539999999999999</v>
      </c>
      <c r="H84" s="213">
        <v>0.93149999999999999</v>
      </c>
      <c r="I84" s="213">
        <v>0.66180000000000005</v>
      </c>
      <c r="J84" s="261">
        <v>4.4288663278876781</v>
      </c>
    </row>
    <row r="85" spans="1:10" ht="13.8" x14ac:dyDescent="0.3">
      <c r="A85" s="95" t="s">
        <v>88</v>
      </c>
      <c r="B85" s="96">
        <v>3205</v>
      </c>
      <c r="C85" s="96">
        <v>356.11111111111109</v>
      </c>
      <c r="D85" s="266">
        <v>5.7000000000000002E-2</v>
      </c>
      <c r="E85" s="212">
        <v>238909.36900000001</v>
      </c>
      <c r="F85" s="213">
        <v>0.63339999999999996</v>
      </c>
      <c r="G85" s="213">
        <v>0.873</v>
      </c>
      <c r="H85" s="213">
        <v>0.90010000000000001</v>
      </c>
      <c r="I85" s="213">
        <v>0.52449999999999997</v>
      </c>
      <c r="J85" s="261">
        <v>5.5914759569600516</v>
      </c>
    </row>
    <row r="86" spans="1:10" s="167" customFormat="1" ht="13.8" x14ac:dyDescent="0.3">
      <c r="A86" s="95" t="s">
        <v>89</v>
      </c>
      <c r="B86" s="96">
        <v>2831</v>
      </c>
      <c r="C86" s="96">
        <v>283.10000000000002</v>
      </c>
      <c r="D86" s="266">
        <v>3.7000000000000005E-2</v>
      </c>
      <c r="E86" s="212">
        <v>248246.86384615384</v>
      </c>
      <c r="F86" s="213">
        <v>0.71309999999999996</v>
      </c>
      <c r="G86" s="213">
        <v>0.93540000000000001</v>
      </c>
      <c r="H86" s="213">
        <v>0.93400000000000005</v>
      </c>
      <c r="I86" s="213">
        <v>0.58850000000000002</v>
      </c>
      <c r="J86" s="261">
        <v>5.1102697372406629</v>
      </c>
    </row>
    <row r="87" spans="1:10" s="167" customFormat="1" ht="13.8" x14ac:dyDescent="0.3">
      <c r="A87" s="95" t="s">
        <v>90</v>
      </c>
      <c r="B87" s="96">
        <v>3263</v>
      </c>
      <c r="C87" s="96">
        <v>296.63636363636363</v>
      </c>
      <c r="D87" s="266">
        <v>5.9000000000000004E-2</v>
      </c>
      <c r="E87" s="212">
        <v>198650.97846153847</v>
      </c>
      <c r="F87" s="213">
        <v>0.59160000000000001</v>
      </c>
      <c r="G87" s="213">
        <v>0.95860000000000001</v>
      </c>
      <c r="H87" s="213">
        <v>0.91839999999999999</v>
      </c>
      <c r="I87" s="213">
        <v>0.53769999999999996</v>
      </c>
      <c r="J87" s="261">
        <v>4.5507645693823244</v>
      </c>
    </row>
    <row r="88" spans="1:10" s="167" customFormat="1" ht="13.8" x14ac:dyDescent="0.3">
      <c r="A88" s="95" t="s">
        <v>91</v>
      </c>
      <c r="B88" s="96">
        <v>1931</v>
      </c>
      <c r="C88" s="96">
        <v>291.25188536953243</v>
      </c>
      <c r="D88" s="266">
        <v>3.2000000000000001E-2</v>
      </c>
      <c r="E88" s="212">
        <v>165522.1702728128</v>
      </c>
      <c r="F88" s="213">
        <v>0.69769999999999999</v>
      </c>
      <c r="G88" s="213">
        <v>0.91400000000000003</v>
      </c>
      <c r="H88" s="213">
        <v>0.9355</v>
      </c>
      <c r="I88" s="213">
        <v>0.62339999999999995</v>
      </c>
      <c r="J88" s="261">
        <v>4.0060067027593229</v>
      </c>
    </row>
    <row r="89" spans="1:10" s="167" customFormat="1" ht="13.8" x14ac:dyDescent="0.3">
      <c r="A89" s="95" t="s">
        <v>92</v>
      </c>
      <c r="B89" s="96">
        <v>1011</v>
      </c>
      <c r="C89" s="96">
        <v>252.75</v>
      </c>
      <c r="D89" s="266">
        <v>3.4000000000000002E-2</v>
      </c>
      <c r="E89" s="212">
        <v>171744.55666666667</v>
      </c>
      <c r="F89" s="213">
        <v>0.71679999999999999</v>
      </c>
      <c r="G89" s="213">
        <v>0.87239999999999995</v>
      </c>
      <c r="H89" s="213">
        <v>0.92330000000000001</v>
      </c>
      <c r="I89" s="213">
        <v>0.55830000000000002</v>
      </c>
      <c r="J89" s="261">
        <v>4.2446170722682757</v>
      </c>
    </row>
    <row r="90" spans="1:10" s="167" customFormat="1" ht="13.8" x14ac:dyDescent="0.3">
      <c r="A90" s="95" t="s">
        <v>93</v>
      </c>
      <c r="B90" s="96">
        <v>1817</v>
      </c>
      <c r="C90" s="96">
        <v>259.57142857142856</v>
      </c>
      <c r="D90" s="266">
        <v>3.3000000000000002E-2</v>
      </c>
      <c r="E90" s="212">
        <v>157950.93</v>
      </c>
      <c r="F90" s="213">
        <v>0.66890000000000005</v>
      </c>
      <c r="G90" s="213">
        <v>0.91910000000000003</v>
      </c>
      <c r="H90" s="213">
        <v>0.96730000000000005</v>
      </c>
      <c r="I90" s="213">
        <v>0.53859999999999997</v>
      </c>
      <c r="J90" s="261">
        <v>4.1481284874022002</v>
      </c>
    </row>
    <row r="91" spans="1:10" s="167" customFormat="1" ht="12" customHeight="1" x14ac:dyDescent="0.3">
      <c r="A91" s="95" t="s">
        <v>94</v>
      </c>
      <c r="B91" s="96">
        <v>308</v>
      </c>
      <c r="C91" s="96">
        <v>308</v>
      </c>
      <c r="D91" s="266">
        <v>3.4000000000000002E-2</v>
      </c>
      <c r="E91" s="212">
        <v>215783.85185185185</v>
      </c>
      <c r="F91" s="213">
        <v>0.73580000000000001</v>
      </c>
      <c r="G91" s="213">
        <v>0.93830000000000002</v>
      </c>
      <c r="H91" s="213">
        <v>0.91159999999999997</v>
      </c>
      <c r="I91" s="213">
        <v>0.52590000000000003</v>
      </c>
      <c r="J91" s="261">
        <v>2.3797248318607251</v>
      </c>
    </row>
    <row r="92" spans="1:10" ht="13.8" x14ac:dyDescent="0.3">
      <c r="A92" s="95" t="s">
        <v>95</v>
      </c>
      <c r="B92" s="96">
        <v>631</v>
      </c>
      <c r="C92" s="96">
        <v>315.5</v>
      </c>
      <c r="D92" s="266">
        <v>3.9E-2</v>
      </c>
      <c r="E92" s="212">
        <v>267425.40476190473</v>
      </c>
      <c r="F92" s="213">
        <v>0.69950000000000001</v>
      </c>
      <c r="G92" s="213">
        <v>0.95399999999999996</v>
      </c>
      <c r="H92" s="213">
        <v>0.93869999999999998</v>
      </c>
      <c r="I92" s="213">
        <v>0.64990000000000003</v>
      </c>
      <c r="J92" s="261">
        <v>6.6727898394964384</v>
      </c>
    </row>
    <row r="93" spans="1:10" ht="13.8" x14ac:dyDescent="0.3">
      <c r="A93" s="95" t="s">
        <v>97</v>
      </c>
      <c r="B93" s="96">
        <v>145</v>
      </c>
      <c r="C93" s="96">
        <v>290</v>
      </c>
      <c r="D93" s="266">
        <v>3.6000000000000004E-2</v>
      </c>
      <c r="E93" s="212">
        <v>226955.52000000002</v>
      </c>
      <c r="F93" s="213">
        <v>0.70579999999999998</v>
      </c>
      <c r="G93" s="213">
        <v>0.99309999999999998</v>
      </c>
      <c r="H93" s="213">
        <v>0.92</v>
      </c>
      <c r="I93" s="213">
        <v>0.73680000000000001</v>
      </c>
      <c r="J93" s="261">
        <v>4.663354023350605</v>
      </c>
    </row>
    <row r="94" spans="1:10" ht="13.8" x14ac:dyDescent="0.3">
      <c r="A94" s="95" t="s">
        <v>98</v>
      </c>
      <c r="B94" s="96">
        <v>4387</v>
      </c>
      <c r="C94" s="96">
        <v>487.44444444444446</v>
      </c>
      <c r="D94" s="266">
        <v>3.1E-2</v>
      </c>
      <c r="E94" s="212">
        <v>352698.07928571431</v>
      </c>
      <c r="F94" s="213">
        <v>0.6714</v>
      </c>
      <c r="G94" s="213">
        <v>0.93049999999999999</v>
      </c>
      <c r="H94" s="213">
        <v>0.93089999999999995</v>
      </c>
      <c r="I94" s="213">
        <v>0.58789999999999998</v>
      </c>
      <c r="J94" s="261">
        <v>7.4896696424419007</v>
      </c>
    </row>
    <row r="95" spans="1:10" ht="13.8" x14ac:dyDescent="0.3">
      <c r="A95" s="95" t="s">
        <v>99</v>
      </c>
      <c r="B95" s="96">
        <v>2667</v>
      </c>
      <c r="C95" s="96">
        <v>296.33333333333331</v>
      </c>
      <c r="D95" s="266">
        <v>5.0999999999999997E-2</v>
      </c>
      <c r="E95" s="212">
        <v>211687.95714285714</v>
      </c>
      <c r="F95" s="213">
        <v>0.68430000000000002</v>
      </c>
      <c r="G95" s="213">
        <v>0.93930000000000002</v>
      </c>
      <c r="H95" s="213">
        <v>0.93069999999999997</v>
      </c>
      <c r="I95" s="213">
        <v>0.6593</v>
      </c>
      <c r="J95" s="261">
        <v>16.757360004788215</v>
      </c>
    </row>
    <row r="96" spans="1:10" ht="13.8" x14ac:dyDescent="0.3">
      <c r="A96" s="95" t="s">
        <v>100</v>
      </c>
      <c r="B96" s="96">
        <v>17717</v>
      </c>
      <c r="C96" s="96">
        <v>376.95744680851061</v>
      </c>
      <c r="D96" s="266">
        <v>3.1E-2</v>
      </c>
      <c r="E96" s="212">
        <v>271411.51962500002</v>
      </c>
      <c r="F96" s="213">
        <v>0.69379999999999997</v>
      </c>
      <c r="G96" s="213">
        <v>0.87070000000000003</v>
      </c>
      <c r="H96" s="213">
        <v>0.93330000000000002</v>
      </c>
      <c r="I96" s="213">
        <v>0.62639999999999996</v>
      </c>
      <c r="J96" s="261">
        <v>4.750001031259738</v>
      </c>
    </row>
    <row r="97" spans="1:10" ht="13.8" x14ac:dyDescent="0.3">
      <c r="A97" s="95" t="s">
        <v>101</v>
      </c>
      <c r="B97" s="96">
        <v>968</v>
      </c>
      <c r="C97" s="96">
        <v>242</v>
      </c>
      <c r="D97" s="266">
        <v>5.7000000000000002E-2</v>
      </c>
      <c r="E97" s="212">
        <v>150991.38500000001</v>
      </c>
      <c r="F97" s="213">
        <v>0.69620000000000004</v>
      </c>
      <c r="G97" s="213">
        <v>0.9556</v>
      </c>
      <c r="H97" s="213">
        <v>0.94140000000000001</v>
      </c>
      <c r="I97" s="213">
        <v>0.59940000000000004</v>
      </c>
      <c r="J97" s="261">
        <v>3.2636782892599179</v>
      </c>
    </row>
    <row r="98" spans="1:10" ht="13.8" x14ac:dyDescent="0.3">
      <c r="A98" s="95" t="s">
        <v>102</v>
      </c>
      <c r="B98" s="96">
        <v>800</v>
      </c>
      <c r="C98" s="96">
        <v>228.57142857142858</v>
      </c>
      <c r="D98" s="266">
        <v>4.2000000000000003E-2</v>
      </c>
      <c r="E98" s="212">
        <v>147378.65176470589</v>
      </c>
      <c r="F98" s="213">
        <v>0.67379999999999995</v>
      </c>
      <c r="G98" s="213">
        <v>0.95</v>
      </c>
      <c r="H98" s="213">
        <v>0.88729999999999998</v>
      </c>
      <c r="I98" s="213">
        <v>0.64680000000000004</v>
      </c>
      <c r="J98" s="261">
        <v>4.9660849775410245</v>
      </c>
    </row>
    <row r="99" spans="1:10" ht="13.8" x14ac:dyDescent="0.3">
      <c r="A99" s="95" t="s">
        <v>103</v>
      </c>
      <c r="B99" s="96">
        <v>461</v>
      </c>
      <c r="C99" s="96">
        <v>461</v>
      </c>
      <c r="D99" s="266">
        <v>3.5000000000000003E-2</v>
      </c>
      <c r="E99" s="212">
        <v>376351.18</v>
      </c>
      <c r="F99" s="213">
        <v>0.7399</v>
      </c>
      <c r="G99" s="213">
        <v>0.96530000000000005</v>
      </c>
      <c r="H99" s="213">
        <v>0.92049999999999998</v>
      </c>
      <c r="I99" s="213">
        <v>0.60580000000000001</v>
      </c>
      <c r="J99" s="261">
        <v>6.7342614355180634</v>
      </c>
    </row>
    <row r="100" spans="1:10" ht="13.8" x14ac:dyDescent="0.3">
      <c r="A100" s="95" t="s">
        <v>104</v>
      </c>
      <c r="B100" s="96">
        <v>6864</v>
      </c>
      <c r="C100" s="96">
        <v>686.4</v>
      </c>
      <c r="D100" s="266">
        <v>3.7999999999999999E-2</v>
      </c>
      <c r="E100" s="212">
        <v>303180.65166666667</v>
      </c>
      <c r="F100" s="213">
        <v>0.66279999999999994</v>
      </c>
      <c r="G100" s="213">
        <v>0.87190000000000001</v>
      </c>
      <c r="H100" s="213">
        <v>0.88029999999999997</v>
      </c>
      <c r="I100" s="213">
        <v>0.53680000000000005</v>
      </c>
      <c r="J100" s="261">
        <v>7.7110493206119033</v>
      </c>
    </row>
    <row r="101" spans="1:10" ht="13.8" x14ac:dyDescent="0.3">
      <c r="A101" s="95" t="s">
        <v>105</v>
      </c>
      <c r="B101" s="96">
        <v>2546</v>
      </c>
      <c r="C101" s="96">
        <v>424.33333333333331</v>
      </c>
      <c r="D101" s="266">
        <v>0.04</v>
      </c>
      <c r="E101" s="212">
        <v>222289.64499999999</v>
      </c>
      <c r="F101" s="213">
        <v>0.59519999999999995</v>
      </c>
      <c r="G101" s="213">
        <v>0.92689999999999995</v>
      </c>
      <c r="H101" s="213">
        <v>0.90690000000000004</v>
      </c>
      <c r="I101" s="213">
        <v>0.43409999999999999</v>
      </c>
      <c r="J101" s="261">
        <v>5.4198381182074487</v>
      </c>
    </row>
    <row r="102" spans="1:10" ht="13.8" x14ac:dyDescent="0.3">
      <c r="A102" s="95" t="s">
        <v>106</v>
      </c>
      <c r="B102" s="96">
        <v>4600</v>
      </c>
      <c r="C102" s="96">
        <v>340.74074074074076</v>
      </c>
      <c r="D102" s="266">
        <v>5.0999999999999997E-2</v>
      </c>
      <c r="E102" s="212">
        <v>203917.364</v>
      </c>
      <c r="F102" s="213">
        <v>0.63109999999999999</v>
      </c>
      <c r="G102" s="213">
        <v>0.95520000000000005</v>
      </c>
      <c r="H102" s="213">
        <v>0.94820000000000004</v>
      </c>
      <c r="I102" s="213">
        <v>0.52800000000000002</v>
      </c>
      <c r="J102" s="261">
        <v>4.514425441247691</v>
      </c>
    </row>
    <row r="103" spans="1:10" ht="13.8" x14ac:dyDescent="0.3">
      <c r="A103" s="95" t="s">
        <v>107</v>
      </c>
      <c r="B103" s="96">
        <v>922</v>
      </c>
      <c r="C103" s="96">
        <v>263.42857142857144</v>
      </c>
      <c r="D103" s="266">
        <v>3.1E-2</v>
      </c>
      <c r="E103" s="212">
        <v>180556.75</v>
      </c>
      <c r="F103" s="213">
        <v>0.65920000000000001</v>
      </c>
      <c r="G103" s="213">
        <v>0.94030000000000002</v>
      </c>
      <c r="H103" s="213">
        <v>0.94510000000000005</v>
      </c>
      <c r="I103" s="213">
        <v>0.54730000000000001</v>
      </c>
      <c r="J103" s="261">
        <v>4.9777090741514174</v>
      </c>
    </row>
    <row r="104" spans="1:10" ht="13.8" x14ac:dyDescent="0.3">
      <c r="A104" s="95" t="s">
        <v>108</v>
      </c>
      <c r="B104" s="96">
        <v>316</v>
      </c>
      <c r="C104" s="96">
        <v>421.33333333333331</v>
      </c>
      <c r="D104" s="266">
        <v>6.2E-2</v>
      </c>
      <c r="E104" s="212">
        <v>322565.94285714283</v>
      </c>
      <c r="F104" s="213">
        <v>0.71799999999999997</v>
      </c>
      <c r="G104" s="213">
        <v>0.82279999999999998</v>
      </c>
      <c r="H104" s="213">
        <v>0.96489999999999998</v>
      </c>
      <c r="I104" s="213">
        <v>0.53849999999999998</v>
      </c>
      <c r="J104" s="262">
        <v>7.5729415452920188</v>
      </c>
    </row>
    <row r="105" spans="1:10" s="167" customFormat="1" ht="13.8" x14ac:dyDescent="0.3">
      <c r="A105" s="97" t="s">
        <v>3</v>
      </c>
      <c r="B105" s="98">
        <v>311897</v>
      </c>
      <c r="C105" s="98">
        <v>332.82148688015536</v>
      </c>
      <c r="D105" s="217">
        <v>3.6999999999999998E-2</v>
      </c>
      <c r="E105" s="99">
        <v>225349.76675226309</v>
      </c>
      <c r="F105" s="100">
        <v>0.67875670263832355</v>
      </c>
      <c r="G105" s="100">
        <v>0.89892817180030582</v>
      </c>
      <c r="H105" s="100">
        <v>0.9217606973634781</v>
      </c>
      <c r="I105" s="100">
        <v>0.58175120678066705</v>
      </c>
      <c r="J105" s="101"/>
    </row>
    <row r="106" spans="1:10" ht="13.8" x14ac:dyDescent="0.3">
      <c r="A106" s="102"/>
      <c r="B106" s="103"/>
      <c r="C106" s="103"/>
      <c r="D106" s="353"/>
      <c r="E106" s="105"/>
      <c r="F106" s="106"/>
      <c r="G106" s="106"/>
      <c r="H106" s="106"/>
      <c r="I106" s="107"/>
    </row>
    <row r="107" spans="1:10" s="165" customFormat="1" ht="13.8" x14ac:dyDescent="0.3">
      <c r="A107" s="108">
        <f>SUBTOTAL(103,A5:A104)</f>
        <v>100</v>
      </c>
      <c r="B107" s="109">
        <f>SUBTOTAL(109,B5:B104)</f>
        <v>311888</v>
      </c>
      <c r="C107" s="110">
        <f>SUBTOTAL(101,C5:C104)</f>
        <v>340.97944236705553</v>
      </c>
      <c r="D107" s="111">
        <f>SUBTOTAL(101,D5:D104)</f>
        <v>4.0089999999999987E-2</v>
      </c>
      <c r="E107" s="235"/>
      <c r="F107" s="106"/>
      <c r="G107" s="106"/>
      <c r="H107" s="106"/>
      <c r="I107" s="106"/>
    </row>
    <row r="108" spans="1:10" ht="13.8" hidden="1" x14ac:dyDescent="0.3">
      <c r="A108" s="169" t="s">
        <v>183</v>
      </c>
      <c r="B108" s="103" t="s">
        <v>184</v>
      </c>
      <c r="C108" s="103" t="s">
        <v>185</v>
      </c>
      <c r="D108" s="104" t="s">
        <v>185</v>
      </c>
      <c r="E108" s="170"/>
      <c r="F108" s="106"/>
      <c r="G108" s="106"/>
      <c r="H108" s="106"/>
      <c r="I108" s="106"/>
    </row>
    <row r="109" spans="1:10" ht="13.8" hidden="1" x14ac:dyDescent="0.3">
      <c r="A109" s="169">
        <f>SUBTOTAL(103,A5:A103)</f>
        <v>99</v>
      </c>
      <c r="B109" s="171">
        <f>SUBTOTAL(109,B5:B103)</f>
        <v>311572</v>
      </c>
      <c r="C109" s="169">
        <f>SUBTOTAL(101,C5:C103)</f>
        <v>340.16778690274964</v>
      </c>
      <c r="D109" s="169">
        <f>SUBTOTAL(101,D5:D103)</f>
        <v>3.9868686868686852E-2</v>
      </c>
      <c r="E109" s="170"/>
      <c r="F109" s="106"/>
      <c r="G109" s="106"/>
      <c r="H109" s="106"/>
      <c r="I109" s="106"/>
    </row>
    <row r="110" spans="1:10" ht="13.8" x14ac:dyDescent="0.3">
      <c r="A110" s="169"/>
      <c r="B110" s="103"/>
      <c r="C110" s="103"/>
      <c r="D110" s="104"/>
      <c r="E110" s="170"/>
      <c r="F110" s="106"/>
      <c r="G110" s="106"/>
      <c r="H110" s="106"/>
      <c r="I110" s="106"/>
    </row>
    <row r="111" spans="1:10" s="172" customFormat="1" ht="13.8" x14ac:dyDescent="0.3">
      <c r="B111" s="233"/>
      <c r="C111" s="257"/>
      <c r="D111" s="375" t="s">
        <v>308</v>
      </c>
      <c r="E111" s="234"/>
      <c r="F111" s="106"/>
      <c r="G111" s="106"/>
      <c r="H111" s="106"/>
      <c r="I111" s="106"/>
    </row>
    <row r="112" spans="1:10" ht="13.8" x14ac:dyDescent="0.3">
      <c r="A112" s="376" t="s">
        <v>313</v>
      </c>
      <c r="B112" s="371"/>
      <c r="C112" s="371"/>
      <c r="D112" s="372"/>
      <c r="E112" s="373"/>
      <c r="F112" s="374"/>
      <c r="G112" s="374"/>
      <c r="H112" s="106"/>
      <c r="I112" s="106"/>
    </row>
    <row r="113" spans="1:9" ht="13.8" x14ac:dyDescent="0.3">
      <c r="A113" s="112"/>
      <c r="B113" s="103"/>
      <c r="C113" s="103"/>
      <c r="D113" s="104"/>
      <c r="E113" s="170"/>
      <c r="F113" s="106"/>
      <c r="G113" s="106"/>
      <c r="H113" s="106"/>
      <c r="I113" s="106"/>
    </row>
    <row r="114" spans="1:9" ht="15" customHeight="1" x14ac:dyDescent="0.3">
      <c r="A114" s="236"/>
      <c r="B114" s="103"/>
      <c r="C114" s="103"/>
      <c r="D114" s="104"/>
      <c r="E114" s="105"/>
      <c r="F114" s="106"/>
      <c r="G114" s="106"/>
      <c r="H114" s="106"/>
      <c r="I114" s="107"/>
    </row>
    <row r="115" spans="1:9" ht="13.8" x14ac:dyDescent="0.3">
      <c r="A115" s="174"/>
      <c r="B115" s="103"/>
      <c r="C115" s="103"/>
      <c r="D115" s="104"/>
      <c r="E115" s="170"/>
      <c r="F115" s="175"/>
      <c r="G115" s="106"/>
      <c r="H115" s="106"/>
      <c r="I115" s="107"/>
    </row>
    <row r="116" spans="1:9" ht="13.8" x14ac:dyDescent="0.3">
      <c r="A116" s="174"/>
      <c r="B116" s="103"/>
      <c r="C116" s="103"/>
      <c r="D116" s="104"/>
      <c r="E116" s="170"/>
      <c r="F116" s="175"/>
      <c r="G116" s="106"/>
      <c r="H116" s="106"/>
      <c r="I116" s="107"/>
    </row>
    <row r="117" spans="1:9" ht="13.8" x14ac:dyDescent="0.3">
      <c r="A117" s="176"/>
      <c r="B117" s="103"/>
      <c r="C117" s="103"/>
      <c r="D117" s="104"/>
      <c r="E117" s="170"/>
      <c r="F117" s="175"/>
      <c r="G117" s="106"/>
      <c r="H117" s="106"/>
      <c r="I117" s="107"/>
    </row>
    <row r="118" spans="1:9" s="164" customFormat="1" ht="13.8" x14ac:dyDescent="0.3">
      <c r="A118" s="169"/>
      <c r="B118" s="103"/>
      <c r="C118" s="103"/>
      <c r="D118" s="104"/>
      <c r="E118" s="170"/>
      <c r="F118" s="106"/>
      <c r="G118" s="106"/>
      <c r="H118" s="106"/>
      <c r="I118" s="106"/>
    </row>
    <row r="119" spans="1:9" s="164" customFormat="1" ht="13.8" x14ac:dyDescent="0.3">
      <c r="A119" s="102"/>
      <c r="B119" s="103"/>
      <c r="C119" s="177"/>
      <c r="D119" s="177"/>
      <c r="E119" s="170"/>
      <c r="F119" s="106"/>
      <c r="G119" s="106"/>
      <c r="H119" s="106"/>
      <c r="I119" s="106"/>
    </row>
    <row r="120" spans="1:9" s="164" customFormat="1" ht="13.8" x14ac:dyDescent="0.3">
      <c r="A120" s="102"/>
      <c r="B120" s="103"/>
      <c r="C120" s="103"/>
      <c r="D120" s="178"/>
      <c r="E120" s="170"/>
      <c r="F120" s="106"/>
      <c r="G120" s="106"/>
      <c r="H120" s="106"/>
      <c r="I120" s="106"/>
    </row>
    <row r="121" spans="1:9" s="164" customFormat="1" ht="13.8" x14ac:dyDescent="0.3">
      <c r="A121" s="102"/>
      <c r="B121" s="103"/>
      <c r="C121" s="103"/>
      <c r="D121" s="104"/>
      <c r="E121" s="170"/>
      <c r="F121" s="106"/>
      <c r="G121" s="106"/>
      <c r="H121" s="106"/>
      <c r="I121" s="106"/>
    </row>
    <row r="122" spans="1:9" s="164" customFormat="1" ht="13.8" x14ac:dyDescent="0.3">
      <c r="A122" s="102"/>
      <c r="B122" s="103"/>
      <c r="C122" s="103"/>
      <c r="D122" s="177"/>
      <c r="E122" s="170"/>
      <c r="F122" s="106"/>
      <c r="G122" s="106"/>
      <c r="H122" s="106"/>
      <c r="I122" s="106"/>
    </row>
    <row r="123" spans="1:9" s="164" customFormat="1" ht="13.8" x14ac:dyDescent="0.3">
      <c r="A123" s="169"/>
      <c r="B123" s="103"/>
      <c r="C123" s="103"/>
      <c r="D123" s="104"/>
      <c r="E123" s="170"/>
      <c r="F123" s="106"/>
      <c r="G123" s="106"/>
      <c r="H123" s="106"/>
      <c r="I123" s="106"/>
    </row>
    <row r="124" spans="1:9" s="164" customFormat="1" ht="13.8" x14ac:dyDescent="0.3">
      <c r="A124" s="102"/>
      <c r="B124" s="103"/>
      <c r="C124" s="103"/>
      <c r="D124" s="104"/>
      <c r="E124" s="170"/>
      <c r="F124" s="106"/>
      <c r="G124" s="106"/>
      <c r="H124" s="106"/>
      <c r="I124" s="106"/>
    </row>
    <row r="125" spans="1:9" s="164" customFormat="1" ht="13.8" x14ac:dyDescent="0.3">
      <c r="A125" s="169"/>
      <c r="B125" s="103"/>
      <c r="C125" s="103"/>
      <c r="D125" s="104"/>
      <c r="E125" s="170"/>
      <c r="F125" s="106"/>
      <c r="G125" s="106"/>
      <c r="H125" s="106"/>
      <c r="I125" s="106"/>
    </row>
    <row r="126" spans="1:9" s="167" customFormat="1" ht="13.8" x14ac:dyDescent="0.3">
      <c r="A126" s="173"/>
      <c r="B126" s="179"/>
      <c r="C126" s="179"/>
      <c r="D126" s="180"/>
      <c r="E126" s="181"/>
      <c r="F126" s="182"/>
      <c r="G126" s="182"/>
      <c r="H126" s="182"/>
      <c r="I126" s="182"/>
    </row>
    <row r="127" spans="1:9" ht="13.8" x14ac:dyDescent="0.3">
      <c r="A127" s="174"/>
      <c r="B127" s="103"/>
      <c r="C127" s="103"/>
      <c r="D127" s="104"/>
      <c r="E127" s="170"/>
      <c r="F127" s="175"/>
      <c r="G127" s="106"/>
      <c r="H127" s="106"/>
      <c r="I127" s="107"/>
    </row>
    <row r="128" spans="1:9" ht="13.8" x14ac:dyDescent="0.3">
      <c r="A128" s="183"/>
      <c r="B128" s="103"/>
      <c r="C128" s="103"/>
      <c r="D128" s="104"/>
      <c r="E128" s="170"/>
      <c r="F128" s="175"/>
      <c r="G128" s="106"/>
      <c r="H128" s="106"/>
      <c r="I128" s="107"/>
    </row>
    <row r="129" spans="1:9" ht="13.8" x14ac:dyDescent="0.3">
      <c r="A129" s="174"/>
      <c r="B129" s="103"/>
      <c r="C129" s="103"/>
      <c r="D129" s="104"/>
      <c r="E129" s="170"/>
      <c r="F129" s="175"/>
      <c r="G129" s="106"/>
      <c r="H129" s="106"/>
      <c r="I129" s="107"/>
    </row>
    <row r="130" spans="1:9" ht="13.8" x14ac:dyDescent="0.3">
      <c r="A130" s="174"/>
      <c r="B130" s="103"/>
      <c r="C130" s="103"/>
      <c r="D130" s="104"/>
      <c r="E130" s="170"/>
      <c r="F130" s="175"/>
      <c r="G130" s="106"/>
      <c r="H130" s="106"/>
      <c r="I130" s="107"/>
    </row>
    <row r="131" spans="1:9" ht="13.8" x14ac:dyDescent="0.3">
      <c r="A131" s="174"/>
      <c r="B131" s="103"/>
      <c r="C131" s="103"/>
      <c r="D131" s="104"/>
      <c r="E131" s="170"/>
      <c r="F131" s="175"/>
      <c r="G131" s="106"/>
      <c r="H131" s="106"/>
      <c r="I131" s="107"/>
    </row>
    <row r="132" spans="1:9" ht="13.8" x14ac:dyDescent="0.3">
      <c r="A132" s="174"/>
      <c r="B132" s="103"/>
      <c r="C132" s="103"/>
      <c r="D132" s="104"/>
      <c r="E132" s="170"/>
      <c r="F132" s="175"/>
      <c r="G132" s="106"/>
      <c r="H132" s="106"/>
      <c r="I132" s="107"/>
    </row>
    <row r="133" spans="1:9" ht="13.8" x14ac:dyDescent="0.3">
      <c r="A133" s="174"/>
      <c r="B133" s="103"/>
      <c r="C133" s="103"/>
      <c r="D133" s="104"/>
      <c r="E133" s="170"/>
      <c r="F133" s="175"/>
      <c r="G133" s="106"/>
      <c r="H133" s="106"/>
      <c r="I133" s="107"/>
    </row>
    <row r="134" spans="1:9" ht="13.8" x14ac:dyDescent="0.3">
      <c r="A134" s="174"/>
      <c r="B134" s="103"/>
      <c r="C134" s="103"/>
      <c r="D134" s="104"/>
      <c r="E134" s="170"/>
      <c r="F134" s="175"/>
      <c r="G134" s="106"/>
      <c r="H134" s="106"/>
      <c r="I134" s="107"/>
    </row>
    <row r="135" spans="1:9" ht="13.8" x14ac:dyDescent="0.3">
      <c r="A135" s="174"/>
      <c r="B135" s="103"/>
      <c r="C135" s="103"/>
      <c r="D135" s="104"/>
      <c r="E135" s="170"/>
      <c r="F135" s="175"/>
      <c r="G135" s="106"/>
      <c r="H135" s="106"/>
      <c r="I135" s="107"/>
    </row>
    <row r="136" spans="1:9" ht="13.8" x14ac:dyDescent="0.3">
      <c r="A136" s="174"/>
      <c r="B136" s="103"/>
      <c r="C136" s="103"/>
      <c r="D136" s="104"/>
      <c r="E136" s="170"/>
      <c r="F136" s="175"/>
      <c r="G136" s="106"/>
      <c r="H136" s="106"/>
      <c r="I136" s="107"/>
    </row>
    <row r="137" spans="1:9" ht="13.8" x14ac:dyDescent="0.3">
      <c r="A137" s="174"/>
      <c r="B137" s="103"/>
      <c r="C137" s="103"/>
      <c r="D137" s="104"/>
      <c r="E137" s="170"/>
      <c r="F137" s="175"/>
      <c r="G137" s="106"/>
      <c r="H137" s="106"/>
      <c r="I137" s="107"/>
    </row>
    <row r="138" spans="1:9" ht="13.8" x14ac:dyDescent="0.3">
      <c r="A138" s="174"/>
      <c r="B138" s="103"/>
      <c r="C138" s="103"/>
      <c r="D138" s="104"/>
      <c r="E138" s="170"/>
      <c r="F138" s="175"/>
      <c r="G138" s="106"/>
      <c r="H138" s="106"/>
      <c r="I138" s="107"/>
    </row>
    <row r="139" spans="1:9" ht="13.8" x14ac:dyDescent="0.3">
      <c r="A139" s="174"/>
      <c r="B139" s="103"/>
      <c r="C139" s="103"/>
      <c r="D139" s="104"/>
      <c r="E139" s="170"/>
      <c r="F139" s="175"/>
      <c r="G139" s="106"/>
      <c r="H139" s="106"/>
      <c r="I139" s="107"/>
    </row>
    <row r="140" spans="1:9" ht="13.8" x14ac:dyDescent="0.3">
      <c r="A140" s="174"/>
      <c r="B140" s="103"/>
      <c r="C140" s="103"/>
      <c r="D140" s="104"/>
      <c r="E140" s="170"/>
      <c r="F140" s="175"/>
      <c r="G140" s="106"/>
      <c r="H140" s="106"/>
      <c r="I140" s="107"/>
    </row>
    <row r="141" spans="1:9" ht="13.8" x14ac:dyDescent="0.3">
      <c r="A141" s="174"/>
      <c r="B141" s="103"/>
      <c r="C141" s="103"/>
      <c r="D141" s="104"/>
      <c r="E141" s="170"/>
      <c r="F141" s="175"/>
      <c r="G141" s="106"/>
      <c r="H141" s="106"/>
      <c r="I141" s="107"/>
    </row>
    <row r="142" spans="1:9" ht="13.8" x14ac:dyDescent="0.3">
      <c r="A142" s="174"/>
      <c r="B142" s="103"/>
      <c r="C142" s="103"/>
      <c r="D142" s="104"/>
      <c r="E142" s="170"/>
      <c r="F142" s="175"/>
      <c r="G142" s="106"/>
      <c r="H142" s="106"/>
      <c r="I142" s="107"/>
    </row>
    <row r="143" spans="1:9" x14ac:dyDescent="0.2">
      <c r="A143" s="184"/>
      <c r="E143" s="187"/>
      <c r="F143" s="188"/>
    </row>
    <row r="144" spans="1:9" x14ac:dyDescent="0.2">
      <c r="A144" s="184"/>
      <c r="E144" s="187"/>
      <c r="F144" s="188"/>
    </row>
    <row r="145" spans="1:10" s="189" customFormat="1" x14ac:dyDescent="0.2">
      <c r="A145" s="184"/>
      <c r="B145" s="185"/>
      <c r="C145" s="185"/>
      <c r="D145" s="186"/>
      <c r="E145" s="187"/>
      <c r="F145" s="188"/>
      <c r="I145" s="190"/>
      <c r="J145" s="166"/>
    </row>
    <row r="146" spans="1:10" s="189" customFormat="1" x14ac:dyDescent="0.2">
      <c r="A146" s="184"/>
      <c r="B146" s="185"/>
      <c r="C146" s="185"/>
      <c r="D146" s="186"/>
      <c r="E146" s="187"/>
      <c r="F146" s="188"/>
      <c r="I146" s="190"/>
      <c r="J146" s="166"/>
    </row>
    <row r="147" spans="1:10" s="189" customFormat="1" x14ac:dyDescent="0.2">
      <c r="A147" s="184"/>
      <c r="B147" s="185"/>
      <c r="C147" s="185"/>
      <c r="D147" s="186"/>
      <c r="E147" s="187"/>
      <c r="F147" s="188"/>
      <c r="I147" s="190"/>
      <c r="J147" s="166"/>
    </row>
    <row r="148" spans="1:10" s="189" customFormat="1" x14ac:dyDescent="0.2">
      <c r="A148" s="184"/>
      <c r="B148" s="185"/>
      <c r="C148" s="185"/>
      <c r="D148" s="186"/>
      <c r="E148" s="187"/>
      <c r="F148" s="188"/>
      <c r="I148" s="190"/>
      <c r="J148" s="166"/>
    </row>
    <row r="149" spans="1:10" s="189" customFormat="1" x14ac:dyDescent="0.2">
      <c r="A149" s="184"/>
      <c r="B149" s="185"/>
      <c r="C149" s="185"/>
      <c r="D149" s="186"/>
      <c r="E149" s="187"/>
      <c r="F149" s="188"/>
      <c r="I149" s="190"/>
      <c r="J149" s="166"/>
    </row>
    <row r="150" spans="1:10" s="189" customFormat="1" x14ac:dyDescent="0.2">
      <c r="A150" s="184"/>
      <c r="B150" s="185"/>
      <c r="C150" s="185"/>
      <c r="D150" s="186"/>
      <c r="E150" s="187"/>
      <c r="F150" s="188"/>
      <c r="I150" s="190"/>
      <c r="J150" s="166"/>
    </row>
    <row r="151" spans="1:10" s="189" customFormat="1" x14ac:dyDescent="0.2">
      <c r="A151" s="184"/>
      <c r="B151" s="185"/>
      <c r="C151" s="185"/>
      <c r="D151" s="186"/>
      <c r="E151" s="187"/>
      <c r="F151" s="188"/>
      <c r="I151" s="190"/>
      <c r="J151" s="166"/>
    </row>
    <row r="152" spans="1:10" s="189" customFormat="1" x14ac:dyDescent="0.2">
      <c r="A152" s="184"/>
      <c r="B152" s="185"/>
      <c r="C152" s="185"/>
      <c r="D152" s="186"/>
      <c r="E152" s="187"/>
      <c r="F152" s="188"/>
      <c r="I152" s="190"/>
      <c r="J152" s="166"/>
    </row>
    <row r="153" spans="1:10" s="189" customFormat="1" x14ac:dyDescent="0.2">
      <c r="A153" s="184"/>
      <c r="B153" s="185"/>
      <c r="C153" s="185"/>
      <c r="D153" s="186"/>
      <c r="E153" s="187"/>
      <c r="F153" s="188"/>
      <c r="I153" s="190"/>
      <c r="J153" s="166"/>
    </row>
    <row r="154" spans="1:10" s="189" customFormat="1" x14ac:dyDescent="0.2">
      <c r="A154" s="184"/>
      <c r="B154" s="185"/>
      <c r="C154" s="185"/>
      <c r="D154" s="186"/>
      <c r="E154" s="187"/>
      <c r="F154" s="188"/>
      <c r="I154" s="190"/>
      <c r="J154" s="166"/>
    </row>
    <row r="155" spans="1:10" s="189" customFormat="1" x14ac:dyDescent="0.2">
      <c r="A155" s="184"/>
      <c r="B155" s="185"/>
      <c r="C155" s="185"/>
      <c r="D155" s="186"/>
      <c r="E155" s="187"/>
      <c r="F155" s="188"/>
      <c r="I155" s="190"/>
      <c r="J155" s="166"/>
    </row>
    <row r="156" spans="1:10" s="189" customFormat="1" x14ac:dyDescent="0.2">
      <c r="A156" s="184"/>
      <c r="B156" s="185"/>
      <c r="C156" s="185"/>
      <c r="D156" s="186"/>
      <c r="E156" s="187"/>
      <c r="F156" s="188"/>
      <c r="I156" s="190"/>
      <c r="J156" s="166"/>
    </row>
    <row r="157" spans="1:10" s="189" customFormat="1" x14ac:dyDescent="0.2">
      <c r="A157" s="184"/>
      <c r="B157" s="185"/>
      <c r="C157" s="185"/>
      <c r="D157" s="186"/>
      <c r="E157" s="187"/>
      <c r="F157" s="188"/>
      <c r="I157" s="190"/>
      <c r="J157" s="166"/>
    </row>
    <row r="158" spans="1:10" s="189" customFormat="1" x14ac:dyDescent="0.2">
      <c r="A158" s="184"/>
      <c r="B158" s="185"/>
      <c r="C158" s="185"/>
      <c r="D158" s="186"/>
      <c r="E158" s="187"/>
      <c r="F158" s="188"/>
      <c r="I158" s="190"/>
      <c r="J158" s="166"/>
    </row>
    <row r="159" spans="1:10" s="189" customFormat="1" x14ac:dyDescent="0.2">
      <c r="A159" s="184"/>
      <c r="B159" s="185"/>
      <c r="C159" s="185"/>
      <c r="D159" s="186"/>
      <c r="E159" s="187"/>
      <c r="F159" s="188"/>
      <c r="I159" s="190"/>
      <c r="J159" s="166"/>
    </row>
    <row r="160" spans="1:10" s="189" customFormat="1" x14ac:dyDescent="0.2">
      <c r="A160" s="184"/>
      <c r="B160" s="185"/>
      <c r="C160" s="185"/>
      <c r="D160" s="186"/>
      <c r="E160" s="187"/>
      <c r="F160" s="188"/>
      <c r="I160" s="190"/>
      <c r="J160" s="166"/>
    </row>
    <row r="161" spans="1:10" s="189" customFormat="1" x14ac:dyDescent="0.2">
      <c r="A161" s="184"/>
      <c r="B161" s="185"/>
      <c r="C161" s="185"/>
      <c r="D161" s="186"/>
      <c r="E161" s="187"/>
      <c r="F161" s="188"/>
      <c r="I161" s="190"/>
      <c r="J161" s="166"/>
    </row>
    <row r="162" spans="1:10" s="189" customFormat="1" x14ac:dyDescent="0.2">
      <c r="A162" s="184"/>
      <c r="B162" s="185"/>
      <c r="C162" s="185"/>
      <c r="D162" s="186"/>
      <c r="E162" s="187"/>
      <c r="F162" s="188"/>
      <c r="I162" s="190"/>
      <c r="J162" s="166"/>
    </row>
    <row r="163" spans="1:10" s="189" customFormat="1" x14ac:dyDescent="0.2">
      <c r="A163" s="184"/>
      <c r="B163" s="185"/>
      <c r="C163" s="185"/>
      <c r="D163" s="186"/>
      <c r="E163" s="187"/>
      <c r="F163" s="188"/>
      <c r="I163" s="190"/>
      <c r="J163" s="166"/>
    </row>
    <row r="164" spans="1:10" s="189" customFormat="1" x14ac:dyDescent="0.2">
      <c r="A164" s="184"/>
      <c r="B164" s="185"/>
      <c r="C164" s="185"/>
      <c r="D164" s="186"/>
      <c r="E164" s="187"/>
      <c r="F164" s="188"/>
      <c r="I164" s="190"/>
      <c r="J164" s="166"/>
    </row>
    <row r="165" spans="1:10" s="189" customFormat="1" x14ac:dyDescent="0.2">
      <c r="A165" s="184"/>
      <c r="B165" s="185"/>
      <c r="C165" s="185"/>
      <c r="D165" s="186"/>
      <c r="E165" s="187"/>
      <c r="F165" s="188"/>
      <c r="I165" s="190"/>
      <c r="J165" s="166"/>
    </row>
    <row r="166" spans="1:10" s="189" customFormat="1" x14ac:dyDescent="0.2">
      <c r="A166" s="184"/>
      <c r="B166" s="185"/>
      <c r="C166" s="185"/>
      <c r="D166" s="186"/>
      <c r="E166" s="187"/>
      <c r="F166" s="188"/>
      <c r="I166" s="190"/>
      <c r="J166" s="166"/>
    </row>
    <row r="167" spans="1:10" s="189" customFormat="1" x14ac:dyDescent="0.2">
      <c r="A167" s="184"/>
      <c r="B167" s="185"/>
      <c r="C167" s="185"/>
      <c r="D167" s="186"/>
      <c r="E167" s="187"/>
      <c r="F167" s="188"/>
      <c r="I167" s="190"/>
      <c r="J167" s="166"/>
    </row>
    <row r="168" spans="1:10" s="189" customFormat="1" x14ac:dyDescent="0.2">
      <c r="A168" s="184"/>
      <c r="B168" s="185"/>
      <c r="C168" s="185"/>
      <c r="D168" s="186"/>
      <c r="E168" s="187"/>
      <c r="F168" s="188"/>
      <c r="I168" s="190"/>
      <c r="J168" s="166"/>
    </row>
    <row r="169" spans="1:10" s="189" customFormat="1" x14ac:dyDescent="0.2">
      <c r="A169" s="184"/>
      <c r="B169" s="185"/>
      <c r="C169" s="185"/>
      <c r="D169" s="186"/>
      <c r="E169" s="187"/>
      <c r="F169" s="188"/>
      <c r="I169" s="190"/>
      <c r="J169" s="166"/>
    </row>
    <row r="170" spans="1:10" s="189" customFormat="1" x14ac:dyDescent="0.2">
      <c r="A170" s="184"/>
      <c r="B170" s="185"/>
      <c r="C170" s="185"/>
      <c r="D170" s="186"/>
      <c r="E170" s="187"/>
      <c r="F170" s="188"/>
      <c r="I170" s="190"/>
      <c r="J170" s="166"/>
    </row>
    <row r="171" spans="1:10" s="189" customFormat="1" x14ac:dyDescent="0.2">
      <c r="A171" s="184"/>
      <c r="B171" s="185"/>
      <c r="C171" s="185"/>
      <c r="D171" s="186"/>
      <c r="E171" s="187"/>
      <c r="F171" s="188"/>
      <c r="I171" s="190"/>
      <c r="J171" s="166"/>
    </row>
    <row r="172" spans="1:10" s="189" customFormat="1" x14ac:dyDescent="0.2">
      <c r="A172" s="184"/>
      <c r="B172" s="185"/>
      <c r="C172" s="185"/>
      <c r="D172" s="186"/>
      <c r="E172" s="187"/>
      <c r="F172" s="188"/>
      <c r="I172" s="190"/>
      <c r="J172" s="166"/>
    </row>
    <row r="173" spans="1:10" s="189" customFormat="1" x14ac:dyDescent="0.2">
      <c r="A173" s="184"/>
      <c r="B173" s="185"/>
      <c r="C173" s="185"/>
      <c r="D173" s="186"/>
      <c r="E173" s="187"/>
      <c r="F173" s="188"/>
      <c r="I173" s="190"/>
      <c r="J173" s="166"/>
    </row>
    <row r="174" spans="1:10" s="189" customFormat="1" x14ac:dyDescent="0.2">
      <c r="A174" s="184"/>
      <c r="B174" s="185"/>
      <c r="C174" s="185"/>
      <c r="D174" s="186"/>
      <c r="E174" s="187"/>
      <c r="F174" s="188"/>
      <c r="I174" s="190"/>
      <c r="J174" s="166"/>
    </row>
    <row r="175" spans="1:10" s="189" customFormat="1" x14ac:dyDescent="0.2">
      <c r="A175" s="184"/>
      <c r="B175" s="185"/>
      <c r="C175" s="185"/>
      <c r="D175" s="186"/>
      <c r="E175" s="187"/>
      <c r="F175" s="188"/>
      <c r="I175" s="190"/>
      <c r="J175" s="166"/>
    </row>
    <row r="176" spans="1:10" s="189" customFormat="1" x14ac:dyDescent="0.2">
      <c r="A176" s="184"/>
      <c r="B176" s="185"/>
      <c r="C176" s="185"/>
      <c r="D176" s="186"/>
      <c r="E176" s="187"/>
      <c r="F176" s="188"/>
      <c r="I176" s="190"/>
      <c r="J176" s="166"/>
    </row>
    <row r="177" spans="1:10" s="189" customFormat="1" x14ac:dyDescent="0.2">
      <c r="A177" s="184"/>
      <c r="B177" s="185"/>
      <c r="C177" s="185"/>
      <c r="D177" s="186"/>
      <c r="E177" s="187"/>
      <c r="F177" s="188"/>
      <c r="I177" s="190"/>
      <c r="J177" s="166"/>
    </row>
    <row r="178" spans="1:10" s="189" customFormat="1" x14ac:dyDescent="0.2">
      <c r="A178" s="184"/>
      <c r="B178" s="185"/>
      <c r="C178" s="185"/>
      <c r="D178" s="186"/>
      <c r="E178" s="187"/>
      <c r="F178" s="188"/>
      <c r="I178" s="190"/>
      <c r="J178" s="166"/>
    </row>
    <row r="179" spans="1:10" s="189" customFormat="1" x14ac:dyDescent="0.2">
      <c r="A179" s="184"/>
      <c r="B179" s="185"/>
      <c r="C179" s="185"/>
      <c r="D179" s="186"/>
      <c r="E179" s="187"/>
      <c r="F179" s="188"/>
      <c r="I179" s="190"/>
      <c r="J179" s="166"/>
    </row>
    <row r="180" spans="1:10" s="189" customFormat="1" x14ac:dyDescent="0.2">
      <c r="A180" s="184"/>
      <c r="B180" s="185"/>
      <c r="C180" s="185"/>
      <c r="D180" s="186"/>
      <c r="E180" s="187"/>
      <c r="F180" s="188"/>
      <c r="I180" s="190"/>
      <c r="J180" s="166"/>
    </row>
    <row r="181" spans="1:10" s="189" customFormat="1" x14ac:dyDescent="0.2">
      <c r="A181" s="184"/>
      <c r="B181" s="185"/>
      <c r="C181" s="185"/>
      <c r="D181" s="186"/>
      <c r="E181" s="187"/>
      <c r="F181" s="188"/>
      <c r="I181" s="190"/>
      <c r="J181" s="166"/>
    </row>
    <row r="182" spans="1:10" s="189" customFormat="1" x14ac:dyDescent="0.2">
      <c r="A182" s="184"/>
      <c r="B182" s="185"/>
      <c r="C182" s="185"/>
      <c r="D182" s="186"/>
      <c r="E182" s="187"/>
      <c r="F182" s="188"/>
      <c r="I182" s="190"/>
      <c r="J182" s="166"/>
    </row>
    <row r="183" spans="1:10" s="189" customFormat="1" x14ac:dyDescent="0.2">
      <c r="A183" s="184"/>
      <c r="B183" s="185"/>
      <c r="C183" s="185"/>
      <c r="D183" s="186"/>
      <c r="E183" s="187"/>
      <c r="F183" s="188"/>
      <c r="I183" s="190"/>
      <c r="J183" s="166"/>
    </row>
    <row r="184" spans="1:10" s="189" customFormat="1" x14ac:dyDescent="0.2">
      <c r="A184" s="184"/>
      <c r="B184" s="185"/>
      <c r="C184" s="185"/>
      <c r="D184" s="186"/>
      <c r="E184" s="187"/>
      <c r="F184" s="188"/>
      <c r="I184" s="190"/>
      <c r="J184" s="166"/>
    </row>
    <row r="185" spans="1:10" s="189" customFormat="1" x14ac:dyDescent="0.2">
      <c r="A185" s="184"/>
      <c r="B185" s="185"/>
      <c r="C185" s="185"/>
      <c r="D185" s="186"/>
      <c r="E185" s="187"/>
      <c r="F185" s="188"/>
      <c r="I185" s="190"/>
      <c r="J185" s="166"/>
    </row>
    <row r="186" spans="1:10" s="189" customFormat="1" x14ac:dyDescent="0.2">
      <c r="A186" s="184"/>
      <c r="B186" s="185"/>
      <c r="C186" s="185"/>
      <c r="D186" s="186"/>
      <c r="E186" s="187"/>
      <c r="F186" s="188"/>
      <c r="I186" s="190"/>
      <c r="J186" s="166"/>
    </row>
    <row r="187" spans="1:10" s="189" customFormat="1" x14ac:dyDescent="0.2">
      <c r="A187" s="184"/>
      <c r="B187" s="185"/>
      <c r="C187" s="185"/>
      <c r="D187" s="186"/>
      <c r="E187" s="187"/>
      <c r="F187" s="188"/>
      <c r="I187" s="190"/>
      <c r="J187" s="166"/>
    </row>
    <row r="188" spans="1:10" s="189" customFormat="1" x14ac:dyDescent="0.2">
      <c r="A188" s="184"/>
      <c r="B188" s="185"/>
      <c r="C188" s="185"/>
      <c r="D188" s="186"/>
      <c r="E188" s="187"/>
      <c r="F188" s="188"/>
      <c r="I188" s="190"/>
      <c r="J188" s="166"/>
    </row>
    <row r="189" spans="1:10" s="189" customFormat="1" x14ac:dyDescent="0.2">
      <c r="A189" s="184"/>
      <c r="B189" s="185"/>
      <c r="C189" s="185"/>
      <c r="D189" s="186"/>
      <c r="E189" s="187"/>
      <c r="F189" s="188"/>
      <c r="I189" s="190"/>
      <c r="J189" s="166"/>
    </row>
    <row r="190" spans="1:10" s="189" customFormat="1" x14ac:dyDescent="0.2">
      <c r="A190" s="184"/>
      <c r="B190" s="185"/>
      <c r="C190" s="185"/>
      <c r="D190" s="186"/>
      <c r="E190" s="187"/>
      <c r="F190" s="188"/>
      <c r="I190" s="190"/>
      <c r="J190" s="166"/>
    </row>
    <row r="191" spans="1:10" s="189" customFormat="1" x14ac:dyDescent="0.2">
      <c r="A191" s="184"/>
      <c r="B191" s="185"/>
      <c r="C191" s="185"/>
      <c r="D191" s="186"/>
      <c r="E191" s="187"/>
      <c r="F191" s="188"/>
      <c r="I191" s="190"/>
      <c r="J191" s="166"/>
    </row>
    <row r="192" spans="1:10" s="189" customFormat="1" x14ac:dyDescent="0.2">
      <c r="A192" s="184"/>
      <c r="B192" s="185"/>
      <c r="C192" s="185"/>
      <c r="D192" s="186"/>
      <c r="E192" s="187"/>
      <c r="F192" s="188"/>
      <c r="I192" s="190"/>
      <c r="J192" s="166"/>
    </row>
    <row r="193" spans="1:10" s="189" customFormat="1" x14ac:dyDescent="0.2">
      <c r="A193" s="184"/>
      <c r="B193" s="185"/>
      <c r="C193" s="185"/>
      <c r="D193" s="186"/>
      <c r="E193" s="187"/>
      <c r="F193" s="188"/>
      <c r="I193" s="190"/>
      <c r="J193" s="166"/>
    </row>
    <row r="194" spans="1:10" s="189" customFormat="1" x14ac:dyDescent="0.2">
      <c r="A194" s="184"/>
      <c r="B194" s="185"/>
      <c r="C194" s="185"/>
      <c r="D194" s="186"/>
      <c r="E194" s="187"/>
      <c r="F194" s="188"/>
      <c r="I194" s="190"/>
      <c r="J194" s="166"/>
    </row>
    <row r="195" spans="1:10" s="189" customFormat="1" x14ac:dyDescent="0.2">
      <c r="A195" s="184"/>
      <c r="B195" s="185"/>
      <c r="C195" s="185"/>
      <c r="D195" s="186"/>
      <c r="E195" s="187"/>
      <c r="F195" s="188"/>
      <c r="I195" s="190"/>
      <c r="J195" s="166"/>
    </row>
    <row r="196" spans="1:10" s="189" customFormat="1" x14ac:dyDescent="0.2">
      <c r="A196" s="184"/>
      <c r="B196" s="185"/>
      <c r="C196" s="185"/>
      <c r="D196" s="186"/>
      <c r="E196" s="187"/>
      <c r="F196" s="188"/>
      <c r="I196" s="190"/>
      <c r="J196" s="166"/>
    </row>
    <row r="197" spans="1:10" s="189" customFormat="1" x14ac:dyDescent="0.2">
      <c r="A197" s="184"/>
      <c r="B197" s="185"/>
      <c r="C197" s="185"/>
      <c r="D197" s="186"/>
      <c r="E197" s="187"/>
      <c r="F197" s="188"/>
      <c r="I197" s="190"/>
      <c r="J197" s="166"/>
    </row>
    <row r="198" spans="1:10" s="189" customFormat="1" x14ac:dyDescent="0.2">
      <c r="A198" s="184"/>
      <c r="B198" s="185"/>
      <c r="C198" s="185"/>
      <c r="D198" s="186"/>
      <c r="E198" s="187"/>
      <c r="F198" s="188"/>
      <c r="I198" s="190"/>
      <c r="J198" s="166"/>
    </row>
    <row r="199" spans="1:10" s="189" customFormat="1" x14ac:dyDescent="0.2">
      <c r="A199" s="184"/>
      <c r="B199" s="185"/>
      <c r="C199" s="185"/>
      <c r="D199" s="186"/>
      <c r="E199" s="187"/>
      <c r="F199" s="188"/>
      <c r="I199" s="190"/>
      <c r="J199" s="166"/>
    </row>
    <row r="200" spans="1:10" s="189" customFormat="1" x14ac:dyDescent="0.2">
      <c r="A200" s="184"/>
      <c r="B200" s="185"/>
      <c r="C200" s="185"/>
      <c r="D200" s="186"/>
      <c r="E200" s="187"/>
      <c r="F200" s="188"/>
      <c r="I200" s="190"/>
      <c r="J200" s="166"/>
    </row>
    <row r="201" spans="1:10" s="189" customFormat="1" x14ac:dyDescent="0.2">
      <c r="A201" s="184"/>
      <c r="B201" s="185"/>
      <c r="C201" s="185"/>
      <c r="D201" s="186"/>
      <c r="E201" s="187"/>
      <c r="F201" s="188"/>
      <c r="I201" s="190"/>
      <c r="J201" s="166"/>
    </row>
    <row r="202" spans="1:10" s="189" customFormat="1" x14ac:dyDescent="0.2">
      <c r="A202" s="184"/>
      <c r="B202" s="185"/>
      <c r="C202" s="185"/>
      <c r="D202" s="186"/>
      <c r="E202" s="187"/>
      <c r="F202" s="188"/>
      <c r="I202" s="190"/>
      <c r="J202" s="166"/>
    </row>
    <row r="203" spans="1:10" s="189" customFormat="1" x14ac:dyDescent="0.2">
      <c r="A203" s="184"/>
      <c r="B203" s="185"/>
      <c r="C203" s="185"/>
      <c r="D203" s="186"/>
      <c r="E203" s="187"/>
      <c r="F203" s="188"/>
      <c r="I203" s="190"/>
      <c r="J203" s="166"/>
    </row>
    <row r="204" spans="1:10" s="189" customFormat="1" x14ac:dyDescent="0.2">
      <c r="A204" s="184"/>
      <c r="B204" s="185"/>
      <c r="C204" s="185"/>
      <c r="D204" s="186"/>
      <c r="E204" s="187"/>
      <c r="F204" s="188"/>
      <c r="I204" s="190"/>
      <c r="J204" s="166"/>
    </row>
    <row r="205" spans="1:10" s="189" customFormat="1" x14ac:dyDescent="0.2">
      <c r="A205" s="184"/>
      <c r="B205" s="185"/>
      <c r="C205" s="185"/>
      <c r="D205" s="186"/>
      <c r="E205" s="187"/>
      <c r="F205" s="188"/>
      <c r="I205" s="190"/>
      <c r="J205" s="166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J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F4" activePane="bottomRight" state="frozen"/>
      <selection activeCell="D7" sqref="D7"/>
      <selection pane="topRight" activeCell="D7" sqref="D7"/>
      <selection pane="bottomLeft" activeCell="D7" sqref="D7"/>
      <selection pane="bottomRight" activeCell="C4" sqref="C4:AS112"/>
    </sheetView>
  </sheetViews>
  <sheetFormatPr defaultColWidth="9.33203125" defaultRowHeight="13.2" x14ac:dyDescent="0.25"/>
  <cols>
    <col min="1" max="1" width="15.6640625" style="113" bestFit="1" customWidth="1"/>
    <col min="2" max="2" width="25.6640625" style="113" customWidth="1"/>
    <col min="3" max="3" width="15.33203125" style="146" bestFit="1" customWidth="1"/>
    <col min="4" max="4" width="14" style="147" bestFit="1" customWidth="1"/>
    <col min="5" max="5" width="12" style="148" bestFit="1" customWidth="1"/>
    <col min="6" max="6" width="10.5546875" style="149" customWidth="1"/>
    <col min="7" max="7" width="11" style="148" bestFit="1" customWidth="1"/>
    <col min="8" max="8" width="12.6640625" style="150" bestFit="1" customWidth="1"/>
    <col min="9" max="9" width="10.6640625" style="148" bestFit="1" customWidth="1"/>
    <col min="10" max="10" width="13.5546875" style="149" customWidth="1"/>
    <col min="11" max="11" width="16.6640625" style="151" bestFit="1" customWidth="1"/>
    <col min="12" max="12" width="12.33203125" style="152" bestFit="1" customWidth="1"/>
    <col min="13" max="13" width="14" style="153" bestFit="1" customWidth="1"/>
    <col min="14" max="14" width="12" style="148" bestFit="1" customWidth="1"/>
    <col min="15" max="15" width="18" style="154" bestFit="1" customWidth="1"/>
    <col min="16" max="16" width="9.6640625" style="150" bestFit="1" customWidth="1"/>
    <col min="17" max="17" width="9.33203125" style="149" bestFit="1" customWidth="1"/>
    <col min="18" max="18" width="10.5546875" style="148" bestFit="1" customWidth="1"/>
    <col min="19" max="19" width="10.5546875" style="154" customWidth="1"/>
    <col min="20" max="20" width="9.6640625" style="150" bestFit="1" customWidth="1"/>
    <col min="21" max="21" width="9.33203125" style="149" bestFit="1" customWidth="1"/>
    <col min="22" max="22" width="7.6640625" style="148" bestFit="1" customWidth="1"/>
    <col min="23" max="23" width="8.44140625" style="154" bestFit="1" customWidth="1"/>
    <col min="24" max="24" width="9.6640625" style="150" bestFit="1" customWidth="1"/>
    <col min="25" max="25" width="9.33203125" style="149" bestFit="1" customWidth="1"/>
    <col min="26" max="26" width="8.5546875" style="148" bestFit="1" customWidth="1"/>
    <col min="27" max="27" width="8.44140625" style="154" bestFit="1" customWidth="1"/>
    <col min="28" max="28" width="9.6640625" style="150" bestFit="1" customWidth="1"/>
    <col min="29" max="29" width="9.33203125" style="149" bestFit="1" customWidth="1"/>
    <col min="30" max="30" width="9.6640625" style="150" bestFit="1" customWidth="1"/>
    <col min="31" max="31" width="14.44140625" style="150" customWidth="1"/>
    <col min="32" max="32" width="10.44140625" style="148" customWidth="1"/>
    <col min="33" max="33" width="16" style="149" customWidth="1"/>
    <col min="34" max="34" width="9.6640625" style="150" bestFit="1" customWidth="1"/>
    <col min="35" max="35" width="19.5546875" style="149" customWidth="1"/>
    <col min="36" max="36" width="9.6640625" style="148" bestFit="1" customWidth="1"/>
    <col min="37" max="37" width="9.33203125" style="149" bestFit="1" customWidth="1"/>
    <col min="38" max="38" width="9.6640625" style="148" bestFit="1" customWidth="1"/>
    <col min="39" max="39" width="14" style="149" customWidth="1"/>
    <col min="40" max="40" width="9.33203125" style="148"/>
    <col min="41" max="41" width="8.44140625" style="154" bestFit="1" customWidth="1"/>
    <col min="42" max="42" width="9.6640625" style="150" bestFit="1" customWidth="1"/>
    <col min="43" max="43" width="9.33203125" style="149" bestFit="1" customWidth="1"/>
    <col min="44" max="44" width="9.6640625" style="148" bestFit="1" customWidth="1"/>
    <col min="45" max="45" width="10.5546875" style="149" customWidth="1"/>
    <col min="46" max="16384" width="9.33203125" style="113"/>
  </cols>
  <sheetData>
    <row r="1" spans="1:45" ht="24" customHeight="1" x14ac:dyDescent="0.3">
      <c r="A1" s="410" t="s">
        <v>318</v>
      </c>
      <c r="B1" s="411"/>
      <c r="C1" s="401" t="s">
        <v>186</v>
      </c>
      <c r="D1" s="402"/>
      <c r="E1" s="390" t="s">
        <v>117</v>
      </c>
      <c r="F1" s="393"/>
      <c r="G1" s="390" t="s">
        <v>187</v>
      </c>
      <c r="H1" s="393"/>
      <c r="I1" s="390" t="s">
        <v>188</v>
      </c>
      <c r="J1" s="393"/>
      <c r="K1" s="413" t="s">
        <v>250</v>
      </c>
      <c r="L1" s="414"/>
      <c r="M1" s="415"/>
      <c r="N1" s="390" t="s">
        <v>189</v>
      </c>
      <c r="O1" s="391"/>
      <c r="P1" s="391"/>
      <c r="Q1" s="393"/>
      <c r="R1" s="390" t="s">
        <v>190</v>
      </c>
      <c r="S1" s="391"/>
      <c r="T1" s="391"/>
      <c r="U1" s="394"/>
      <c r="V1" s="390" t="s">
        <v>170</v>
      </c>
      <c r="W1" s="391"/>
      <c r="X1" s="391"/>
      <c r="Y1" s="394"/>
      <c r="Z1" s="390" t="s">
        <v>191</v>
      </c>
      <c r="AA1" s="391"/>
      <c r="AB1" s="391"/>
      <c r="AC1" s="394"/>
      <c r="AD1" s="390" t="s">
        <v>192</v>
      </c>
      <c r="AE1" s="394"/>
      <c r="AF1" s="390" t="s">
        <v>193</v>
      </c>
      <c r="AG1" s="393"/>
      <c r="AH1" s="391" t="s">
        <v>194</v>
      </c>
      <c r="AI1" s="392"/>
      <c r="AJ1" s="390" t="s">
        <v>195</v>
      </c>
      <c r="AK1" s="394"/>
      <c r="AL1" s="390" t="s">
        <v>196</v>
      </c>
      <c r="AM1" s="394"/>
      <c r="AN1" s="390" t="s">
        <v>197</v>
      </c>
      <c r="AO1" s="391"/>
      <c r="AP1" s="392"/>
      <c r="AQ1" s="393"/>
      <c r="AR1" s="390" t="s">
        <v>198</v>
      </c>
      <c r="AS1" s="393"/>
    </row>
    <row r="2" spans="1:45" ht="34.5" customHeight="1" thickBot="1" x14ac:dyDescent="0.3">
      <c r="A2" s="412"/>
      <c r="B2" s="411"/>
      <c r="C2" s="395" t="s">
        <v>199</v>
      </c>
      <c r="D2" s="389"/>
      <c r="E2" s="396" t="s">
        <v>200</v>
      </c>
      <c r="F2" s="397"/>
      <c r="G2" s="396" t="s">
        <v>201</v>
      </c>
      <c r="H2" s="397"/>
      <c r="I2" s="396" t="s">
        <v>202</v>
      </c>
      <c r="J2" s="397"/>
      <c r="K2" s="398" t="s">
        <v>203</v>
      </c>
      <c r="L2" s="399"/>
      <c r="M2" s="400"/>
      <c r="N2" s="409" t="s">
        <v>204</v>
      </c>
      <c r="O2" s="399"/>
      <c r="P2" s="399"/>
      <c r="Q2" s="400"/>
      <c r="R2" s="409" t="s">
        <v>204</v>
      </c>
      <c r="S2" s="399"/>
      <c r="T2" s="399"/>
      <c r="U2" s="400"/>
      <c r="V2" s="409" t="s">
        <v>204</v>
      </c>
      <c r="W2" s="399"/>
      <c r="X2" s="399"/>
      <c r="Y2" s="400"/>
      <c r="Z2" s="388" t="s">
        <v>204</v>
      </c>
      <c r="AA2" s="403"/>
      <c r="AB2" s="403"/>
      <c r="AC2" s="389"/>
      <c r="AD2" s="388" t="s">
        <v>204</v>
      </c>
      <c r="AE2" s="406"/>
      <c r="AF2" s="388" t="s">
        <v>204</v>
      </c>
      <c r="AG2" s="389"/>
      <c r="AH2" s="388" t="s">
        <v>204</v>
      </c>
      <c r="AI2" s="389"/>
      <c r="AJ2" s="388" t="s">
        <v>204</v>
      </c>
      <c r="AK2" s="389"/>
      <c r="AL2" s="388" t="s">
        <v>204</v>
      </c>
      <c r="AM2" s="389"/>
      <c r="AN2" s="388" t="s">
        <v>204</v>
      </c>
      <c r="AO2" s="403"/>
      <c r="AP2" s="403"/>
      <c r="AQ2" s="389"/>
      <c r="AR2" s="404" t="s">
        <v>204</v>
      </c>
      <c r="AS2" s="405"/>
    </row>
    <row r="3" spans="1:45" ht="13.5" customHeight="1" x14ac:dyDescent="0.3">
      <c r="A3" s="114" t="s">
        <v>109</v>
      </c>
      <c r="B3" s="115" t="s">
        <v>110</v>
      </c>
      <c r="C3" s="116" t="s">
        <v>205</v>
      </c>
      <c r="D3" s="116" t="s">
        <v>206</v>
      </c>
      <c r="E3" s="117" t="s">
        <v>117</v>
      </c>
      <c r="F3" s="117" t="s">
        <v>178</v>
      </c>
      <c r="G3" s="117" t="s">
        <v>115</v>
      </c>
      <c r="H3" s="117" t="s">
        <v>207</v>
      </c>
      <c r="I3" s="117" t="s">
        <v>208</v>
      </c>
      <c r="J3" s="117" t="s">
        <v>209</v>
      </c>
      <c r="K3" s="118" t="s">
        <v>210</v>
      </c>
      <c r="L3" s="118" t="s">
        <v>211</v>
      </c>
      <c r="M3" s="118" t="s">
        <v>212</v>
      </c>
      <c r="N3" s="117" t="s">
        <v>213</v>
      </c>
      <c r="O3" s="117" t="s">
        <v>214</v>
      </c>
      <c r="P3" s="117" t="s">
        <v>215</v>
      </c>
      <c r="Q3" s="117" t="s">
        <v>216</v>
      </c>
      <c r="R3" s="117" t="s">
        <v>213</v>
      </c>
      <c r="S3" s="117" t="s">
        <v>214</v>
      </c>
      <c r="T3" s="117" t="s">
        <v>215</v>
      </c>
      <c r="U3" s="117" t="s">
        <v>216</v>
      </c>
      <c r="V3" s="117" t="s">
        <v>213</v>
      </c>
      <c r="W3" s="117" t="s">
        <v>214</v>
      </c>
      <c r="X3" s="117" t="s">
        <v>215</v>
      </c>
      <c r="Y3" s="117" t="s">
        <v>216</v>
      </c>
      <c r="Z3" s="115" t="s">
        <v>213</v>
      </c>
      <c r="AA3" s="115" t="s">
        <v>214</v>
      </c>
      <c r="AB3" s="115" t="s">
        <v>215</v>
      </c>
      <c r="AC3" s="115" t="s">
        <v>216</v>
      </c>
      <c r="AD3" s="115" t="s">
        <v>215</v>
      </c>
      <c r="AE3" s="115" t="s">
        <v>216</v>
      </c>
      <c r="AF3" s="115" t="s">
        <v>215</v>
      </c>
      <c r="AG3" s="115" t="s">
        <v>216</v>
      </c>
      <c r="AH3" s="115" t="s">
        <v>215</v>
      </c>
      <c r="AI3" s="115" t="s">
        <v>216</v>
      </c>
      <c r="AJ3" s="115" t="s">
        <v>215</v>
      </c>
      <c r="AK3" s="115" t="s">
        <v>216</v>
      </c>
      <c r="AL3" s="115" t="s">
        <v>215</v>
      </c>
      <c r="AM3" s="115" t="s">
        <v>216</v>
      </c>
      <c r="AN3" s="115" t="s">
        <v>213</v>
      </c>
      <c r="AO3" s="115" t="s">
        <v>214</v>
      </c>
      <c r="AP3" s="115" t="s">
        <v>215</v>
      </c>
      <c r="AQ3" s="115" t="s">
        <v>216</v>
      </c>
      <c r="AR3" s="115" t="s">
        <v>215</v>
      </c>
      <c r="AS3" s="115" t="s">
        <v>216</v>
      </c>
    </row>
    <row r="4" spans="1:45" ht="13.5" customHeight="1" x14ac:dyDescent="0.3">
      <c r="A4" s="119" t="s">
        <v>142</v>
      </c>
      <c r="B4" s="163" t="str">
        <f>'Incentive Goal'!B3</f>
        <v>ALAMANCE</v>
      </c>
      <c r="C4" s="120">
        <v>13</v>
      </c>
      <c r="D4" s="120">
        <v>22</v>
      </c>
      <c r="E4" s="220">
        <v>5329</v>
      </c>
      <c r="F4" s="219">
        <v>409.92307692307691</v>
      </c>
      <c r="G4" s="220">
        <v>111</v>
      </c>
      <c r="H4" s="219">
        <v>8.5384615384615383</v>
      </c>
      <c r="I4" s="220">
        <v>146</v>
      </c>
      <c r="J4" s="219">
        <v>11.23076923076923</v>
      </c>
      <c r="K4" s="121">
        <v>5304761.29</v>
      </c>
      <c r="L4" s="121">
        <v>408058.56076923077</v>
      </c>
      <c r="M4" s="121">
        <v>241125.51318181818</v>
      </c>
      <c r="N4" s="348">
        <v>44768</v>
      </c>
      <c r="O4" s="120">
        <v>3443.6923076923076</v>
      </c>
      <c r="P4" s="348">
        <v>219</v>
      </c>
      <c r="Q4" s="120">
        <v>16.846153846153847</v>
      </c>
      <c r="R4" s="348">
        <v>1287</v>
      </c>
      <c r="S4" s="120">
        <v>99</v>
      </c>
      <c r="T4" s="348">
        <v>37</v>
      </c>
      <c r="U4" s="120">
        <v>2.8461538461538463</v>
      </c>
      <c r="V4" s="348">
        <v>70</v>
      </c>
      <c r="W4" s="120">
        <v>5.384615384615385</v>
      </c>
      <c r="X4" s="348">
        <v>113</v>
      </c>
      <c r="Y4" s="120">
        <v>8.6923076923076916</v>
      </c>
      <c r="Z4" s="348">
        <v>222</v>
      </c>
      <c r="AA4" s="120">
        <v>17.076923076923077</v>
      </c>
      <c r="AB4" s="348">
        <v>138</v>
      </c>
      <c r="AC4" s="120">
        <v>10.615384615384615</v>
      </c>
      <c r="AD4" s="348">
        <v>227</v>
      </c>
      <c r="AE4" s="120">
        <v>17.46153846153846</v>
      </c>
      <c r="AF4" s="122">
        <v>103</v>
      </c>
      <c r="AG4" s="120">
        <v>7.9230769230769234</v>
      </c>
      <c r="AH4" s="122">
        <v>177</v>
      </c>
      <c r="AI4" s="120">
        <v>13.615384615384615</v>
      </c>
      <c r="AJ4" s="122">
        <v>16</v>
      </c>
      <c r="AK4" s="120">
        <v>1.2307692307692308</v>
      </c>
      <c r="AL4" s="122">
        <v>1024</v>
      </c>
      <c r="AM4" s="120">
        <v>78.769230769230774</v>
      </c>
      <c r="AN4" s="122">
        <v>742</v>
      </c>
      <c r="AO4" s="120">
        <v>57.07692307692308</v>
      </c>
      <c r="AP4" s="122">
        <v>1562</v>
      </c>
      <c r="AQ4" s="120">
        <v>120.15384615384616</v>
      </c>
      <c r="AR4" s="122">
        <v>289</v>
      </c>
      <c r="AS4" s="120">
        <v>22.23076923076923</v>
      </c>
    </row>
    <row r="5" spans="1:45" ht="13.5" customHeight="1" x14ac:dyDescent="0.3">
      <c r="A5" s="119" t="s">
        <v>152</v>
      </c>
      <c r="B5" s="163" t="str">
        <f>'Incentive Goal'!B4</f>
        <v>ALEXANDER</v>
      </c>
      <c r="C5" s="120">
        <v>4.5</v>
      </c>
      <c r="D5" s="120">
        <v>5.75</v>
      </c>
      <c r="E5" s="220">
        <v>1073</v>
      </c>
      <c r="F5" s="219">
        <v>238.44444444444446</v>
      </c>
      <c r="G5" s="220">
        <v>3</v>
      </c>
      <c r="H5" s="219">
        <v>0.66666666666666663</v>
      </c>
      <c r="I5" s="220">
        <v>9</v>
      </c>
      <c r="J5" s="219">
        <v>2</v>
      </c>
      <c r="K5" s="121">
        <v>761247.89</v>
      </c>
      <c r="L5" s="121">
        <v>169166.19777777779</v>
      </c>
      <c r="M5" s="121">
        <v>132390.93739130435</v>
      </c>
      <c r="N5" s="348">
        <v>16858</v>
      </c>
      <c r="O5" s="120">
        <v>3746.2222222222222</v>
      </c>
      <c r="P5" s="348">
        <v>50</v>
      </c>
      <c r="Q5" s="120">
        <v>11.111111111111111</v>
      </c>
      <c r="R5" s="348">
        <v>107</v>
      </c>
      <c r="S5" s="120">
        <v>23.777777777777779</v>
      </c>
      <c r="T5" s="348">
        <v>3</v>
      </c>
      <c r="U5" s="120">
        <v>0.66666666666666663</v>
      </c>
      <c r="V5" s="348">
        <v>3</v>
      </c>
      <c r="W5" s="120">
        <v>0.66666666666666663</v>
      </c>
      <c r="X5" s="348">
        <v>3</v>
      </c>
      <c r="Y5" s="120">
        <v>0.66666666666666663</v>
      </c>
      <c r="Z5" s="348">
        <v>9</v>
      </c>
      <c r="AA5" s="120">
        <v>2</v>
      </c>
      <c r="AB5" s="348">
        <v>7</v>
      </c>
      <c r="AC5" s="120">
        <v>1.5555555555555556</v>
      </c>
      <c r="AD5" s="348">
        <v>2</v>
      </c>
      <c r="AE5" s="120">
        <v>0.44444444444444442</v>
      </c>
      <c r="AF5" s="122">
        <v>5</v>
      </c>
      <c r="AG5" s="120">
        <v>1.1111111111111112</v>
      </c>
      <c r="AH5" s="122">
        <v>23</v>
      </c>
      <c r="AI5" s="120">
        <v>5.1111111111111107</v>
      </c>
      <c r="AJ5" s="122">
        <v>2</v>
      </c>
      <c r="AK5" s="120">
        <v>0.44444444444444442</v>
      </c>
      <c r="AL5" s="122">
        <v>169</v>
      </c>
      <c r="AM5" s="120">
        <v>37.555555555555557</v>
      </c>
      <c r="AN5" s="122">
        <v>368</v>
      </c>
      <c r="AO5" s="120">
        <v>81.777777777777771</v>
      </c>
      <c r="AP5" s="122">
        <v>402</v>
      </c>
      <c r="AQ5" s="120">
        <v>89.333333333333329</v>
      </c>
      <c r="AR5" s="122">
        <v>63</v>
      </c>
      <c r="AS5" s="120">
        <v>14</v>
      </c>
    </row>
    <row r="6" spans="1:45" ht="13.5" customHeight="1" x14ac:dyDescent="0.3">
      <c r="A6" s="119" t="s">
        <v>152</v>
      </c>
      <c r="B6" s="163" t="str">
        <f>'Incentive Goal'!B5</f>
        <v>ALLEGHANY</v>
      </c>
      <c r="C6" s="120">
        <v>1.75</v>
      </c>
      <c r="D6" s="120">
        <v>2</v>
      </c>
      <c r="E6" s="220">
        <v>315</v>
      </c>
      <c r="F6" s="219">
        <v>180</v>
      </c>
      <c r="G6" s="220">
        <v>9</v>
      </c>
      <c r="H6" s="219">
        <v>5.1428571428571432</v>
      </c>
      <c r="I6" s="220">
        <v>29</v>
      </c>
      <c r="J6" s="219">
        <v>16.571428571428573</v>
      </c>
      <c r="K6" s="121">
        <v>260018.12</v>
      </c>
      <c r="L6" s="121">
        <v>148581.78285714285</v>
      </c>
      <c r="M6" s="121">
        <v>130009.06</v>
      </c>
      <c r="N6" s="348">
        <v>2616</v>
      </c>
      <c r="O6" s="120">
        <v>1494.8571428571429</v>
      </c>
      <c r="P6" s="348">
        <v>7</v>
      </c>
      <c r="Q6" s="120">
        <v>4</v>
      </c>
      <c r="R6" s="348">
        <v>277</v>
      </c>
      <c r="S6" s="120">
        <v>158.28571428571428</v>
      </c>
      <c r="T6" s="348">
        <v>4</v>
      </c>
      <c r="U6" s="120">
        <v>2.2857142857142856</v>
      </c>
      <c r="V6" s="348">
        <v>0</v>
      </c>
      <c r="W6" s="120">
        <v>0</v>
      </c>
      <c r="X6" s="348">
        <v>7</v>
      </c>
      <c r="Y6" s="120">
        <v>4</v>
      </c>
      <c r="Z6" s="348">
        <v>7</v>
      </c>
      <c r="AA6" s="120">
        <v>4</v>
      </c>
      <c r="AB6" s="348">
        <v>31</v>
      </c>
      <c r="AC6" s="120">
        <v>17.714285714285715</v>
      </c>
      <c r="AD6" s="348">
        <v>0</v>
      </c>
      <c r="AE6" s="120">
        <v>0</v>
      </c>
      <c r="AF6" s="122">
        <v>5</v>
      </c>
      <c r="AG6" s="120">
        <v>2.8571428571428572</v>
      </c>
      <c r="AH6" s="122">
        <v>19</v>
      </c>
      <c r="AI6" s="120">
        <v>10.857142857142858</v>
      </c>
      <c r="AJ6" s="122">
        <v>1</v>
      </c>
      <c r="AK6" s="120">
        <v>0.5714285714285714</v>
      </c>
      <c r="AL6" s="122">
        <v>50</v>
      </c>
      <c r="AM6" s="120">
        <v>28.571428571428573</v>
      </c>
      <c r="AN6" s="122">
        <v>61</v>
      </c>
      <c r="AO6" s="120">
        <v>34.857142857142854</v>
      </c>
      <c r="AP6" s="122">
        <v>150</v>
      </c>
      <c r="AQ6" s="120">
        <v>85.714285714285708</v>
      </c>
      <c r="AR6" s="122">
        <v>44</v>
      </c>
      <c r="AS6" s="120">
        <v>25.142857142857142</v>
      </c>
    </row>
    <row r="7" spans="1:45" ht="13.5" customHeight="1" x14ac:dyDescent="0.3">
      <c r="A7" s="119" t="s">
        <v>153</v>
      </c>
      <c r="B7" s="163" t="str">
        <f>'Incentive Goal'!B6</f>
        <v>ANSON</v>
      </c>
      <c r="C7" s="120">
        <v>4.75</v>
      </c>
      <c r="D7" s="120">
        <v>7</v>
      </c>
      <c r="E7" s="220">
        <v>1820</v>
      </c>
      <c r="F7" s="219">
        <v>383.15789473684208</v>
      </c>
      <c r="G7" s="220">
        <v>19</v>
      </c>
      <c r="H7" s="219">
        <v>4</v>
      </c>
      <c r="I7" s="220">
        <v>42</v>
      </c>
      <c r="J7" s="219">
        <v>8.8421052631578956</v>
      </c>
      <c r="K7" s="121">
        <v>1447371.49</v>
      </c>
      <c r="L7" s="121">
        <v>304709.78736842104</v>
      </c>
      <c r="M7" s="121">
        <v>206767.35571428572</v>
      </c>
      <c r="N7" s="348">
        <v>21465</v>
      </c>
      <c r="O7" s="120">
        <v>4518.9473684210525</v>
      </c>
      <c r="P7" s="348">
        <v>83</v>
      </c>
      <c r="Q7" s="120">
        <v>17.473684210526315</v>
      </c>
      <c r="R7" s="348">
        <v>854</v>
      </c>
      <c r="S7" s="120">
        <v>179.78947368421052</v>
      </c>
      <c r="T7" s="348">
        <v>32</v>
      </c>
      <c r="U7" s="120">
        <v>6.7368421052631575</v>
      </c>
      <c r="V7" s="348">
        <v>18</v>
      </c>
      <c r="W7" s="120">
        <v>3.7894736842105261</v>
      </c>
      <c r="X7" s="348">
        <v>22</v>
      </c>
      <c r="Y7" s="120">
        <v>4.6315789473684212</v>
      </c>
      <c r="Z7" s="348">
        <v>42</v>
      </c>
      <c r="AA7" s="120">
        <v>8.8421052631578956</v>
      </c>
      <c r="AB7" s="348">
        <v>34</v>
      </c>
      <c r="AC7" s="120">
        <v>7.1578947368421053</v>
      </c>
      <c r="AD7" s="348">
        <v>70</v>
      </c>
      <c r="AE7" s="120">
        <v>14.736842105263158</v>
      </c>
      <c r="AF7" s="122">
        <v>16</v>
      </c>
      <c r="AG7" s="120">
        <v>3.3684210526315788</v>
      </c>
      <c r="AH7" s="122">
        <v>75</v>
      </c>
      <c r="AI7" s="120">
        <v>15.789473684210526</v>
      </c>
      <c r="AJ7" s="122">
        <v>7</v>
      </c>
      <c r="AK7" s="120">
        <v>1.4736842105263157</v>
      </c>
      <c r="AL7" s="122">
        <v>441</v>
      </c>
      <c r="AM7" s="120">
        <v>92.84210526315789</v>
      </c>
      <c r="AN7" s="122">
        <v>374</v>
      </c>
      <c r="AO7" s="120">
        <v>78.736842105263165</v>
      </c>
      <c r="AP7" s="122">
        <v>784</v>
      </c>
      <c r="AQ7" s="120">
        <v>165.05263157894737</v>
      </c>
      <c r="AR7" s="122">
        <v>38</v>
      </c>
      <c r="AS7" s="120">
        <v>8</v>
      </c>
    </row>
    <row r="8" spans="1:45" ht="13.5" customHeight="1" x14ac:dyDescent="0.3">
      <c r="A8" s="119" t="s">
        <v>152</v>
      </c>
      <c r="B8" s="163" t="str">
        <f>'Incentive Goal'!B7</f>
        <v>ASHE</v>
      </c>
      <c r="C8" s="120">
        <v>4</v>
      </c>
      <c r="D8" s="120">
        <v>5.25</v>
      </c>
      <c r="E8" s="220">
        <v>746</v>
      </c>
      <c r="F8" s="219">
        <v>186.5</v>
      </c>
      <c r="G8" s="220">
        <v>5</v>
      </c>
      <c r="H8" s="219">
        <v>1.25</v>
      </c>
      <c r="I8" s="220">
        <v>5</v>
      </c>
      <c r="J8" s="219">
        <v>1.25</v>
      </c>
      <c r="K8" s="121">
        <v>679209.32</v>
      </c>
      <c r="L8" s="121">
        <v>169802.33</v>
      </c>
      <c r="M8" s="121">
        <v>129373.20380952379</v>
      </c>
      <c r="N8" s="348">
        <v>5660</v>
      </c>
      <c r="O8" s="120">
        <v>1415</v>
      </c>
      <c r="P8" s="348">
        <v>40</v>
      </c>
      <c r="Q8" s="120">
        <v>10</v>
      </c>
      <c r="R8" s="348">
        <v>715</v>
      </c>
      <c r="S8" s="120">
        <v>178.75</v>
      </c>
      <c r="T8" s="348">
        <v>8</v>
      </c>
      <c r="U8" s="120">
        <v>2</v>
      </c>
      <c r="V8" s="348">
        <v>1</v>
      </c>
      <c r="W8" s="120">
        <v>0.25</v>
      </c>
      <c r="X8" s="348">
        <v>5</v>
      </c>
      <c r="Y8" s="120">
        <v>1.25</v>
      </c>
      <c r="Z8" s="348">
        <v>10</v>
      </c>
      <c r="AA8" s="120">
        <v>2.5</v>
      </c>
      <c r="AB8" s="348">
        <v>6</v>
      </c>
      <c r="AC8" s="120">
        <v>1.5</v>
      </c>
      <c r="AD8" s="348">
        <v>4</v>
      </c>
      <c r="AE8" s="120">
        <v>1</v>
      </c>
      <c r="AF8" s="122">
        <v>0</v>
      </c>
      <c r="AG8" s="120">
        <v>0</v>
      </c>
      <c r="AH8" s="122">
        <v>16</v>
      </c>
      <c r="AI8" s="120">
        <v>4</v>
      </c>
      <c r="AJ8" s="122">
        <v>4</v>
      </c>
      <c r="AK8" s="120">
        <v>1</v>
      </c>
      <c r="AL8" s="122">
        <v>147</v>
      </c>
      <c r="AM8" s="120">
        <v>36.75</v>
      </c>
      <c r="AN8" s="122">
        <v>478</v>
      </c>
      <c r="AO8" s="120">
        <v>119.5</v>
      </c>
      <c r="AP8" s="122">
        <v>245</v>
      </c>
      <c r="AQ8" s="120">
        <v>61.25</v>
      </c>
      <c r="AR8" s="122">
        <v>236</v>
      </c>
      <c r="AS8" s="120">
        <v>59</v>
      </c>
    </row>
    <row r="9" spans="1:45" ht="13.5" customHeight="1" x14ac:dyDescent="0.3">
      <c r="A9" s="119" t="s">
        <v>152</v>
      </c>
      <c r="B9" s="163" t="str">
        <f>'Incentive Goal'!B8</f>
        <v>AVERY</v>
      </c>
      <c r="C9" s="120">
        <v>1</v>
      </c>
      <c r="D9" s="120">
        <v>1</v>
      </c>
      <c r="E9" s="220">
        <v>256</v>
      </c>
      <c r="F9" s="219">
        <v>256</v>
      </c>
      <c r="G9" s="220"/>
      <c r="H9" s="219">
        <v>0</v>
      </c>
      <c r="I9" s="220">
        <v>4</v>
      </c>
      <c r="J9" s="219">
        <v>4</v>
      </c>
      <c r="K9" s="121">
        <v>276375.77</v>
      </c>
      <c r="L9" s="121">
        <v>276375.77</v>
      </c>
      <c r="M9" s="121">
        <v>276375.77</v>
      </c>
      <c r="N9" s="348">
        <v>2037</v>
      </c>
      <c r="O9" s="120">
        <v>2037</v>
      </c>
      <c r="P9" s="348">
        <v>10</v>
      </c>
      <c r="Q9" s="120">
        <v>10</v>
      </c>
      <c r="R9" s="348">
        <v>6</v>
      </c>
      <c r="S9" s="120">
        <v>6</v>
      </c>
      <c r="T9" s="348">
        <v>0</v>
      </c>
      <c r="U9" s="120">
        <v>0</v>
      </c>
      <c r="V9" s="348">
        <v>0</v>
      </c>
      <c r="W9" s="120">
        <v>0</v>
      </c>
      <c r="X9" s="348">
        <v>0</v>
      </c>
      <c r="Y9" s="120">
        <v>0</v>
      </c>
      <c r="Z9" s="348">
        <v>4</v>
      </c>
      <c r="AA9" s="120">
        <v>4</v>
      </c>
      <c r="AB9" s="348">
        <v>3</v>
      </c>
      <c r="AC9" s="120">
        <v>3</v>
      </c>
      <c r="AD9" s="348">
        <v>0</v>
      </c>
      <c r="AE9" s="120">
        <v>0</v>
      </c>
      <c r="AF9" s="122">
        <v>2</v>
      </c>
      <c r="AG9" s="120">
        <v>2</v>
      </c>
      <c r="AH9" s="122">
        <v>7</v>
      </c>
      <c r="AI9" s="120">
        <v>7</v>
      </c>
      <c r="AJ9" s="122">
        <v>0</v>
      </c>
      <c r="AK9" s="120">
        <v>0</v>
      </c>
      <c r="AL9" s="122">
        <v>37</v>
      </c>
      <c r="AM9" s="120">
        <v>37</v>
      </c>
      <c r="AN9" s="122">
        <v>68</v>
      </c>
      <c r="AO9" s="120">
        <v>68</v>
      </c>
      <c r="AP9" s="122">
        <v>44</v>
      </c>
      <c r="AQ9" s="120">
        <v>44</v>
      </c>
      <c r="AR9" s="122">
        <v>14</v>
      </c>
      <c r="AS9" s="120">
        <v>14</v>
      </c>
    </row>
    <row r="10" spans="1:45" ht="13.5" customHeight="1" x14ac:dyDescent="0.3">
      <c r="A10" s="119" t="s">
        <v>311</v>
      </c>
      <c r="B10" s="163" t="str">
        <f>'Incentive Goal'!B9</f>
        <v>BEAUFORT</v>
      </c>
      <c r="C10" s="120">
        <v>5.5</v>
      </c>
      <c r="D10" s="120">
        <v>7.25</v>
      </c>
      <c r="E10" s="220">
        <v>2216</v>
      </c>
      <c r="F10" s="219">
        <v>402.90909090909093</v>
      </c>
      <c r="G10" s="220">
        <v>41</v>
      </c>
      <c r="H10" s="219">
        <v>7.4545454545454541</v>
      </c>
      <c r="I10" s="220">
        <v>63</v>
      </c>
      <c r="J10" s="219">
        <v>11.454545454545455</v>
      </c>
      <c r="K10" s="121">
        <v>1852285.41</v>
      </c>
      <c r="L10" s="121">
        <v>336779.16545454547</v>
      </c>
      <c r="M10" s="121">
        <v>255487.64275862067</v>
      </c>
      <c r="N10" s="348">
        <v>21580</v>
      </c>
      <c r="O10" s="120">
        <v>3923.6363636363635</v>
      </c>
      <c r="P10" s="348">
        <v>71</v>
      </c>
      <c r="Q10" s="120">
        <v>12.909090909090908</v>
      </c>
      <c r="R10" s="348">
        <v>1800</v>
      </c>
      <c r="S10" s="120">
        <v>327.27272727272725</v>
      </c>
      <c r="T10" s="348">
        <v>18</v>
      </c>
      <c r="U10" s="120">
        <v>3.2727272727272729</v>
      </c>
      <c r="V10" s="348">
        <v>40</v>
      </c>
      <c r="W10" s="120">
        <v>7.2727272727272725</v>
      </c>
      <c r="X10" s="348">
        <v>47</v>
      </c>
      <c r="Y10" s="120">
        <v>8.545454545454545</v>
      </c>
      <c r="Z10" s="348">
        <v>74</v>
      </c>
      <c r="AA10" s="120">
        <v>13.454545454545455</v>
      </c>
      <c r="AB10" s="348">
        <v>75</v>
      </c>
      <c r="AC10" s="120">
        <v>13.636363636363637</v>
      </c>
      <c r="AD10" s="348">
        <v>182</v>
      </c>
      <c r="AE10" s="120">
        <v>33.090909090909093</v>
      </c>
      <c r="AF10" s="122">
        <v>79</v>
      </c>
      <c r="AG10" s="120">
        <v>14.363636363636363</v>
      </c>
      <c r="AH10" s="122">
        <v>151</v>
      </c>
      <c r="AI10" s="120">
        <v>27.454545454545453</v>
      </c>
      <c r="AJ10" s="122">
        <v>6</v>
      </c>
      <c r="AK10" s="120">
        <v>1.0909090909090908</v>
      </c>
      <c r="AL10" s="122">
        <v>856</v>
      </c>
      <c r="AM10" s="120">
        <v>155.63636363636363</v>
      </c>
      <c r="AN10" s="122">
        <v>528</v>
      </c>
      <c r="AO10" s="120">
        <v>96</v>
      </c>
      <c r="AP10" s="122">
        <v>1392</v>
      </c>
      <c r="AQ10" s="120">
        <v>253.09090909090909</v>
      </c>
      <c r="AR10" s="122">
        <v>287</v>
      </c>
      <c r="AS10" s="120">
        <v>52.18181818181818</v>
      </c>
    </row>
    <row r="11" spans="1:45" ht="13.5" customHeight="1" x14ac:dyDescent="0.3">
      <c r="A11" s="119" t="s">
        <v>311</v>
      </c>
      <c r="B11" s="163" t="str">
        <f>'Incentive Goal'!B10</f>
        <v>BERTIE</v>
      </c>
      <c r="C11" s="120">
        <v>3</v>
      </c>
      <c r="D11" s="120">
        <v>3.5</v>
      </c>
      <c r="E11" s="220">
        <v>1129</v>
      </c>
      <c r="F11" s="219">
        <v>376.33333333333331</v>
      </c>
      <c r="G11" s="220">
        <v>13</v>
      </c>
      <c r="H11" s="219">
        <v>4.333333333333333</v>
      </c>
      <c r="I11" s="220">
        <v>23</v>
      </c>
      <c r="J11" s="219">
        <v>7.666666666666667</v>
      </c>
      <c r="K11" s="121">
        <v>957780.61</v>
      </c>
      <c r="L11" s="121">
        <v>319260.20333333331</v>
      </c>
      <c r="M11" s="121">
        <v>273651.60285714286</v>
      </c>
      <c r="N11" s="348">
        <v>13403</v>
      </c>
      <c r="O11" s="120">
        <v>4467.666666666667</v>
      </c>
      <c r="P11" s="348">
        <v>32</v>
      </c>
      <c r="Q11" s="120">
        <v>10.666666666666666</v>
      </c>
      <c r="R11" s="348">
        <v>924</v>
      </c>
      <c r="S11" s="120">
        <v>308</v>
      </c>
      <c r="T11" s="348">
        <v>17</v>
      </c>
      <c r="U11" s="120">
        <v>5.666666666666667</v>
      </c>
      <c r="V11" s="348">
        <v>3</v>
      </c>
      <c r="W11" s="120">
        <v>1</v>
      </c>
      <c r="X11" s="348">
        <v>10</v>
      </c>
      <c r="Y11" s="120">
        <v>3.3333333333333335</v>
      </c>
      <c r="Z11" s="348">
        <v>6</v>
      </c>
      <c r="AA11" s="120">
        <v>2</v>
      </c>
      <c r="AB11" s="348">
        <v>9</v>
      </c>
      <c r="AC11" s="120">
        <v>3</v>
      </c>
      <c r="AD11" s="348">
        <v>0</v>
      </c>
      <c r="AE11" s="120">
        <v>0</v>
      </c>
      <c r="AF11" s="122">
        <v>39</v>
      </c>
      <c r="AG11" s="120">
        <v>13</v>
      </c>
      <c r="AH11" s="122">
        <v>50</v>
      </c>
      <c r="AI11" s="120">
        <v>16.666666666666668</v>
      </c>
      <c r="AJ11" s="122">
        <v>5</v>
      </c>
      <c r="AK11" s="120">
        <v>1.6666666666666667</v>
      </c>
      <c r="AL11" s="122">
        <v>385</v>
      </c>
      <c r="AM11" s="120">
        <v>128.33333333333334</v>
      </c>
      <c r="AN11" s="122">
        <v>524</v>
      </c>
      <c r="AO11" s="120">
        <v>174.66666666666666</v>
      </c>
      <c r="AP11" s="122">
        <v>813</v>
      </c>
      <c r="AQ11" s="120">
        <v>271</v>
      </c>
      <c r="AR11" s="122">
        <v>61</v>
      </c>
      <c r="AS11" s="120">
        <v>20.333333333333332</v>
      </c>
    </row>
    <row r="12" spans="1:45" ht="13.5" customHeight="1" x14ac:dyDescent="0.3">
      <c r="A12" s="119" t="s">
        <v>166</v>
      </c>
      <c r="B12" s="163" t="str">
        <f>'Incentive Goal'!B11</f>
        <v>BLADEN</v>
      </c>
      <c r="C12" s="120">
        <v>6</v>
      </c>
      <c r="D12" s="120">
        <v>8</v>
      </c>
      <c r="E12" s="220">
        <v>1900</v>
      </c>
      <c r="F12" s="219">
        <v>316.66666666666669</v>
      </c>
      <c r="G12" s="220">
        <v>28</v>
      </c>
      <c r="H12" s="219">
        <v>4.666666666666667</v>
      </c>
      <c r="I12" s="220">
        <v>50</v>
      </c>
      <c r="J12" s="219">
        <v>8.3333333333333339</v>
      </c>
      <c r="K12" s="121">
        <v>2070382.85</v>
      </c>
      <c r="L12" s="121">
        <v>345063.80833333335</v>
      </c>
      <c r="M12" s="121">
        <v>258797.85625000001</v>
      </c>
      <c r="N12" s="348">
        <v>19854</v>
      </c>
      <c r="O12" s="120">
        <v>3309</v>
      </c>
      <c r="P12" s="348">
        <v>81</v>
      </c>
      <c r="Q12" s="120">
        <v>13.5</v>
      </c>
      <c r="R12" s="348">
        <v>1026</v>
      </c>
      <c r="S12" s="120">
        <v>171</v>
      </c>
      <c r="T12" s="348">
        <v>58</v>
      </c>
      <c r="U12" s="120">
        <v>9.6666666666666661</v>
      </c>
      <c r="V12" s="348">
        <v>41</v>
      </c>
      <c r="W12" s="120">
        <v>6.833333333333333</v>
      </c>
      <c r="X12" s="348">
        <v>31</v>
      </c>
      <c r="Y12" s="120">
        <v>5.166666666666667</v>
      </c>
      <c r="Z12" s="348">
        <v>72</v>
      </c>
      <c r="AA12" s="120">
        <v>12</v>
      </c>
      <c r="AB12" s="348">
        <v>50</v>
      </c>
      <c r="AC12" s="120">
        <v>8.3333333333333339</v>
      </c>
      <c r="AD12" s="348">
        <v>70</v>
      </c>
      <c r="AE12" s="120">
        <v>11.666666666666666</v>
      </c>
      <c r="AF12" s="122">
        <v>30</v>
      </c>
      <c r="AG12" s="120">
        <v>5</v>
      </c>
      <c r="AH12" s="122">
        <v>76</v>
      </c>
      <c r="AI12" s="120">
        <v>12.666666666666666</v>
      </c>
      <c r="AJ12" s="122">
        <v>16</v>
      </c>
      <c r="AK12" s="120">
        <v>2.6666666666666665</v>
      </c>
      <c r="AL12" s="122">
        <v>586</v>
      </c>
      <c r="AM12" s="120">
        <v>97.666666666666671</v>
      </c>
      <c r="AN12" s="122">
        <v>761</v>
      </c>
      <c r="AO12" s="120">
        <v>126.83333333333333</v>
      </c>
      <c r="AP12" s="122">
        <v>1181</v>
      </c>
      <c r="AQ12" s="120">
        <v>196.83333333333334</v>
      </c>
      <c r="AR12" s="122">
        <v>170</v>
      </c>
      <c r="AS12" s="120">
        <v>28.333333333333332</v>
      </c>
    </row>
    <row r="13" spans="1:45" ht="13.5" customHeight="1" x14ac:dyDescent="0.3">
      <c r="A13" s="119" t="s">
        <v>166</v>
      </c>
      <c r="B13" s="163" t="str">
        <f>'Incentive Goal'!B12</f>
        <v>BRUNSWICK</v>
      </c>
      <c r="C13" s="120">
        <v>10.75</v>
      </c>
      <c r="D13" s="120">
        <v>14</v>
      </c>
      <c r="E13" s="220">
        <v>3193</v>
      </c>
      <c r="F13" s="219">
        <v>297.02325581395348</v>
      </c>
      <c r="G13" s="220">
        <v>77</v>
      </c>
      <c r="H13" s="219">
        <v>7.1627906976744189</v>
      </c>
      <c r="I13" s="220">
        <v>138</v>
      </c>
      <c r="J13" s="219">
        <v>12.837209302325581</v>
      </c>
      <c r="K13" s="121">
        <v>3327167.99</v>
      </c>
      <c r="L13" s="121">
        <v>309503.99906976748</v>
      </c>
      <c r="M13" s="121">
        <v>237654.85642857145</v>
      </c>
      <c r="N13" s="348">
        <v>29437</v>
      </c>
      <c r="O13" s="120">
        <v>2738.3255813953488</v>
      </c>
      <c r="P13" s="348">
        <v>175</v>
      </c>
      <c r="Q13" s="120">
        <v>16.279069767441861</v>
      </c>
      <c r="R13" s="348">
        <v>854</v>
      </c>
      <c r="S13" s="120">
        <v>79.441860465116278</v>
      </c>
      <c r="T13" s="348">
        <v>101</v>
      </c>
      <c r="U13" s="120">
        <v>9.395348837209303</v>
      </c>
      <c r="V13" s="348">
        <v>47</v>
      </c>
      <c r="W13" s="120">
        <v>4.3720930232558137</v>
      </c>
      <c r="X13" s="348">
        <v>81</v>
      </c>
      <c r="Y13" s="120">
        <v>7.5348837209302326</v>
      </c>
      <c r="Z13" s="348">
        <v>171</v>
      </c>
      <c r="AA13" s="120">
        <v>15.906976744186046</v>
      </c>
      <c r="AB13" s="348">
        <v>121</v>
      </c>
      <c r="AC13" s="120">
        <v>11.255813953488373</v>
      </c>
      <c r="AD13" s="348">
        <v>498</v>
      </c>
      <c r="AE13" s="120">
        <v>46.325581395348834</v>
      </c>
      <c r="AF13" s="122">
        <v>52</v>
      </c>
      <c r="AG13" s="120">
        <v>4.8372093023255811</v>
      </c>
      <c r="AH13" s="122">
        <v>94</v>
      </c>
      <c r="AI13" s="120">
        <v>8.7441860465116275</v>
      </c>
      <c r="AJ13" s="122">
        <v>15</v>
      </c>
      <c r="AK13" s="120">
        <v>1.3953488372093024</v>
      </c>
      <c r="AL13" s="122">
        <v>713</v>
      </c>
      <c r="AM13" s="120">
        <v>66.325581395348834</v>
      </c>
      <c r="AN13" s="122">
        <v>685</v>
      </c>
      <c r="AO13" s="120">
        <v>63.720930232558139</v>
      </c>
      <c r="AP13" s="122">
        <v>2775</v>
      </c>
      <c r="AQ13" s="120">
        <v>258.13953488372096</v>
      </c>
      <c r="AR13" s="122">
        <v>311</v>
      </c>
      <c r="AS13" s="120">
        <v>28.930232558139537</v>
      </c>
    </row>
    <row r="14" spans="1:45" ht="13.5" customHeight="1" x14ac:dyDescent="0.3">
      <c r="A14" s="119" t="s">
        <v>251</v>
      </c>
      <c r="B14" s="163" t="str">
        <f>'Incentive Goal'!B13</f>
        <v>BUNCOMBE</v>
      </c>
      <c r="C14" s="120">
        <v>9</v>
      </c>
      <c r="D14" s="120">
        <v>18.5</v>
      </c>
      <c r="E14" s="220">
        <v>5402</v>
      </c>
      <c r="F14" s="219">
        <v>600.22222222222217</v>
      </c>
      <c r="G14" s="220">
        <v>108</v>
      </c>
      <c r="H14" s="219">
        <v>12</v>
      </c>
      <c r="I14" s="220">
        <v>97</v>
      </c>
      <c r="J14" s="219">
        <v>10.777777777777779</v>
      </c>
      <c r="K14" s="121">
        <v>5100521.09</v>
      </c>
      <c r="L14" s="121">
        <v>566724.56555555551</v>
      </c>
      <c r="M14" s="121">
        <v>275703.84270270268</v>
      </c>
      <c r="N14" s="348">
        <v>48938</v>
      </c>
      <c r="O14" s="120">
        <v>5437.5555555555557</v>
      </c>
      <c r="P14" s="348">
        <v>290</v>
      </c>
      <c r="Q14" s="120">
        <v>32.222222222222221</v>
      </c>
      <c r="R14" s="348">
        <v>474</v>
      </c>
      <c r="S14" s="120">
        <v>52.666666666666664</v>
      </c>
      <c r="T14" s="348">
        <v>33</v>
      </c>
      <c r="U14" s="120">
        <v>3.6666666666666665</v>
      </c>
      <c r="V14" s="348">
        <v>40</v>
      </c>
      <c r="W14" s="120">
        <v>4.4444444444444446</v>
      </c>
      <c r="X14" s="348">
        <v>102</v>
      </c>
      <c r="Y14" s="120">
        <v>11.333333333333334</v>
      </c>
      <c r="Z14" s="348">
        <v>179</v>
      </c>
      <c r="AA14" s="120">
        <v>19.888888888888889</v>
      </c>
      <c r="AB14" s="348">
        <v>71</v>
      </c>
      <c r="AC14" s="120">
        <v>7.8888888888888893</v>
      </c>
      <c r="AD14" s="348">
        <v>3</v>
      </c>
      <c r="AE14" s="120">
        <v>0.33333333333333331</v>
      </c>
      <c r="AF14" s="122">
        <v>64</v>
      </c>
      <c r="AG14" s="120">
        <v>7.1111111111111107</v>
      </c>
      <c r="AH14" s="122">
        <v>356</v>
      </c>
      <c r="AI14" s="120">
        <v>39.555555555555557</v>
      </c>
      <c r="AJ14" s="122">
        <v>56</v>
      </c>
      <c r="AK14" s="120">
        <v>6.2222222222222223</v>
      </c>
      <c r="AL14" s="122">
        <v>1319</v>
      </c>
      <c r="AM14" s="120">
        <v>146.55555555555554</v>
      </c>
      <c r="AN14" s="122">
        <v>1036</v>
      </c>
      <c r="AO14" s="120">
        <v>115.11111111111111</v>
      </c>
      <c r="AP14" s="122">
        <v>2744</v>
      </c>
      <c r="AQ14" s="120">
        <v>304.88888888888891</v>
      </c>
      <c r="AR14" s="122">
        <v>654</v>
      </c>
      <c r="AS14" s="120">
        <v>72.666666666666671</v>
      </c>
    </row>
    <row r="15" spans="1:45" ht="13.5" customHeight="1" x14ac:dyDescent="0.3">
      <c r="A15" s="119" t="s">
        <v>152</v>
      </c>
      <c r="B15" s="163" t="str">
        <f>'Incentive Goal'!B14</f>
        <v>BURKE</v>
      </c>
      <c r="C15" s="120">
        <v>5</v>
      </c>
      <c r="D15" s="120">
        <v>8</v>
      </c>
      <c r="E15" s="220">
        <v>2205</v>
      </c>
      <c r="F15" s="219">
        <v>441</v>
      </c>
      <c r="G15" s="220">
        <v>78</v>
      </c>
      <c r="H15" s="219">
        <v>15.6</v>
      </c>
      <c r="I15" s="220">
        <v>68</v>
      </c>
      <c r="J15" s="219">
        <v>13.6</v>
      </c>
      <c r="K15" s="121">
        <v>1914763.13</v>
      </c>
      <c r="L15" s="121">
        <v>382952.62599999999</v>
      </c>
      <c r="M15" s="121">
        <v>239345.39124999999</v>
      </c>
      <c r="N15" s="348">
        <v>28904</v>
      </c>
      <c r="O15" s="120">
        <v>5780.8</v>
      </c>
      <c r="P15" s="348">
        <v>222</v>
      </c>
      <c r="Q15" s="120">
        <v>44.4</v>
      </c>
      <c r="R15" s="348">
        <v>522</v>
      </c>
      <c r="S15" s="120">
        <v>104.4</v>
      </c>
      <c r="T15" s="348">
        <v>51</v>
      </c>
      <c r="U15" s="120">
        <v>10.199999999999999</v>
      </c>
      <c r="V15" s="348">
        <v>5</v>
      </c>
      <c r="W15" s="120">
        <v>1</v>
      </c>
      <c r="X15" s="348">
        <v>83</v>
      </c>
      <c r="Y15" s="120">
        <v>16.600000000000001</v>
      </c>
      <c r="Z15" s="348">
        <v>41</v>
      </c>
      <c r="AA15" s="120">
        <v>8.1999999999999993</v>
      </c>
      <c r="AB15" s="348">
        <v>65</v>
      </c>
      <c r="AC15" s="120">
        <v>13</v>
      </c>
      <c r="AD15" s="348">
        <v>5</v>
      </c>
      <c r="AE15" s="120">
        <v>1</v>
      </c>
      <c r="AF15" s="122">
        <v>51</v>
      </c>
      <c r="AG15" s="120">
        <v>10.199999999999999</v>
      </c>
      <c r="AH15" s="122">
        <v>89</v>
      </c>
      <c r="AI15" s="120">
        <v>17.8</v>
      </c>
      <c r="AJ15" s="122">
        <v>9</v>
      </c>
      <c r="AK15" s="120">
        <v>1.8</v>
      </c>
      <c r="AL15" s="122">
        <v>762</v>
      </c>
      <c r="AM15" s="120">
        <v>152.4</v>
      </c>
      <c r="AN15" s="122">
        <v>925</v>
      </c>
      <c r="AO15" s="120">
        <v>185</v>
      </c>
      <c r="AP15" s="122">
        <v>463</v>
      </c>
      <c r="AQ15" s="120">
        <v>92.6</v>
      </c>
      <c r="AR15" s="122">
        <v>336</v>
      </c>
      <c r="AS15" s="120">
        <v>67.2</v>
      </c>
    </row>
    <row r="16" spans="1:45" ht="13.5" customHeight="1" x14ac:dyDescent="0.3">
      <c r="A16" s="119" t="s">
        <v>153</v>
      </c>
      <c r="B16" s="163" t="str">
        <f>'Incentive Goal'!B15</f>
        <v>CABARRUS</v>
      </c>
      <c r="C16" s="120">
        <v>16.75</v>
      </c>
      <c r="D16" s="120">
        <v>24.5</v>
      </c>
      <c r="E16" s="220">
        <v>4449</v>
      </c>
      <c r="F16" s="219">
        <v>265.61194029850748</v>
      </c>
      <c r="G16" s="220">
        <v>174</v>
      </c>
      <c r="H16" s="219">
        <v>10.388059701492537</v>
      </c>
      <c r="I16" s="220">
        <v>146</v>
      </c>
      <c r="J16" s="219">
        <v>8.7164179104477615</v>
      </c>
      <c r="K16" s="121">
        <v>6273632.5099999998</v>
      </c>
      <c r="L16" s="121">
        <v>374545.22447761195</v>
      </c>
      <c r="M16" s="121">
        <v>256066.63306122448</v>
      </c>
      <c r="N16" s="348">
        <v>37944</v>
      </c>
      <c r="O16" s="120">
        <v>2265.313432835821</v>
      </c>
      <c r="P16" s="348">
        <v>333</v>
      </c>
      <c r="Q16" s="120">
        <v>19.880597014925375</v>
      </c>
      <c r="R16" s="348">
        <v>3063</v>
      </c>
      <c r="S16" s="120">
        <v>182.86567164179104</v>
      </c>
      <c r="T16" s="348">
        <v>107</v>
      </c>
      <c r="U16" s="120">
        <v>6.3880597014925371</v>
      </c>
      <c r="V16" s="348">
        <v>55</v>
      </c>
      <c r="W16" s="120">
        <v>3.283582089552239</v>
      </c>
      <c r="X16" s="348">
        <v>175</v>
      </c>
      <c r="Y16" s="120">
        <v>10.447761194029852</v>
      </c>
      <c r="Z16" s="348">
        <v>182</v>
      </c>
      <c r="AA16" s="120">
        <v>10.865671641791044</v>
      </c>
      <c r="AB16" s="348">
        <v>142</v>
      </c>
      <c r="AC16" s="120">
        <v>8.4776119402985071</v>
      </c>
      <c r="AD16" s="348">
        <v>12</v>
      </c>
      <c r="AE16" s="120">
        <v>0.71641791044776115</v>
      </c>
      <c r="AF16" s="122">
        <v>150</v>
      </c>
      <c r="AG16" s="120">
        <v>8.9552238805970141</v>
      </c>
      <c r="AH16" s="122">
        <v>151</v>
      </c>
      <c r="AI16" s="120">
        <v>9.0149253731343286</v>
      </c>
      <c r="AJ16" s="122">
        <v>37</v>
      </c>
      <c r="AK16" s="120">
        <v>2.2089552238805972</v>
      </c>
      <c r="AL16" s="122">
        <v>1747</v>
      </c>
      <c r="AM16" s="120">
        <v>104.29850746268657</v>
      </c>
      <c r="AN16" s="122">
        <v>4862</v>
      </c>
      <c r="AO16" s="120">
        <v>290.26865671641792</v>
      </c>
      <c r="AP16" s="122">
        <v>6879</v>
      </c>
      <c r="AQ16" s="120">
        <v>410.68656716417911</v>
      </c>
      <c r="AR16" s="122">
        <v>1213</v>
      </c>
      <c r="AS16" s="120">
        <v>72.417910447761187</v>
      </c>
    </row>
    <row r="17" spans="1:45" ht="13.5" customHeight="1" x14ac:dyDescent="0.3">
      <c r="A17" s="119" t="s">
        <v>152</v>
      </c>
      <c r="B17" s="163" t="str">
        <f>'Incentive Goal'!B16</f>
        <v>CALDWELL</v>
      </c>
      <c r="C17" s="120">
        <v>7.75</v>
      </c>
      <c r="D17" s="120">
        <v>10</v>
      </c>
      <c r="E17" s="220">
        <v>2529</v>
      </c>
      <c r="F17" s="219">
        <v>326.32258064516128</v>
      </c>
      <c r="G17" s="220">
        <v>66</v>
      </c>
      <c r="H17" s="219">
        <v>8.5161290322580641</v>
      </c>
      <c r="I17" s="220">
        <v>99</v>
      </c>
      <c r="J17" s="219">
        <v>12.774193548387096</v>
      </c>
      <c r="K17" s="121">
        <v>2694253.89</v>
      </c>
      <c r="L17" s="121">
        <v>347645.66322580649</v>
      </c>
      <c r="M17" s="121">
        <v>269425.38900000002</v>
      </c>
      <c r="N17" s="348">
        <v>28200</v>
      </c>
      <c r="O17" s="120">
        <v>3638.7096774193546</v>
      </c>
      <c r="P17" s="348">
        <v>193</v>
      </c>
      <c r="Q17" s="120">
        <v>24.903225806451612</v>
      </c>
      <c r="R17" s="348">
        <v>216</v>
      </c>
      <c r="S17" s="120">
        <v>27.870967741935484</v>
      </c>
      <c r="T17" s="348">
        <v>26</v>
      </c>
      <c r="U17" s="120">
        <v>3.3548387096774195</v>
      </c>
      <c r="V17" s="348">
        <v>18</v>
      </c>
      <c r="W17" s="120">
        <v>2.3225806451612905</v>
      </c>
      <c r="X17" s="348">
        <v>74</v>
      </c>
      <c r="Y17" s="120">
        <v>9.5483870967741939</v>
      </c>
      <c r="Z17" s="348">
        <v>88</v>
      </c>
      <c r="AA17" s="120">
        <v>11.35483870967742</v>
      </c>
      <c r="AB17" s="348">
        <v>93</v>
      </c>
      <c r="AC17" s="120">
        <v>12</v>
      </c>
      <c r="AD17" s="348">
        <v>2</v>
      </c>
      <c r="AE17" s="120">
        <v>0.25806451612903225</v>
      </c>
      <c r="AF17" s="122">
        <v>19</v>
      </c>
      <c r="AG17" s="120">
        <v>2.4516129032258065</v>
      </c>
      <c r="AH17" s="122">
        <v>52</v>
      </c>
      <c r="AI17" s="120">
        <v>6.709677419354839</v>
      </c>
      <c r="AJ17" s="122">
        <v>23</v>
      </c>
      <c r="AK17" s="120">
        <v>2.967741935483871</v>
      </c>
      <c r="AL17" s="122">
        <v>812</v>
      </c>
      <c r="AM17" s="120">
        <v>104.7741935483871</v>
      </c>
      <c r="AN17" s="122">
        <v>983</v>
      </c>
      <c r="AO17" s="120">
        <v>126.83870967741936</v>
      </c>
      <c r="AP17" s="122">
        <v>615</v>
      </c>
      <c r="AQ17" s="120">
        <v>79.354838709677423</v>
      </c>
      <c r="AR17" s="122">
        <v>879</v>
      </c>
      <c r="AS17" s="120">
        <v>113.41935483870968</v>
      </c>
    </row>
    <row r="18" spans="1:45" ht="13.5" customHeight="1" x14ac:dyDescent="0.3">
      <c r="A18" s="119" t="s">
        <v>311</v>
      </c>
      <c r="B18" s="163" t="str">
        <f>'Incentive Goal'!B17</f>
        <v>CAMDEN</v>
      </c>
      <c r="C18" s="120">
        <v>0.5</v>
      </c>
      <c r="D18" s="120">
        <v>1.5</v>
      </c>
      <c r="E18" s="220">
        <v>245</v>
      </c>
      <c r="F18" s="219">
        <v>490</v>
      </c>
      <c r="G18" s="220">
        <v>3</v>
      </c>
      <c r="H18" s="219">
        <v>6</v>
      </c>
      <c r="I18" s="220">
        <v>4</v>
      </c>
      <c r="J18" s="219">
        <v>8</v>
      </c>
      <c r="K18" s="121">
        <v>464081.12</v>
      </c>
      <c r="L18" s="121">
        <v>928162.24</v>
      </c>
      <c r="M18" s="121">
        <v>309387.41333333333</v>
      </c>
      <c r="N18" s="348">
        <v>14</v>
      </c>
      <c r="O18" s="120">
        <v>28</v>
      </c>
      <c r="P18" s="348">
        <v>0</v>
      </c>
      <c r="Q18" s="120">
        <v>0</v>
      </c>
      <c r="R18" s="348">
        <v>0</v>
      </c>
      <c r="S18" s="120">
        <v>0</v>
      </c>
      <c r="T18" s="348">
        <v>0</v>
      </c>
      <c r="U18" s="120">
        <v>0</v>
      </c>
      <c r="V18" s="348">
        <v>0</v>
      </c>
      <c r="W18" s="120">
        <v>0</v>
      </c>
      <c r="X18" s="348">
        <v>0</v>
      </c>
      <c r="Y18" s="120">
        <v>0</v>
      </c>
      <c r="Z18" s="348">
        <v>0</v>
      </c>
      <c r="AA18" s="120">
        <v>0</v>
      </c>
      <c r="AB18" s="348">
        <v>0</v>
      </c>
      <c r="AC18" s="120">
        <v>0</v>
      </c>
      <c r="AD18" s="348">
        <v>0</v>
      </c>
      <c r="AE18" s="120">
        <v>0</v>
      </c>
      <c r="AF18" s="122">
        <v>0</v>
      </c>
      <c r="AG18" s="120">
        <v>0</v>
      </c>
      <c r="AH18" s="122">
        <v>0</v>
      </c>
      <c r="AI18" s="120">
        <v>0</v>
      </c>
      <c r="AJ18" s="122">
        <v>1</v>
      </c>
      <c r="AK18" s="120">
        <v>2</v>
      </c>
      <c r="AL18" s="122">
        <v>52</v>
      </c>
      <c r="AM18" s="120">
        <v>104</v>
      </c>
      <c r="AN18" s="122">
        <v>0</v>
      </c>
      <c r="AO18" s="120">
        <v>0</v>
      </c>
      <c r="AP18" s="122">
        <v>0</v>
      </c>
      <c r="AQ18" s="120">
        <v>0</v>
      </c>
      <c r="AR18" s="122">
        <v>31</v>
      </c>
      <c r="AS18" s="120">
        <v>62</v>
      </c>
    </row>
    <row r="19" spans="1:45" ht="13.5" customHeight="1" x14ac:dyDescent="0.3">
      <c r="A19" s="119" t="s">
        <v>166</v>
      </c>
      <c r="B19" s="163" t="str">
        <f>'Incentive Goal'!B18</f>
        <v>CARTERET</v>
      </c>
      <c r="C19" s="120">
        <v>4</v>
      </c>
      <c r="D19" s="120">
        <v>6.5</v>
      </c>
      <c r="E19" s="220">
        <v>1826</v>
      </c>
      <c r="F19" s="219">
        <v>456.5</v>
      </c>
      <c r="G19" s="220">
        <v>25</v>
      </c>
      <c r="H19" s="219">
        <v>6.25</v>
      </c>
      <c r="I19" s="220">
        <v>11</v>
      </c>
      <c r="J19" s="219">
        <v>2.75</v>
      </c>
      <c r="K19" s="121">
        <v>1815957.56</v>
      </c>
      <c r="L19" s="121">
        <v>453989.39</v>
      </c>
      <c r="M19" s="121">
        <v>279378.08615384618</v>
      </c>
      <c r="N19" s="348">
        <v>18085</v>
      </c>
      <c r="O19" s="120">
        <v>4521.25</v>
      </c>
      <c r="P19" s="348">
        <v>83</v>
      </c>
      <c r="Q19" s="120">
        <v>20.75</v>
      </c>
      <c r="R19" s="348">
        <v>777</v>
      </c>
      <c r="S19" s="120">
        <v>194.25</v>
      </c>
      <c r="T19" s="348">
        <v>51</v>
      </c>
      <c r="U19" s="120">
        <v>12.75</v>
      </c>
      <c r="V19" s="348">
        <v>1</v>
      </c>
      <c r="W19" s="120">
        <v>0.25</v>
      </c>
      <c r="X19" s="348">
        <v>26</v>
      </c>
      <c r="Y19" s="120">
        <v>6.5</v>
      </c>
      <c r="Z19" s="348">
        <v>17</v>
      </c>
      <c r="AA19" s="120">
        <v>4.25</v>
      </c>
      <c r="AB19" s="348">
        <v>9</v>
      </c>
      <c r="AC19" s="120">
        <v>2.25</v>
      </c>
      <c r="AD19" s="348">
        <v>24</v>
      </c>
      <c r="AE19" s="120">
        <v>6</v>
      </c>
      <c r="AF19" s="122">
        <v>5</v>
      </c>
      <c r="AG19" s="120">
        <v>1.25</v>
      </c>
      <c r="AH19" s="122">
        <v>107</v>
      </c>
      <c r="AI19" s="120">
        <v>26.75</v>
      </c>
      <c r="AJ19" s="122">
        <v>5</v>
      </c>
      <c r="AK19" s="120">
        <v>1.25</v>
      </c>
      <c r="AL19" s="122">
        <v>253</v>
      </c>
      <c r="AM19" s="120">
        <v>63.25</v>
      </c>
      <c r="AN19" s="122">
        <v>168</v>
      </c>
      <c r="AO19" s="120">
        <v>42</v>
      </c>
      <c r="AP19" s="122">
        <v>500</v>
      </c>
      <c r="AQ19" s="120">
        <v>125</v>
      </c>
      <c r="AR19" s="122">
        <v>26</v>
      </c>
      <c r="AS19" s="120">
        <v>6.5</v>
      </c>
    </row>
    <row r="20" spans="1:45" ht="13.5" customHeight="1" x14ac:dyDescent="0.3">
      <c r="A20" s="119" t="s">
        <v>142</v>
      </c>
      <c r="B20" s="163" t="str">
        <f>'Incentive Goal'!B19</f>
        <v>CASWELL</v>
      </c>
      <c r="C20" s="120">
        <v>3</v>
      </c>
      <c r="D20" s="120">
        <v>4.33</v>
      </c>
      <c r="E20" s="220">
        <v>783</v>
      </c>
      <c r="F20" s="219">
        <v>261</v>
      </c>
      <c r="G20" s="220">
        <v>18</v>
      </c>
      <c r="H20" s="219">
        <v>6</v>
      </c>
      <c r="I20" s="220">
        <v>20</v>
      </c>
      <c r="J20" s="219">
        <v>6.666666666666667</v>
      </c>
      <c r="K20" s="121">
        <v>641527.61</v>
      </c>
      <c r="L20" s="121">
        <v>213842.53666666665</v>
      </c>
      <c r="M20" s="121">
        <v>148158.80138568129</v>
      </c>
      <c r="N20" s="348">
        <v>8639</v>
      </c>
      <c r="O20" s="120">
        <v>2879.6666666666665</v>
      </c>
      <c r="P20" s="348">
        <v>29</v>
      </c>
      <c r="Q20" s="120">
        <v>9.6666666666666661</v>
      </c>
      <c r="R20" s="348">
        <v>292</v>
      </c>
      <c r="S20" s="120">
        <v>97.333333333333329</v>
      </c>
      <c r="T20" s="348">
        <v>33</v>
      </c>
      <c r="U20" s="120">
        <v>11</v>
      </c>
      <c r="V20" s="348">
        <v>6</v>
      </c>
      <c r="W20" s="120">
        <v>2</v>
      </c>
      <c r="X20" s="348">
        <v>23</v>
      </c>
      <c r="Y20" s="120">
        <v>7.666666666666667</v>
      </c>
      <c r="Z20" s="348">
        <v>23</v>
      </c>
      <c r="AA20" s="120">
        <v>7.666666666666667</v>
      </c>
      <c r="AB20" s="348">
        <v>23</v>
      </c>
      <c r="AC20" s="120">
        <v>7.666666666666667</v>
      </c>
      <c r="AD20" s="348">
        <v>2</v>
      </c>
      <c r="AE20" s="120">
        <v>0.66666666666666663</v>
      </c>
      <c r="AF20" s="122">
        <v>20</v>
      </c>
      <c r="AG20" s="120">
        <v>6.666666666666667</v>
      </c>
      <c r="AH20" s="122">
        <v>26</v>
      </c>
      <c r="AI20" s="120">
        <v>8.6666666666666661</v>
      </c>
      <c r="AJ20" s="122">
        <v>4</v>
      </c>
      <c r="AK20" s="120">
        <v>1.3333333333333333</v>
      </c>
      <c r="AL20" s="122">
        <v>126</v>
      </c>
      <c r="AM20" s="120">
        <v>42</v>
      </c>
      <c r="AN20" s="122">
        <v>168</v>
      </c>
      <c r="AO20" s="120">
        <v>56</v>
      </c>
      <c r="AP20" s="122">
        <v>133</v>
      </c>
      <c r="AQ20" s="120">
        <v>44.333333333333336</v>
      </c>
      <c r="AR20" s="122">
        <v>67</v>
      </c>
      <c r="AS20" s="120">
        <v>22.333333333333332</v>
      </c>
    </row>
    <row r="21" spans="1:45" ht="13.5" customHeight="1" x14ac:dyDescent="0.3">
      <c r="A21" s="119" t="s">
        <v>152</v>
      </c>
      <c r="B21" s="163" t="str">
        <f>'Incentive Goal'!B20</f>
        <v>CATAWBA</v>
      </c>
      <c r="C21" s="120">
        <v>17</v>
      </c>
      <c r="D21" s="120">
        <v>23</v>
      </c>
      <c r="E21" s="220">
        <v>4485</v>
      </c>
      <c r="F21" s="219">
        <v>263.8235294117647</v>
      </c>
      <c r="G21" s="220">
        <v>71</v>
      </c>
      <c r="H21" s="219">
        <v>4.1764705882352944</v>
      </c>
      <c r="I21" s="220">
        <v>122</v>
      </c>
      <c r="J21" s="219">
        <v>7.1764705882352944</v>
      </c>
      <c r="K21" s="121">
        <v>5025579.09</v>
      </c>
      <c r="L21" s="121">
        <v>295622.29941176472</v>
      </c>
      <c r="M21" s="121">
        <v>218503.43869565218</v>
      </c>
      <c r="N21" s="348">
        <v>43501</v>
      </c>
      <c r="O21" s="120">
        <v>2558.8823529411766</v>
      </c>
      <c r="P21" s="348">
        <v>219</v>
      </c>
      <c r="Q21" s="120">
        <v>12.882352941176471</v>
      </c>
      <c r="R21" s="348">
        <v>1343</v>
      </c>
      <c r="S21" s="120">
        <v>79</v>
      </c>
      <c r="T21" s="348">
        <v>18</v>
      </c>
      <c r="U21" s="120">
        <v>1.0588235294117647</v>
      </c>
      <c r="V21" s="348">
        <v>12</v>
      </c>
      <c r="W21" s="120">
        <v>0.70588235294117652</v>
      </c>
      <c r="X21" s="348">
        <v>79</v>
      </c>
      <c r="Y21" s="120">
        <v>4.6470588235294121</v>
      </c>
      <c r="Z21" s="348">
        <v>42</v>
      </c>
      <c r="AA21" s="120">
        <v>2.4705882352941178</v>
      </c>
      <c r="AB21" s="348">
        <v>121</v>
      </c>
      <c r="AC21" s="120">
        <v>7.117647058823529</v>
      </c>
      <c r="AD21" s="348">
        <v>19</v>
      </c>
      <c r="AE21" s="120">
        <v>1.1176470588235294</v>
      </c>
      <c r="AF21" s="122">
        <v>67</v>
      </c>
      <c r="AG21" s="120">
        <v>3.9411764705882355</v>
      </c>
      <c r="AH21" s="122">
        <v>160</v>
      </c>
      <c r="AI21" s="120">
        <v>9.4117647058823533</v>
      </c>
      <c r="AJ21" s="122">
        <v>56</v>
      </c>
      <c r="AK21" s="120">
        <v>3.2941176470588234</v>
      </c>
      <c r="AL21" s="122">
        <v>1469</v>
      </c>
      <c r="AM21" s="120">
        <v>86.411764705882348</v>
      </c>
      <c r="AN21" s="122">
        <v>2621</v>
      </c>
      <c r="AO21" s="120">
        <v>154.1764705882353</v>
      </c>
      <c r="AP21" s="122">
        <v>1817</v>
      </c>
      <c r="AQ21" s="120">
        <v>106.88235294117646</v>
      </c>
      <c r="AR21" s="122">
        <v>1110</v>
      </c>
      <c r="AS21" s="120">
        <v>65.294117647058826</v>
      </c>
    </row>
    <row r="22" spans="1:45" ht="13.5" customHeight="1" x14ac:dyDescent="0.3">
      <c r="A22" s="119" t="s">
        <v>142</v>
      </c>
      <c r="B22" s="163" t="str">
        <f>'Incentive Goal'!B21</f>
        <v>CHATHAM</v>
      </c>
      <c r="C22" s="120">
        <v>4</v>
      </c>
      <c r="D22" s="120">
        <v>5</v>
      </c>
      <c r="E22" s="220">
        <v>1293</v>
      </c>
      <c r="F22" s="219">
        <v>323.25</v>
      </c>
      <c r="G22" s="220">
        <v>32</v>
      </c>
      <c r="H22" s="219">
        <v>8</v>
      </c>
      <c r="I22" s="220">
        <v>23</v>
      </c>
      <c r="J22" s="219">
        <v>5.75</v>
      </c>
      <c r="K22" s="121">
        <v>1318292.58</v>
      </c>
      <c r="L22" s="121">
        <v>329573.14500000002</v>
      </c>
      <c r="M22" s="121">
        <v>263658.516</v>
      </c>
      <c r="N22" s="348">
        <v>12014</v>
      </c>
      <c r="O22" s="120">
        <v>3003.5</v>
      </c>
      <c r="P22" s="348">
        <v>91</v>
      </c>
      <c r="Q22" s="120">
        <v>22.75</v>
      </c>
      <c r="R22" s="348">
        <v>721</v>
      </c>
      <c r="S22" s="120">
        <v>180.25</v>
      </c>
      <c r="T22" s="348">
        <v>33</v>
      </c>
      <c r="U22" s="120">
        <v>8.25</v>
      </c>
      <c r="V22" s="348">
        <v>16</v>
      </c>
      <c r="W22" s="120">
        <v>4</v>
      </c>
      <c r="X22" s="348">
        <v>37</v>
      </c>
      <c r="Y22" s="120">
        <v>9.25</v>
      </c>
      <c r="Z22" s="348">
        <v>51</v>
      </c>
      <c r="AA22" s="120">
        <v>12.75</v>
      </c>
      <c r="AB22" s="348">
        <v>22</v>
      </c>
      <c r="AC22" s="120">
        <v>5.5</v>
      </c>
      <c r="AD22" s="348">
        <v>4</v>
      </c>
      <c r="AE22" s="120">
        <v>1</v>
      </c>
      <c r="AF22" s="122">
        <v>17</v>
      </c>
      <c r="AG22" s="120">
        <v>4.25</v>
      </c>
      <c r="AH22" s="122">
        <v>38</v>
      </c>
      <c r="AI22" s="120">
        <v>9.5</v>
      </c>
      <c r="AJ22" s="122">
        <v>11</v>
      </c>
      <c r="AK22" s="120">
        <v>2.75</v>
      </c>
      <c r="AL22" s="122">
        <v>225</v>
      </c>
      <c r="AM22" s="120">
        <v>56.25</v>
      </c>
      <c r="AN22" s="122">
        <v>246</v>
      </c>
      <c r="AO22" s="120">
        <v>61.5</v>
      </c>
      <c r="AP22" s="122">
        <v>913</v>
      </c>
      <c r="AQ22" s="120">
        <v>228.25</v>
      </c>
      <c r="AR22" s="122">
        <v>193</v>
      </c>
      <c r="AS22" s="120">
        <v>48.25</v>
      </c>
    </row>
    <row r="23" spans="1:45" ht="13.5" customHeight="1" x14ac:dyDescent="0.3">
      <c r="A23" s="119" t="s">
        <v>251</v>
      </c>
      <c r="B23" s="163" t="str">
        <f>'Incentive Goal'!B22</f>
        <v>CHEROKEE</v>
      </c>
      <c r="C23" s="120">
        <v>1</v>
      </c>
      <c r="D23" s="120">
        <v>2.1</v>
      </c>
      <c r="E23" s="220">
        <v>554</v>
      </c>
      <c r="F23" s="219">
        <v>554</v>
      </c>
      <c r="G23" s="220">
        <v>11</v>
      </c>
      <c r="H23" s="219">
        <v>11</v>
      </c>
      <c r="I23" s="220">
        <v>32</v>
      </c>
      <c r="J23" s="219">
        <v>32</v>
      </c>
      <c r="K23" s="121">
        <v>493398.43</v>
      </c>
      <c r="L23" s="121">
        <v>493398.43</v>
      </c>
      <c r="M23" s="121">
        <v>234951.63333333333</v>
      </c>
      <c r="N23" s="348">
        <v>5258</v>
      </c>
      <c r="O23" s="120">
        <v>5258</v>
      </c>
      <c r="P23" s="348">
        <v>24</v>
      </c>
      <c r="Q23" s="120">
        <v>24</v>
      </c>
      <c r="R23" s="348">
        <v>32</v>
      </c>
      <c r="S23" s="120">
        <v>32</v>
      </c>
      <c r="T23" s="348">
        <v>0</v>
      </c>
      <c r="U23" s="120">
        <v>0</v>
      </c>
      <c r="V23" s="348">
        <v>4</v>
      </c>
      <c r="W23" s="120">
        <v>4</v>
      </c>
      <c r="X23" s="348">
        <v>12</v>
      </c>
      <c r="Y23" s="120">
        <v>12</v>
      </c>
      <c r="Z23" s="348">
        <v>29</v>
      </c>
      <c r="AA23" s="120">
        <v>29</v>
      </c>
      <c r="AB23" s="348">
        <v>32</v>
      </c>
      <c r="AC23" s="120">
        <v>32</v>
      </c>
      <c r="AD23" s="348">
        <v>1</v>
      </c>
      <c r="AE23" s="120">
        <v>1</v>
      </c>
      <c r="AF23" s="122">
        <v>1</v>
      </c>
      <c r="AG23" s="120">
        <v>1</v>
      </c>
      <c r="AH23" s="122">
        <v>0</v>
      </c>
      <c r="AI23" s="120">
        <v>0</v>
      </c>
      <c r="AJ23" s="122">
        <v>1</v>
      </c>
      <c r="AK23" s="120">
        <v>1</v>
      </c>
      <c r="AL23" s="122">
        <v>20</v>
      </c>
      <c r="AM23" s="120">
        <v>20</v>
      </c>
      <c r="AN23" s="122">
        <v>157</v>
      </c>
      <c r="AO23" s="120">
        <v>157</v>
      </c>
      <c r="AP23" s="122">
        <v>214</v>
      </c>
      <c r="AQ23" s="120">
        <v>214</v>
      </c>
      <c r="AR23" s="122">
        <v>49</v>
      </c>
      <c r="AS23" s="120">
        <v>49</v>
      </c>
    </row>
    <row r="24" spans="1:45" ht="13.5" customHeight="1" x14ac:dyDescent="0.3">
      <c r="A24" s="119" t="s">
        <v>311</v>
      </c>
      <c r="B24" s="163" t="str">
        <f>'Incentive Goal'!B23</f>
        <v>CHOWAN</v>
      </c>
      <c r="C24" s="120">
        <v>2</v>
      </c>
      <c r="D24" s="120">
        <v>4</v>
      </c>
      <c r="E24" s="220">
        <v>781</v>
      </c>
      <c r="F24" s="219">
        <v>390.5</v>
      </c>
      <c r="G24" s="220">
        <v>13</v>
      </c>
      <c r="H24" s="219">
        <v>6.5</v>
      </c>
      <c r="I24" s="220">
        <v>17</v>
      </c>
      <c r="J24" s="219">
        <v>8.5</v>
      </c>
      <c r="K24" s="121">
        <v>688047.61</v>
      </c>
      <c r="L24" s="121">
        <v>344023.80499999999</v>
      </c>
      <c r="M24" s="121">
        <v>172011.9025</v>
      </c>
      <c r="N24" s="348">
        <v>8029</v>
      </c>
      <c r="O24" s="120">
        <v>4014.5</v>
      </c>
      <c r="P24" s="348">
        <v>23</v>
      </c>
      <c r="Q24" s="120">
        <v>11.5</v>
      </c>
      <c r="R24" s="348">
        <v>442</v>
      </c>
      <c r="S24" s="120">
        <v>221</v>
      </c>
      <c r="T24" s="348">
        <v>4</v>
      </c>
      <c r="U24" s="120">
        <v>2</v>
      </c>
      <c r="V24" s="348">
        <v>7</v>
      </c>
      <c r="W24" s="120">
        <v>3.5</v>
      </c>
      <c r="X24" s="348">
        <v>16</v>
      </c>
      <c r="Y24" s="120">
        <v>8</v>
      </c>
      <c r="Z24" s="348">
        <v>16</v>
      </c>
      <c r="AA24" s="120">
        <v>8</v>
      </c>
      <c r="AB24" s="348">
        <v>14</v>
      </c>
      <c r="AC24" s="120">
        <v>7</v>
      </c>
      <c r="AD24" s="348">
        <v>2</v>
      </c>
      <c r="AE24" s="120">
        <v>1</v>
      </c>
      <c r="AF24" s="122">
        <v>13</v>
      </c>
      <c r="AG24" s="120">
        <v>6.5</v>
      </c>
      <c r="AH24" s="122">
        <v>27</v>
      </c>
      <c r="AI24" s="120">
        <v>13.5</v>
      </c>
      <c r="AJ24" s="122">
        <v>18</v>
      </c>
      <c r="AK24" s="120">
        <v>9</v>
      </c>
      <c r="AL24" s="122">
        <v>105</v>
      </c>
      <c r="AM24" s="120">
        <v>52.5</v>
      </c>
      <c r="AN24" s="122">
        <v>80</v>
      </c>
      <c r="AO24" s="120">
        <v>40</v>
      </c>
      <c r="AP24" s="122">
        <v>108</v>
      </c>
      <c r="AQ24" s="120">
        <v>54</v>
      </c>
      <c r="AR24" s="122">
        <v>31</v>
      </c>
      <c r="AS24" s="120">
        <v>15.5</v>
      </c>
    </row>
    <row r="25" spans="1:45" ht="13.5" customHeight="1" x14ac:dyDescent="0.3">
      <c r="A25" s="119" t="s">
        <v>251</v>
      </c>
      <c r="B25" s="163" t="str">
        <f>'Incentive Goal'!B24</f>
        <v>CLAY</v>
      </c>
      <c r="C25" s="120">
        <v>1</v>
      </c>
      <c r="D25" s="120">
        <v>1.2000000000000002</v>
      </c>
      <c r="E25" s="220">
        <v>204</v>
      </c>
      <c r="F25" s="219">
        <v>204</v>
      </c>
      <c r="G25" s="221">
        <v>14</v>
      </c>
      <c r="H25" s="219">
        <v>14</v>
      </c>
      <c r="I25" s="220">
        <v>6</v>
      </c>
      <c r="J25" s="219">
        <v>6</v>
      </c>
      <c r="K25" s="121">
        <v>236021.34</v>
      </c>
      <c r="L25" s="121">
        <v>236021.34</v>
      </c>
      <c r="M25" s="121">
        <v>196684.44999999995</v>
      </c>
      <c r="N25" s="348">
        <v>1452</v>
      </c>
      <c r="O25" s="120">
        <v>1452</v>
      </c>
      <c r="P25" s="348">
        <v>5</v>
      </c>
      <c r="Q25" s="120">
        <v>5</v>
      </c>
      <c r="R25" s="348">
        <v>11</v>
      </c>
      <c r="S25" s="120">
        <v>11</v>
      </c>
      <c r="T25" s="348">
        <v>0</v>
      </c>
      <c r="U25" s="120">
        <v>0</v>
      </c>
      <c r="V25" s="348">
        <v>0</v>
      </c>
      <c r="W25" s="120">
        <v>0</v>
      </c>
      <c r="X25" s="348">
        <v>16</v>
      </c>
      <c r="Y25" s="120">
        <v>16</v>
      </c>
      <c r="Z25" s="348">
        <v>3</v>
      </c>
      <c r="AA25" s="120">
        <v>3</v>
      </c>
      <c r="AB25" s="348">
        <v>7</v>
      </c>
      <c r="AC25" s="120">
        <v>7</v>
      </c>
      <c r="AD25" s="348">
        <v>13</v>
      </c>
      <c r="AE25" s="120">
        <v>13</v>
      </c>
      <c r="AF25" s="122">
        <v>2</v>
      </c>
      <c r="AG25" s="120">
        <v>2</v>
      </c>
      <c r="AH25" s="122">
        <v>6</v>
      </c>
      <c r="AI25" s="120">
        <v>6</v>
      </c>
      <c r="AJ25" s="122">
        <v>2</v>
      </c>
      <c r="AK25" s="120">
        <v>2</v>
      </c>
      <c r="AL25" s="122">
        <v>32</v>
      </c>
      <c r="AM25" s="120">
        <v>32</v>
      </c>
      <c r="AN25" s="122">
        <v>59</v>
      </c>
      <c r="AO25" s="120">
        <v>59</v>
      </c>
      <c r="AP25" s="122">
        <v>165</v>
      </c>
      <c r="AQ25" s="120">
        <v>165</v>
      </c>
      <c r="AR25" s="122">
        <v>8</v>
      </c>
      <c r="AS25" s="120">
        <v>8</v>
      </c>
    </row>
    <row r="26" spans="1:45" ht="13.5" customHeight="1" x14ac:dyDescent="0.3">
      <c r="A26" s="119" t="s">
        <v>152</v>
      </c>
      <c r="B26" s="163" t="str">
        <f>'Incentive Goal'!B25</f>
        <v>CLEVELAND</v>
      </c>
      <c r="C26" s="120">
        <v>12</v>
      </c>
      <c r="D26" s="120">
        <v>17</v>
      </c>
      <c r="E26" s="220">
        <v>5332</v>
      </c>
      <c r="F26" s="219">
        <v>444.33333333333331</v>
      </c>
      <c r="G26" s="220">
        <v>42</v>
      </c>
      <c r="H26" s="219">
        <v>3.5</v>
      </c>
      <c r="I26" s="220">
        <v>95</v>
      </c>
      <c r="J26" s="219">
        <v>7.916666666666667</v>
      </c>
      <c r="K26" s="121">
        <v>4158047.83</v>
      </c>
      <c r="L26" s="121">
        <v>346503.98583333334</v>
      </c>
      <c r="M26" s="121">
        <v>244591.04882352942</v>
      </c>
      <c r="N26" s="348">
        <v>66790</v>
      </c>
      <c r="O26" s="120">
        <v>5565.833333333333</v>
      </c>
      <c r="P26" s="348">
        <v>207</v>
      </c>
      <c r="Q26" s="120">
        <v>17.25</v>
      </c>
      <c r="R26" s="348">
        <v>1511</v>
      </c>
      <c r="S26" s="120">
        <v>125.91666666666667</v>
      </c>
      <c r="T26" s="348">
        <v>25</v>
      </c>
      <c r="U26" s="120">
        <v>2.0833333333333335</v>
      </c>
      <c r="V26" s="348">
        <v>41</v>
      </c>
      <c r="W26" s="120">
        <v>3.4166666666666665</v>
      </c>
      <c r="X26" s="348">
        <v>43</v>
      </c>
      <c r="Y26" s="120">
        <v>3.5833333333333335</v>
      </c>
      <c r="Z26" s="348">
        <v>121</v>
      </c>
      <c r="AA26" s="120">
        <v>10.083333333333334</v>
      </c>
      <c r="AB26" s="348">
        <v>79</v>
      </c>
      <c r="AC26" s="120">
        <v>6.583333333333333</v>
      </c>
      <c r="AD26" s="348">
        <v>108</v>
      </c>
      <c r="AE26" s="120">
        <v>9</v>
      </c>
      <c r="AF26" s="122">
        <v>56</v>
      </c>
      <c r="AG26" s="120">
        <v>4.666666666666667</v>
      </c>
      <c r="AH26" s="122">
        <v>189</v>
      </c>
      <c r="AI26" s="120">
        <v>15.75</v>
      </c>
      <c r="AJ26" s="122">
        <v>9</v>
      </c>
      <c r="AK26" s="120">
        <v>0.75</v>
      </c>
      <c r="AL26" s="122">
        <v>1285</v>
      </c>
      <c r="AM26" s="120">
        <v>107.08333333333333</v>
      </c>
      <c r="AN26" s="122">
        <v>828</v>
      </c>
      <c r="AO26" s="120">
        <v>69</v>
      </c>
      <c r="AP26" s="122">
        <v>1436</v>
      </c>
      <c r="AQ26" s="120">
        <v>119.66666666666667</v>
      </c>
      <c r="AR26" s="122">
        <v>342</v>
      </c>
      <c r="AS26" s="120">
        <v>28.5</v>
      </c>
    </row>
    <row r="27" spans="1:45" ht="13.5" customHeight="1" x14ac:dyDescent="0.3">
      <c r="A27" s="119" t="s">
        <v>166</v>
      </c>
      <c r="B27" s="163" t="str">
        <f>'Incentive Goal'!B26</f>
        <v>COLUMBUS</v>
      </c>
      <c r="C27" s="120">
        <v>9</v>
      </c>
      <c r="D27" s="120">
        <v>14</v>
      </c>
      <c r="E27" s="220">
        <v>3016</v>
      </c>
      <c r="F27" s="219">
        <v>335.11111111111109</v>
      </c>
      <c r="G27" s="220">
        <v>46</v>
      </c>
      <c r="H27" s="219">
        <v>5.1111111111111107</v>
      </c>
      <c r="I27" s="220">
        <v>96</v>
      </c>
      <c r="J27" s="219">
        <v>10.666666666666666</v>
      </c>
      <c r="K27" s="121">
        <v>2341293.4300000002</v>
      </c>
      <c r="L27" s="121">
        <v>260143.71444444446</v>
      </c>
      <c r="M27" s="121">
        <v>167235.24500000002</v>
      </c>
      <c r="N27" s="348">
        <v>32776</v>
      </c>
      <c r="O27" s="120">
        <v>3641.7777777777778</v>
      </c>
      <c r="P27" s="348">
        <v>99</v>
      </c>
      <c r="Q27" s="120">
        <v>11</v>
      </c>
      <c r="R27" s="348">
        <v>1496</v>
      </c>
      <c r="S27" s="120">
        <v>166.22222222222223</v>
      </c>
      <c r="T27" s="348">
        <v>113</v>
      </c>
      <c r="U27" s="120">
        <v>12.555555555555555</v>
      </c>
      <c r="V27" s="348">
        <v>48</v>
      </c>
      <c r="W27" s="120">
        <v>5.333333333333333</v>
      </c>
      <c r="X27" s="348">
        <v>42</v>
      </c>
      <c r="Y27" s="120">
        <v>4.666666666666667</v>
      </c>
      <c r="Z27" s="348">
        <v>94</v>
      </c>
      <c r="AA27" s="120">
        <v>10.444444444444445</v>
      </c>
      <c r="AB27" s="348">
        <v>80</v>
      </c>
      <c r="AC27" s="120">
        <v>8.8888888888888893</v>
      </c>
      <c r="AD27" s="348">
        <v>19</v>
      </c>
      <c r="AE27" s="120">
        <v>2.1111111111111112</v>
      </c>
      <c r="AF27" s="122">
        <v>18</v>
      </c>
      <c r="AG27" s="120">
        <v>2</v>
      </c>
      <c r="AH27" s="122">
        <v>141</v>
      </c>
      <c r="AI27" s="120">
        <v>15.666666666666666</v>
      </c>
      <c r="AJ27" s="122">
        <v>17</v>
      </c>
      <c r="AK27" s="120">
        <v>1.8888888888888888</v>
      </c>
      <c r="AL27" s="122">
        <v>869</v>
      </c>
      <c r="AM27" s="120">
        <v>96.555555555555557</v>
      </c>
      <c r="AN27" s="122">
        <v>944</v>
      </c>
      <c r="AO27" s="120">
        <v>104.88888888888889</v>
      </c>
      <c r="AP27" s="122">
        <v>5002</v>
      </c>
      <c r="AQ27" s="120">
        <v>555.77777777777783</v>
      </c>
      <c r="AR27" s="122">
        <v>321</v>
      </c>
      <c r="AS27" s="120">
        <v>35.666666666666664</v>
      </c>
    </row>
    <row r="28" spans="1:45" ht="13.5" customHeight="1" x14ac:dyDescent="0.3">
      <c r="A28" s="119" t="s">
        <v>166</v>
      </c>
      <c r="B28" s="163" t="str">
        <f>'Incentive Goal'!B27</f>
        <v>CRAVEN</v>
      </c>
      <c r="C28" s="120">
        <v>7</v>
      </c>
      <c r="D28" s="120">
        <v>9</v>
      </c>
      <c r="E28" s="220">
        <v>3583</v>
      </c>
      <c r="F28" s="219">
        <v>511.85714285714283</v>
      </c>
      <c r="G28" s="220">
        <v>75</v>
      </c>
      <c r="H28" s="219">
        <v>10.714285714285714</v>
      </c>
      <c r="I28" s="220">
        <v>96</v>
      </c>
      <c r="J28" s="219">
        <v>13.714285714285714</v>
      </c>
      <c r="K28" s="121">
        <v>3788604.64</v>
      </c>
      <c r="L28" s="121">
        <v>541229.23428571434</v>
      </c>
      <c r="M28" s="121">
        <v>420956.07111111115</v>
      </c>
      <c r="N28" s="348">
        <v>29668</v>
      </c>
      <c r="O28" s="120">
        <v>4238.2857142857147</v>
      </c>
      <c r="P28" s="348">
        <v>93</v>
      </c>
      <c r="Q28" s="120">
        <v>13.285714285714286</v>
      </c>
      <c r="R28" s="348">
        <v>3304</v>
      </c>
      <c r="S28" s="120">
        <v>472</v>
      </c>
      <c r="T28" s="348">
        <v>22</v>
      </c>
      <c r="U28" s="120">
        <v>3.1428571428571428</v>
      </c>
      <c r="V28" s="348">
        <v>56</v>
      </c>
      <c r="W28" s="120">
        <v>8</v>
      </c>
      <c r="X28" s="348">
        <v>73</v>
      </c>
      <c r="Y28" s="120">
        <v>10.428571428571429</v>
      </c>
      <c r="Z28" s="348">
        <v>153</v>
      </c>
      <c r="AA28" s="120">
        <v>21.857142857142858</v>
      </c>
      <c r="AB28" s="348">
        <v>87</v>
      </c>
      <c r="AC28" s="120">
        <v>12.428571428571429</v>
      </c>
      <c r="AD28" s="348">
        <v>62</v>
      </c>
      <c r="AE28" s="120">
        <v>8.8571428571428577</v>
      </c>
      <c r="AF28" s="122">
        <v>6</v>
      </c>
      <c r="AG28" s="120">
        <v>0.8571428571428571</v>
      </c>
      <c r="AH28" s="122">
        <v>96</v>
      </c>
      <c r="AI28" s="120">
        <v>13.714285714285714</v>
      </c>
      <c r="AJ28" s="122">
        <v>22</v>
      </c>
      <c r="AK28" s="120">
        <v>3.1428571428571428</v>
      </c>
      <c r="AL28" s="122">
        <v>847</v>
      </c>
      <c r="AM28" s="120">
        <v>121</v>
      </c>
      <c r="AN28" s="122">
        <v>650</v>
      </c>
      <c r="AO28" s="120">
        <v>92.857142857142861</v>
      </c>
      <c r="AP28" s="122">
        <v>1897</v>
      </c>
      <c r="AQ28" s="120">
        <v>271</v>
      </c>
      <c r="AR28" s="122">
        <v>307</v>
      </c>
      <c r="AS28" s="120">
        <v>43.857142857142854</v>
      </c>
    </row>
    <row r="29" spans="1:45" ht="13.5" customHeight="1" x14ac:dyDescent="0.3">
      <c r="A29" s="119" t="s">
        <v>166</v>
      </c>
      <c r="B29" s="163" t="str">
        <f>'Incentive Goal'!B28</f>
        <v>CUMBERLAND</v>
      </c>
      <c r="C29" s="120">
        <v>46</v>
      </c>
      <c r="D29" s="120">
        <v>76</v>
      </c>
      <c r="E29" s="220">
        <v>16567</v>
      </c>
      <c r="F29" s="219">
        <v>360.1521739130435</v>
      </c>
      <c r="G29" s="220">
        <v>538</v>
      </c>
      <c r="H29" s="219">
        <v>11.695652173913043</v>
      </c>
      <c r="I29" s="220">
        <v>424</v>
      </c>
      <c r="J29" s="219">
        <v>9.2173913043478262</v>
      </c>
      <c r="K29" s="121">
        <v>18241880.579999998</v>
      </c>
      <c r="L29" s="121">
        <v>396562.62130434776</v>
      </c>
      <c r="M29" s="121">
        <v>240024.7444736842</v>
      </c>
      <c r="N29" s="348">
        <v>156876</v>
      </c>
      <c r="O29" s="120">
        <v>3410.3478260869565</v>
      </c>
      <c r="P29" s="348">
        <v>1104</v>
      </c>
      <c r="Q29" s="120">
        <v>24</v>
      </c>
      <c r="R29" s="348">
        <v>26290</v>
      </c>
      <c r="S29" s="120">
        <v>571.52173913043475</v>
      </c>
      <c r="T29" s="348">
        <v>1265</v>
      </c>
      <c r="U29" s="120">
        <v>27.5</v>
      </c>
      <c r="V29" s="348">
        <v>171</v>
      </c>
      <c r="W29" s="120">
        <v>3.7173913043478262</v>
      </c>
      <c r="X29" s="348">
        <v>591</v>
      </c>
      <c r="Y29" s="120">
        <v>12.847826086956522</v>
      </c>
      <c r="Z29" s="348">
        <v>491</v>
      </c>
      <c r="AA29" s="120">
        <v>10.673913043478262</v>
      </c>
      <c r="AB29" s="348">
        <v>391</v>
      </c>
      <c r="AC29" s="120">
        <v>8.5</v>
      </c>
      <c r="AD29" s="348">
        <v>283</v>
      </c>
      <c r="AE29" s="120">
        <v>6.1521739130434785</v>
      </c>
      <c r="AF29" s="122">
        <v>518</v>
      </c>
      <c r="AG29" s="120">
        <v>11.260869565217391</v>
      </c>
      <c r="AH29" s="122">
        <v>561</v>
      </c>
      <c r="AI29" s="120">
        <v>12.195652173913043</v>
      </c>
      <c r="AJ29" s="122">
        <v>169</v>
      </c>
      <c r="AK29" s="120">
        <v>3.6739130434782608</v>
      </c>
      <c r="AL29" s="122">
        <v>4359</v>
      </c>
      <c r="AM29" s="120">
        <v>94.760869565217391</v>
      </c>
      <c r="AN29" s="122">
        <v>4210</v>
      </c>
      <c r="AO29" s="120">
        <v>91.521739130434781</v>
      </c>
      <c r="AP29" s="122">
        <v>22304</v>
      </c>
      <c r="AQ29" s="120">
        <v>484.86956521739131</v>
      </c>
      <c r="AR29" s="122">
        <v>200</v>
      </c>
      <c r="AS29" s="120">
        <v>4.3478260869565215</v>
      </c>
    </row>
    <row r="30" spans="1:45" ht="13.5" customHeight="1" x14ac:dyDescent="0.3">
      <c r="A30" s="119" t="s">
        <v>311</v>
      </c>
      <c r="B30" s="163" t="str">
        <f>'Incentive Goal'!B29</f>
        <v>CURRITUCK</v>
      </c>
      <c r="C30" s="120">
        <v>2</v>
      </c>
      <c r="D30" s="120">
        <v>2.5</v>
      </c>
      <c r="E30" s="220">
        <v>650</v>
      </c>
      <c r="F30" s="219">
        <v>325</v>
      </c>
      <c r="G30" s="220">
        <v>12</v>
      </c>
      <c r="H30" s="219">
        <v>6</v>
      </c>
      <c r="I30" s="220">
        <v>23</v>
      </c>
      <c r="J30" s="219">
        <v>11.5</v>
      </c>
      <c r="K30" s="121">
        <v>992481.99</v>
      </c>
      <c r="L30" s="121">
        <v>496240.995</v>
      </c>
      <c r="M30" s="121">
        <v>396992.79599999997</v>
      </c>
      <c r="N30" s="348">
        <v>3833</v>
      </c>
      <c r="O30" s="120">
        <v>1916.5</v>
      </c>
      <c r="P30" s="348">
        <v>8</v>
      </c>
      <c r="Q30" s="120">
        <v>4</v>
      </c>
      <c r="R30" s="348">
        <v>149</v>
      </c>
      <c r="S30" s="120">
        <v>74.5</v>
      </c>
      <c r="T30" s="348">
        <v>0</v>
      </c>
      <c r="U30" s="120">
        <v>0</v>
      </c>
      <c r="V30" s="348">
        <v>1</v>
      </c>
      <c r="W30" s="120">
        <v>0.5</v>
      </c>
      <c r="X30" s="348">
        <v>5</v>
      </c>
      <c r="Y30" s="120">
        <v>2.5</v>
      </c>
      <c r="Z30" s="348">
        <v>0</v>
      </c>
      <c r="AA30" s="120">
        <v>0</v>
      </c>
      <c r="AB30" s="348">
        <v>5</v>
      </c>
      <c r="AC30" s="120">
        <v>2.5</v>
      </c>
      <c r="AD30" s="348">
        <v>0</v>
      </c>
      <c r="AE30" s="120">
        <v>0</v>
      </c>
      <c r="AF30" s="122">
        <v>11</v>
      </c>
      <c r="AG30" s="120">
        <v>5.5</v>
      </c>
      <c r="AH30" s="122">
        <v>38</v>
      </c>
      <c r="AI30" s="120">
        <v>19</v>
      </c>
      <c r="AJ30" s="122">
        <v>4</v>
      </c>
      <c r="AK30" s="120">
        <v>2</v>
      </c>
      <c r="AL30" s="122">
        <v>120</v>
      </c>
      <c r="AM30" s="120">
        <v>60</v>
      </c>
      <c r="AN30" s="122">
        <v>395</v>
      </c>
      <c r="AO30" s="120">
        <v>197.5</v>
      </c>
      <c r="AP30" s="122">
        <v>222</v>
      </c>
      <c r="AQ30" s="120">
        <v>111</v>
      </c>
      <c r="AR30" s="122">
        <v>106</v>
      </c>
      <c r="AS30" s="120">
        <v>53</v>
      </c>
    </row>
    <row r="31" spans="1:45" ht="13.5" customHeight="1" x14ac:dyDescent="0.3">
      <c r="A31" s="119" t="s">
        <v>311</v>
      </c>
      <c r="B31" s="163" t="str">
        <f>'Incentive Goal'!B30</f>
        <v>DARE</v>
      </c>
      <c r="C31" s="120">
        <v>2</v>
      </c>
      <c r="D31" s="120">
        <v>2.5</v>
      </c>
      <c r="E31" s="220">
        <v>647</v>
      </c>
      <c r="F31" s="219">
        <v>323.5</v>
      </c>
      <c r="G31" s="220">
        <v>11</v>
      </c>
      <c r="H31" s="219">
        <v>5.5</v>
      </c>
      <c r="I31" s="220">
        <v>17</v>
      </c>
      <c r="J31" s="219">
        <v>8.5</v>
      </c>
      <c r="K31" s="121">
        <v>949679.87</v>
      </c>
      <c r="L31" s="121">
        <v>474839.935</v>
      </c>
      <c r="M31" s="121">
        <v>379871.94799999997</v>
      </c>
      <c r="N31" s="348">
        <v>5801</v>
      </c>
      <c r="O31" s="120">
        <v>2900.5</v>
      </c>
      <c r="P31" s="348">
        <v>58</v>
      </c>
      <c r="Q31" s="120">
        <v>29</v>
      </c>
      <c r="R31" s="348">
        <v>277</v>
      </c>
      <c r="S31" s="120">
        <v>138.5</v>
      </c>
      <c r="T31" s="348">
        <v>7</v>
      </c>
      <c r="U31" s="120">
        <v>3.5</v>
      </c>
      <c r="V31" s="348">
        <v>1</v>
      </c>
      <c r="W31" s="120">
        <v>0.5</v>
      </c>
      <c r="X31" s="348">
        <v>21</v>
      </c>
      <c r="Y31" s="120">
        <v>10.5</v>
      </c>
      <c r="Z31" s="348">
        <v>22</v>
      </c>
      <c r="AA31" s="120">
        <v>11</v>
      </c>
      <c r="AB31" s="348">
        <v>30</v>
      </c>
      <c r="AC31" s="120">
        <v>15</v>
      </c>
      <c r="AD31" s="348">
        <v>0</v>
      </c>
      <c r="AE31" s="120">
        <v>0</v>
      </c>
      <c r="AF31" s="122">
        <v>11</v>
      </c>
      <c r="AG31" s="120">
        <v>5.5</v>
      </c>
      <c r="AH31" s="122">
        <v>35</v>
      </c>
      <c r="AI31" s="120">
        <v>17.5</v>
      </c>
      <c r="AJ31" s="122">
        <v>5</v>
      </c>
      <c r="AK31" s="120">
        <v>2.5</v>
      </c>
      <c r="AL31" s="122">
        <v>122</v>
      </c>
      <c r="AM31" s="120">
        <v>61</v>
      </c>
      <c r="AN31" s="122">
        <v>163</v>
      </c>
      <c r="AO31" s="120">
        <v>81.5</v>
      </c>
      <c r="AP31" s="122">
        <v>162</v>
      </c>
      <c r="AQ31" s="120">
        <v>81</v>
      </c>
      <c r="AR31" s="122">
        <v>118</v>
      </c>
      <c r="AS31" s="120">
        <v>59</v>
      </c>
    </row>
    <row r="32" spans="1:45" ht="13.5" customHeight="1" x14ac:dyDescent="0.3">
      <c r="A32" s="119" t="s">
        <v>142</v>
      </c>
      <c r="B32" s="163" t="str">
        <f>'Incentive Goal'!B31</f>
        <v>DAVIDSON</v>
      </c>
      <c r="C32" s="120">
        <v>14</v>
      </c>
      <c r="D32" s="120">
        <v>19</v>
      </c>
      <c r="E32" s="220">
        <v>4468</v>
      </c>
      <c r="F32" s="219">
        <v>319.14285714285717</v>
      </c>
      <c r="G32" s="220">
        <v>72</v>
      </c>
      <c r="H32" s="219">
        <v>5.1428571428571432</v>
      </c>
      <c r="I32" s="220">
        <v>119</v>
      </c>
      <c r="J32" s="219">
        <v>8.5</v>
      </c>
      <c r="K32" s="121">
        <v>5630838.7599999998</v>
      </c>
      <c r="L32" s="121">
        <v>402202.76857142855</v>
      </c>
      <c r="M32" s="121">
        <v>296359.93473684211</v>
      </c>
      <c r="N32" s="348">
        <v>43236</v>
      </c>
      <c r="O32" s="120">
        <v>3088.2857142857142</v>
      </c>
      <c r="P32" s="348">
        <v>178</v>
      </c>
      <c r="Q32" s="120">
        <v>12.714285714285714</v>
      </c>
      <c r="R32" s="348">
        <v>5213</v>
      </c>
      <c r="S32" s="120">
        <v>372.35714285714283</v>
      </c>
      <c r="T32" s="348">
        <v>479</v>
      </c>
      <c r="U32" s="120">
        <v>34.214285714285715</v>
      </c>
      <c r="V32" s="348">
        <v>82</v>
      </c>
      <c r="W32" s="120">
        <v>5.8571428571428568</v>
      </c>
      <c r="X32" s="348">
        <v>70</v>
      </c>
      <c r="Y32" s="120">
        <v>5</v>
      </c>
      <c r="Z32" s="348">
        <v>298</v>
      </c>
      <c r="AA32" s="120">
        <v>21.285714285714285</v>
      </c>
      <c r="AB32" s="348">
        <v>113</v>
      </c>
      <c r="AC32" s="120">
        <v>8.0714285714285712</v>
      </c>
      <c r="AD32" s="348">
        <v>195</v>
      </c>
      <c r="AE32" s="120">
        <v>13.928571428571429</v>
      </c>
      <c r="AF32" s="122">
        <v>59</v>
      </c>
      <c r="AG32" s="120">
        <v>4.2142857142857144</v>
      </c>
      <c r="AH32" s="122">
        <v>207</v>
      </c>
      <c r="AI32" s="120">
        <v>14.785714285714286</v>
      </c>
      <c r="AJ32" s="122">
        <v>14</v>
      </c>
      <c r="AK32" s="120">
        <v>1</v>
      </c>
      <c r="AL32" s="122">
        <v>1032</v>
      </c>
      <c r="AM32" s="120">
        <v>73.714285714285708</v>
      </c>
      <c r="AN32" s="122">
        <v>1112</v>
      </c>
      <c r="AO32" s="120">
        <v>79.428571428571431</v>
      </c>
      <c r="AP32" s="122">
        <v>3900</v>
      </c>
      <c r="AQ32" s="120">
        <v>278.57142857142856</v>
      </c>
      <c r="AR32" s="122">
        <v>434</v>
      </c>
      <c r="AS32" s="120">
        <v>31</v>
      </c>
    </row>
    <row r="33" spans="1:45" ht="13.5" customHeight="1" x14ac:dyDescent="0.3">
      <c r="A33" s="119" t="s">
        <v>142</v>
      </c>
      <c r="B33" s="163" t="str">
        <f>'Incentive Goal'!B32</f>
        <v>DAVIE</v>
      </c>
      <c r="C33" s="120">
        <v>3.5</v>
      </c>
      <c r="D33" s="120">
        <v>5</v>
      </c>
      <c r="E33" s="220">
        <v>893</v>
      </c>
      <c r="F33" s="219">
        <v>255.14285714285714</v>
      </c>
      <c r="G33" s="220">
        <v>27</v>
      </c>
      <c r="H33" s="219">
        <v>7.7142857142857144</v>
      </c>
      <c r="I33" s="220">
        <v>32</v>
      </c>
      <c r="J33" s="219">
        <v>9.1428571428571423</v>
      </c>
      <c r="K33" s="121">
        <v>1162283.24</v>
      </c>
      <c r="L33" s="121">
        <v>332080.92571428569</v>
      </c>
      <c r="M33" s="121">
        <v>232456.64799999999</v>
      </c>
      <c r="N33" s="348">
        <v>6920</v>
      </c>
      <c r="O33" s="120">
        <v>1977.1428571428571</v>
      </c>
      <c r="P33" s="348">
        <v>11</v>
      </c>
      <c r="Q33" s="120">
        <v>3.1428571428571428</v>
      </c>
      <c r="R33" s="348">
        <v>995</v>
      </c>
      <c r="S33" s="120">
        <v>284.28571428571428</v>
      </c>
      <c r="T33" s="348">
        <v>7</v>
      </c>
      <c r="U33" s="120">
        <v>2</v>
      </c>
      <c r="V33" s="348">
        <v>4</v>
      </c>
      <c r="W33" s="120">
        <v>1.1428571428571428</v>
      </c>
      <c r="X33" s="348">
        <v>27</v>
      </c>
      <c r="Y33" s="120">
        <v>7.7142857142857144</v>
      </c>
      <c r="Z33" s="348">
        <v>51</v>
      </c>
      <c r="AA33" s="120">
        <v>14.571428571428571</v>
      </c>
      <c r="AB33" s="348">
        <v>33</v>
      </c>
      <c r="AC33" s="120">
        <v>9.4285714285714288</v>
      </c>
      <c r="AD33" s="348">
        <v>18</v>
      </c>
      <c r="AE33" s="120">
        <v>5.1428571428571432</v>
      </c>
      <c r="AF33" s="122">
        <v>12</v>
      </c>
      <c r="AG33" s="120">
        <v>3.4285714285714284</v>
      </c>
      <c r="AH33" s="122">
        <v>23</v>
      </c>
      <c r="AI33" s="120">
        <v>6.5714285714285712</v>
      </c>
      <c r="AJ33" s="122">
        <v>5</v>
      </c>
      <c r="AK33" s="120">
        <v>1.4285714285714286</v>
      </c>
      <c r="AL33" s="122">
        <v>263</v>
      </c>
      <c r="AM33" s="120">
        <v>75.142857142857139</v>
      </c>
      <c r="AN33" s="122">
        <v>394</v>
      </c>
      <c r="AO33" s="120">
        <v>112.57142857142857</v>
      </c>
      <c r="AP33" s="122">
        <v>702</v>
      </c>
      <c r="AQ33" s="120">
        <v>200.57142857142858</v>
      </c>
      <c r="AR33" s="122">
        <v>119</v>
      </c>
      <c r="AS33" s="120">
        <v>34</v>
      </c>
    </row>
    <row r="34" spans="1:45" ht="13.5" customHeight="1" x14ac:dyDescent="0.3">
      <c r="A34" s="119" t="s">
        <v>166</v>
      </c>
      <c r="B34" s="163" t="str">
        <f>'Incentive Goal'!B33</f>
        <v>DUPLIN</v>
      </c>
      <c r="C34" s="120">
        <v>9</v>
      </c>
      <c r="D34" s="120">
        <v>11</v>
      </c>
      <c r="E34" s="220">
        <v>2164</v>
      </c>
      <c r="F34" s="219">
        <v>240.44444444444446</v>
      </c>
      <c r="G34" s="220">
        <v>37</v>
      </c>
      <c r="H34" s="219">
        <v>4.1111111111111107</v>
      </c>
      <c r="I34" s="220">
        <v>42</v>
      </c>
      <c r="J34" s="219">
        <v>4.666666666666667</v>
      </c>
      <c r="K34" s="121">
        <v>2532259.5099999998</v>
      </c>
      <c r="L34" s="121">
        <v>281362.16777777777</v>
      </c>
      <c r="M34" s="121">
        <v>230205.40999999997</v>
      </c>
      <c r="N34" s="348">
        <v>19491</v>
      </c>
      <c r="O34" s="120">
        <v>2165.6666666666665</v>
      </c>
      <c r="P34" s="348">
        <v>53</v>
      </c>
      <c r="Q34" s="120">
        <v>5.8888888888888893</v>
      </c>
      <c r="R34" s="348">
        <v>989</v>
      </c>
      <c r="S34" s="120">
        <v>109.88888888888889</v>
      </c>
      <c r="T34" s="348">
        <v>17</v>
      </c>
      <c r="U34" s="120">
        <v>1.8888888888888888</v>
      </c>
      <c r="V34" s="348">
        <v>43</v>
      </c>
      <c r="W34" s="120">
        <v>4.7777777777777777</v>
      </c>
      <c r="X34" s="348">
        <v>36</v>
      </c>
      <c r="Y34" s="120">
        <v>4</v>
      </c>
      <c r="Z34" s="348">
        <v>83</v>
      </c>
      <c r="AA34" s="120">
        <v>9.2222222222222214</v>
      </c>
      <c r="AB34" s="348">
        <v>42</v>
      </c>
      <c r="AC34" s="120">
        <v>4.666666666666667</v>
      </c>
      <c r="AD34" s="348">
        <v>13</v>
      </c>
      <c r="AE34" s="120">
        <v>1.4444444444444444</v>
      </c>
      <c r="AF34" s="122">
        <v>51</v>
      </c>
      <c r="AG34" s="120">
        <v>5.666666666666667</v>
      </c>
      <c r="AH34" s="122">
        <v>47</v>
      </c>
      <c r="AI34" s="120">
        <v>5.2222222222222223</v>
      </c>
      <c r="AJ34" s="122">
        <v>10</v>
      </c>
      <c r="AK34" s="120">
        <v>1.1111111111111112</v>
      </c>
      <c r="AL34" s="122">
        <v>484</v>
      </c>
      <c r="AM34" s="120">
        <v>53.777777777777779</v>
      </c>
      <c r="AN34" s="122">
        <v>780</v>
      </c>
      <c r="AO34" s="120">
        <v>86.666666666666671</v>
      </c>
      <c r="AP34" s="122">
        <v>730</v>
      </c>
      <c r="AQ34" s="120">
        <v>81.111111111111114</v>
      </c>
      <c r="AR34" s="122">
        <v>330</v>
      </c>
      <c r="AS34" s="120">
        <v>36.666666666666664</v>
      </c>
    </row>
    <row r="35" spans="1:45" ht="13.5" customHeight="1" x14ac:dyDescent="0.3">
      <c r="A35" s="119" t="s">
        <v>142</v>
      </c>
      <c r="B35" s="163" t="str">
        <f>'Incentive Goal'!B34</f>
        <v>DURHAM</v>
      </c>
      <c r="C35" s="120">
        <v>29</v>
      </c>
      <c r="D35" s="120">
        <v>40.5</v>
      </c>
      <c r="E35" s="220">
        <v>7333</v>
      </c>
      <c r="F35" s="219">
        <v>252.86206896551724</v>
      </c>
      <c r="G35" s="220">
        <v>190</v>
      </c>
      <c r="H35" s="219">
        <v>6.5517241379310347</v>
      </c>
      <c r="I35" s="220">
        <v>152</v>
      </c>
      <c r="J35" s="219">
        <v>5.2413793103448274</v>
      </c>
      <c r="K35" s="121">
        <v>7328748.2000000002</v>
      </c>
      <c r="L35" s="121">
        <v>252715.45517241379</v>
      </c>
      <c r="M35" s="121">
        <v>180956.74567901235</v>
      </c>
      <c r="N35" s="348">
        <v>67626</v>
      </c>
      <c r="O35" s="120">
        <v>2331.9310344827586</v>
      </c>
      <c r="P35" s="348">
        <v>357</v>
      </c>
      <c r="Q35" s="120">
        <v>12.310344827586206</v>
      </c>
      <c r="R35" s="348">
        <v>2421</v>
      </c>
      <c r="S35" s="120">
        <v>83.482758620689651</v>
      </c>
      <c r="T35" s="348">
        <v>87</v>
      </c>
      <c r="U35" s="120">
        <v>3</v>
      </c>
      <c r="V35" s="348">
        <v>47</v>
      </c>
      <c r="W35" s="120">
        <v>1.6206896551724137</v>
      </c>
      <c r="X35" s="348">
        <v>196</v>
      </c>
      <c r="Y35" s="120">
        <v>6.7586206896551726</v>
      </c>
      <c r="Z35" s="348">
        <v>122</v>
      </c>
      <c r="AA35" s="120">
        <v>4.2068965517241379</v>
      </c>
      <c r="AB35" s="348">
        <v>139</v>
      </c>
      <c r="AC35" s="120">
        <v>4.7931034482758621</v>
      </c>
      <c r="AD35" s="348">
        <v>283</v>
      </c>
      <c r="AE35" s="120">
        <v>9.7586206896551726</v>
      </c>
      <c r="AF35" s="122">
        <v>72</v>
      </c>
      <c r="AG35" s="120">
        <v>2.4827586206896552</v>
      </c>
      <c r="AH35" s="122">
        <v>300</v>
      </c>
      <c r="AI35" s="120">
        <v>10.344827586206897</v>
      </c>
      <c r="AJ35" s="122">
        <v>36</v>
      </c>
      <c r="AK35" s="120">
        <v>1.2413793103448276</v>
      </c>
      <c r="AL35" s="122">
        <v>2193</v>
      </c>
      <c r="AM35" s="120">
        <v>75.620689655172413</v>
      </c>
      <c r="AN35" s="122">
        <v>1024</v>
      </c>
      <c r="AO35" s="120">
        <v>35.310344827586206</v>
      </c>
      <c r="AP35" s="122">
        <v>4305</v>
      </c>
      <c r="AQ35" s="120">
        <v>148.44827586206895</v>
      </c>
      <c r="AR35" s="122">
        <v>350</v>
      </c>
      <c r="AS35" s="120">
        <v>12.068965517241379</v>
      </c>
    </row>
    <row r="36" spans="1:45" ht="13.5" customHeight="1" x14ac:dyDescent="0.3">
      <c r="A36" s="119" t="s">
        <v>238</v>
      </c>
      <c r="B36" s="163" t="str">
        <f>'Incentive Goal'!B35</f>
        <v>EDGE-Rky Mt</v>
      </c>
      <c r="C36" s="120">
        <v>8.5</v>
      </c>
      <c r="D36" s="120">
        <v>11.5</v>
      </c>
      <c r="E36" s="220">
        <v>2067</v>
      </c>
      <c r="F36" s="219">
        <v>243.1764705882353</v>
      </c>
      <c r="G36" s="220">
        <v>13</v>
      </c>
      <c r="H36" s="219">
        <v>1.5294117647058822</v>
      </c>
      <c r="I36" s="220">
        <v>3</v>
      </c>
      <c r="J36" s="219">
        <v>0.35294117647058826</v>
      </c>
      <c r="K36" s="121">
        <v>1214419.71</v>
      </c>
      <c r="L36" s="121">
        <v>142872.90705882353</v>
      </c>
      <c r="M36" s="121">
        <v>105601.71391304348</v>
      </c>
      <c r="N36" s="348">
        <v>26330</v>
      </c>
      <c r="O36" s="120">
        <v>3097.6470588235293</v>
      </c>
      <c r="P36" s="348">
        <v>72</v>
      </c>
      <c r="Q36" s="120">
        <v>8.4705882352941178</v>
      </c>
      <c r="R36" s="348">
        <v>2745</v>
      </c>
      <c r="S36" s="120">
        <v>322.94117647058823</v>
      </c>
      <c r="T36" s="348">
        <v>103</v>
      </c>
      <c r="U36" s="120">
        <v>12.117647058823529</v>
      </c>
      <c r="V36" s="348">
        <v>13</v>
      </c>
      <c r="W36" s="120">
        <v>1.5294117647058822</v>
      </c>
      <c r="X36" s="348">
        <v>20</v>
      </c>
      <c r="Y36" s="120">
        <v>2.3529411764705883</v>
      </c>
      <c r="Z36" s="348">
        <v>34</v>
      </c>
      <c r="AA36" s="120">
        <v>4</v>
      </c>
      <c r="AB36" s="348">
        <v>10</v>
      </c>
      <c r="AC36" s="120">
        <v>1.1764705882352942</v>
      </c>
      <c r="AD36" s="348">
        <v>59</v>
      </c>
      <c r="AE36" s="120">
        <v>6.9411764705882355</v>
      </c>
      <c r="AF36" s="122">
        <v>43</v>
      </c>
      <c r="AG36" s="120">
        <v>5.0588235294117645</v>
      </c>
      <c r="AH36" s="122">
        <v>90</v>
      </c>
      <c r="AI36" s="120">
        <v>10.588235294117647</v>
      </c>
      <c r="AJ36" s="122">
        <v>11</v>
      </c>
      <c r="AK36" s="120">
        <v>1.2941176470588236</v>
      </c>
      <c r="AL36" s="122">
        <v>367</v>
      </c>
      <c r="AM36" s="120">
        <v>43.176470588235297</v>
      </c>
      <c r="AN36" s="122">
        <v>570</v>
      </c>
      <c r="AO36" s="120">
        <v>67.058823529411768</v>
      </c>
      <c r="AP36" s="122">
        <v>566</v>
      </c>
      <c r="AQ36" s="120">
        <v>66.588235294117652</v>
      </c>
      <c r="AR36" s="122">
        <v>159</v>
      </c>
      <c r="AS36" s="120">
        <v>18.705882352941178</v>
      </c>
    </row>
    <row r="37" spans="1:45" ht="13.5" customHeight="1" x14ac:dyDescent="0.3">
      <c r="A37" s="119" t="s">
        <v>238</v>
      </c>
      <c r="B37" s="163" t="str">
        <f>'Incentive Goal'!B36</f>
        <v>EDGE-Tarboro</v>
      </c>
      <c r="C37" s="120">
        <v>9.5</v>
      </c>
      <c r="D37" s="120">
        <v>12.5</v>
      </c>
      <c r="E37" s="220">
        <v>2099</v>
      </c>
      <c r="F37" s="219">
        <v>220.94736842105263</v>
      </c>
      <c r="G37" s="220">
        <v>21</v>
      </c>
      <c r="H37" s="219">
        <v>2.2105263157894739</v>
      </c>
      <c r="I37" s="220">
        <v>13</v>
      </c>
      <c r="J37" s="219">
        <v>1.368421052631579</v>
      </c>
      <c r="K37" s="121">
        <v>1135312.24</v>
      </c>
      <c r="L37" s="121">
        <v>119506.55157894737</v>
      </c>
      <c r="M37" s="121">
        <v>90824.979200000002</v>
      </c>
      <c r="N37" s="349">
        <v>16600</v>
      </c>
      <c r="O37" s="120">
        <v>1747.3684210526317</v>
      </c>
      <c r="P37" s="348">
        <v>85</v>
      </c>
      <c r="Q37" s="120">
        <v>8.9473684210526319</v>
      </c>
      <c r="R37" s="348">
        <v>865</v>
      </c>
      <c r="S37" s="120">
        <v>91.05263157894737</v>
      </c>
      <c r="T37" s="348">
        <v>43</v>
      </c>
      <c r="U37" s="120">
        <v>4.5263157894736841</v>
      </c>
      <c r="V37" s="348">
        <v>9</v>
      </c>
      <c r="W37" s="120">
        <v>0.94736842105263153</v>
      </c>
      <c r="X37" s="348">
        <v>13</v>
      </c>
      <c r="Y37" s="120">
        <v>1.368421052631579</v>
      </c>
      <c r="Z37" s="348">
        <v>17</v>
      </c>
      <c r="AA37" s="120">
        <v>1.7894736842105263</v>
      </c>
      <c r="AB37" s="348">
        <v>3</v>
      </c>
      <c r="AC37" s="120">
        <v>0.31578947368421051</v>
      </c>
      <c r="AD37" s="348">
        <v>6</v>
      </c>
      <c r="AE37" s="120">
        <v>0.63157894736842102</v>
      </c>
      <c r="AF37" s="122">
        <v>37</v>
      </c>
      <c r="AG37" s="120">
        <v>3.8947368421052633</v>
      </c>
      <c r="AH37" s="122">
        <v>76</v>
      </c>
      <c r="AI37" s="120">
        <v>8</v>
      </c>
      <c r="AJ37" s="122">
        <v>14</v>
      </c>
      <c r="AK37" s="120">
        <v>1.4736842105263157</v>
      </c>
      <c r="AL37" s="122">
        <v>224</v>
      </c>
      <c r="AM37" s="120">
        <v>23.578947368421051</v>
      </c>
      <c r="AN37" s="122">
        <v>946</v>
      </c>
      <c r="AO37" s="120">
        <v>99.578947368421055</v>
      </c>
      <c r="AP37" s="122">
        <v>463</v>
      </c>
      <c r="AQ37" s="120">
        <v>48.736842105263158</v>
      </c>
      <c r="AR37" s="122">
        <v>229</v>
      </c>
      <c r="AS37" s="120">
        <v>24.105263157894736</v>
      </c>
    </row>
    <row r="38" spans="1:45" ht="13.5" customHeight="1" x14ac:dyDescent="0.3">
      <c r="A38" s="119" t="s">
        <v>142</v>
      </c>
      <c r="B38" s="163" t="str">
        <f>'Incentive Goal'!B37</f>
        <v>FORSYTH</v>
      </c>
      <c r="C38" s="120">
        <v>34</v>
      </c>
      <c r="D38" s="120">
        <v>51.5</v>
      </c>
      <c r="E38" s="220">
        <v>11585</v>
      </c>
      <c r="F38" s="219">
        <v>340.73529411764707</v>
      </c>
      <c r="G38" s="220">
        <v>354</v>
      </c>
      <c r="H38" s="219">
        <v>10.411764705882353</v>
      </c>
      <c r="I38" s="220">
        <v>319</v>
      </c>
      <c r="J38" s="219">
        <v>9.382352941176471</v>
      </c>
      <c r="K38" s="121">
        <v>11151624.199999999</v>
      </c>
      <c r="L38" s="121">
        <v>327988.94705882348</v>
      </c>
      <c r="M38" s="121">
        <v>216536.39223300968</v>
      </c>
      <c r="N38" s="349">
        <v>99873</v>
      </c>
      <c r="O38" s="120">
        <v>2937.4411764705883</v>
      </c>
      <c r="P38" s="348">
        <v>641</v>
      </c>
      <c r="Q38" s="120">
        <v>18.852941176470587</v>
      </c>
      <c r="R38" s="348">
        <v>3924</v>
      </c>
      <c r="S38" s="120">
        <v>115.41176470588235</v>
      </c>
      <c r="T38" s="348">
        <v>549</v>
      </c>
      <c r="U38" s="120">
        <v>16.147058823529413</v>
      </c>
      <c r="V38" s="348">
        <v>177</v>
      </c>
      <c r="W38" s="120">
        <v>5.2058823529411766</v>
      </c>
      <c r="X38" s="348">
        <v>369</v>
      </c>
      <c r="Y38" s="120">
        <v>10.852941176470589</v>
      </c>
      <c r="Z38" s="348">
        <v>311</v>
      </c>
      <c r="AA38" s="120">
        <v>9.1470588235294112</v>
      </c>
      <c r="AB38" s="348">
        <v>268</v>
      </c>
      <c r="AC38" s="120">
        <v>7.882352941176471</v>
      </c>
      <c r="AD38" s="348">
        <v>781</v>
      </c>
      <c r="AE38" s="120">
        <v>22.970588235294116</v>
      </c>
      <c r="AF38" s="122">
        <v>193</v>
      </c>
      <c r="AG38" s="120">
        <v>5.6764705882352944</v>
      </c>
      <c r="AH38" s="122">
        <v>418</v>
      </c>
      <c r="AI38" s="120">
        <v>12.294117647058824</v>
      </c>
      <c r="AJ38" s="122">
        <v>64</v>
      </c>
      <c r="AK38" s="120">
        <v>1.8823529411764706</v>
      </c>
      <c r="AL38" s="122">
        <v>3710</v>
      </c>
      <c r="AM38" s="120">
        <v>109.11764705882354</v>
      </c>
      <c r="AN38" s="122">
        <v>1212</v>
      </c>
      <c r="AO38" s="120">
        <v>35.647058823529413</v>
      </c>
      <c r="AP38" s="122">
        <v>11848</v>
      </c>
      <c r="AQ38" s="120">
        <v>348.47058823529414</v>
      </c>
      <c r="AR38" s="122">
        <v>238</v>
      </c>
      <c r="AS38" s="120">
        <v>7</v>
      </c>
    </row>
    <row r="39" spans="1:45" ht="13.5" customHeight="1" x14ac:dyDescent="0.3">
      <c r="A39" s="119" t="s">
        <v>238</v>
      </c>
      <c r="B39" s="163" t="str">
        <f>'Incentive Goal'!B38</f>
        <v>FRANKLIN</v>
      </c>
      <c r="C39" s="120">
        <v>9</v>
      </c>
      <c r="D39" s="120">
        <v>10</v>
      </c>
      <c r="E39" s="220">
        <v>2387</v>
      </c>
      <c r="F39" s="219">
        <v>265.22222222222223</v>
      </c>
      <c r="G39" s="220">
        <v>52</v>
      </c>
      <c r="H39" s="219">
        <v>5.7777777777777777</v>
      </c>
      <c r="I39" s="220">
        <v>49</v>
      </c>
      <c r="J39" s="219">
        <v>5.4444444444444446</v>
      </c>
      <c r="K39" s="121">
        <v>2546006.5499999998</v>
      </c>
      <c r="L39" s="121">
        <v>282889.61666666664</v>
      </c>
      <c r="M39" s="121">
        <v>254600.65499999997</v>
      </c>
      <c r="N39" s="349">
        <v>19174</v>
      </c>
      <c r="O39" s="120">
        <v>2130.4444444444443</v>
      </c>
      <c r="P39" s="348">
        <v>145</v>
      </c>
      <c r="Q39" s="120">
        <v>16.111111111111111</v>
      </c>
      <c r="R39" s="348">
        <v>242</v>
      </c>
      <c r="S39" s="120">
        <v>26.888888888888889</v>
      </c>
      <c r="T39" s="348">
        <v>12</v>
      </c>
      <c r="U39" s="120">
        <v>1.3333333333333333</v>
      </c>
      <c r="V39" s="348">
        <v>10</v>
      </c>
      <c r="W39" s="120">
        <v>1.1111111111111112</v>
      </c>
      <c r="X39" s="348">
        <v>51</v>
      </c>
      <c r="Y39" s="120">
        <v>5.666666666666667</v>
      </c>
      <c r="Z39" s="348">
        <v>64</v>
      </c>
      <c r="AA39" s="120">
        <v>7.1111111111111107</v>
      </c>
      <c r="AB39" s="348">
        <v>43</v>
      </c>
      <c r="AC39" s="120">
        <v>4.7777777777777777</v>
      </c>
      <c r="AD39" s="348">
        <v>99</v>
      </c>
      <c r="AE39" s="120">
        <v>11</v>
      </c>
      <c r="AF39" s="122">
        <v>67</v>
      </c>
      <c r="AG39" s="120">
        <v>7.4444444444444446</v>
      </c>
      <c r="AH39" s="122">
        <v>76</v>
      </c>
      <c r="AI39" s="120">
        <v>8.4444444444444446</v>
      </c>
      <c r="AJ39" s="122">
        <v>3</v>
      </c>
      <c r="AK39" s="120">
        <v>0.33333333333333331</v>
      </c>
      <c r="AL39" s="122">
        <v>662</v>
      </c>
      <c r="AM39" s="120">
        <v>73.555555555555557</v>
      </c>
      <c r="AN39" s="122">
        <v>575</v>
      </c>
      <c r="AO39" s="120">
        <v>63.888888888888886</v>
      </c>
      <c r="AP39" s="122">
        <v>1662</v>
      </c>
      <c r="AQ39" s="120">
        <v>184.66666666666666</v>
      </c>
      <c r="AR39" s="122">
        <v>259</v>
      </c>
      <c r="AS39" s="120">
        <v>28.777777777777779</v>
      </c>
    </row>
    <row r="40" spans="1:45" ht="13.5" customHeight="1" x14ac:dyDescent="0.3">
      <c r="A40" s="119" t="s">
        <v>152</v>
      </c>
      <c r="B40" s="163" t="str">
        <f>'Incentive Goal'!B39</f>
        <v>GASTON</v>
      </c>
      <c r="C40" s="120">
        <v>24</v>
      </c>
      <c r="D40" s="120">
        <v>34</v>
      </c>
      <c r="E40" s="220">
        <v>7542</v>
      </c>
      <c r="F40" s="219">
        <v>314.25</v>
      </c>
      <c r="G40" s="220">
        <v>171</v>
      </c>
      <c r="H40" s="219">
        <v>7.125</v>
      </c>
      <c r="I40" s="220">
        <v>213</v>
      </c>
      <c r="J40" s="219">
        <v>8.875</v>
      </c>
      <c r="K40" s="121">
        <v>7190876.75</v>
      </c>
      <c r="L40" s="121">
        <v>299619.86458333331</v>
      </c>
      <c r="M40" s="121">
        <v>211496.375</v>
      </c>
      <c r="N40" s="349">
        <v>76222</v>
      </c>
      <c r="O40" s="120">
        <v>3175.9166666666665</v>
      </c>
      <c r="P40" s="348">
        <v>297</v>
      </c>
      <c r="Q40" s="120">
        <v>12.375</v>
      </c>
      <c r="R40" s="348">
        <v>3129</v>
      </c>
      <c r="S40" s="120">
        <v>130.375</v>
      </c>
      <c r="T40" s="348">
        <v>290</v>
      </c>
      <c r="U40" s="120">
        <v>12.083333333333334</v>
      </c>
      <c r="V40" s="348">
        <v>89</v>
      </c>
      <c r="W40" s="120">
        <v>3.7083333333333335</v>
      </c>
      <c r="X40" s="348">
        <v>176</v>
      </c>
      <c r="Y40" s="120">
        <v>7.333333333333333</v>
      </c>
      <c r="Z40" s="348">
        <v>291</v>
      </c>
      <c r="AA40" s="120">
        <v>12.125</v>
      </c>
      <c r="AB40" s="348">
        <v>192</v>
      </c>
      <c r="AC40" s="120">
        <v>8</v>
      </c>
      <c r="AD40" s="348">
        <v>49</v>
      </c>
      <c r="AE40" s="120">
        <v>2.0416666666666665</v>
      </c>
      <c r="AF40" s="122">
        <v>262</v>
      </c>
      <c r="AG40" s="120">
        <v>10.916666666666666</v>
      </c>
      <c r="AH40" s="122">
        <v>170</v>
      </c>
      <c r="AI40" s="120">
        <v>7.083333333333333</v>
      </c>
      <c r="AJ40" s="122">
        <v>71</v>
      </c>
      <c r="AK40" s="120">
        <v>2.9583333333333335</v>
      </c>
      <c r="AL40" s="122">
        <v>2363</v>
      </c>
      <c r="AM40" s="120">
        <v>98.458333333333329</v>
      </c>
      <c r="AN40" s="122">
        <v>782</v>
      </c>
      <c r="AO40" s="120">
        <v>32.583333333333336</v>
      </c>
      <c r="AP40" s="122">
        <v>6872</v>
      </c>
      <c r="AQ40" s="120">
        <v>286.33333333333331</v>
      </c>
      <c r="AR40" s="122">
        <v>267</v>
      </c>
      <c r="AS40" s="120">
        <v>11.125</v>
      </c>
    </row>
    <row r="41" spans="1:45" ht="13.5" customHeight="1" x14ac:dyDescent="0.3">
      <c r="A41" s="119" t="s">
        <v>311</v>
      </c>
      <c r="B41" s="163" t="str">
        <f>'Incentive Goal'!B40</f>
        <v>GATES</v>
      </c>
      <c r="C41" s="120">
        <v>1</v>
      </c>
      <c r="D41" s="120">
        <v>2</v>
      </c>
      <c r="E41" s="220">
        <v>380</v>
      </c>
      <c r="F41" s="219">
        <v>380</v>
      </c>
      <c r="G41" s="220">
        <v>12</v>
      </c>
      <c r="H41" s="219">
        <v>12</v>
      </c>
      <c r="I41" s="220">
        <v>7</v>
      </c>
      <c r="J41" s="219">
        <v>7</v>
      </c>
      <c r="K41" s="121">
        <v>532347.17000000004</v>
      </c>
      <c r="L41" s="121">
        <v>532347.17000000004</v>
      </c>
      <c r="M41" s="121">
        <v>266173.58500000002</v>
      </c>
      <c r="N41" s="349">
        <v>79</v>
      </c>
      <c r="O41" s="120">
        <v>79</v>
      </c>
      <c r="P41" s="348">
        <v>0</v>
      </c>
      <c r="Q41" s="120">
        <v>0</v>
      </c>
      <c r="R41" s="348">
        <v>2</v>
      </c>
      <c r="S41" s="120">
        <v>2</v>
      </c>
      <c r="T41" s="348">
        <v>0</v>
      </c>
      <c r="U41" s="120">
        <v>0</v>
      </c>
      <c r="V41" s="348">
        <v>0</v>
      </c>
      <c r="W41" s="120">
        <v>0</v>
      </c>
      <c r="X41" s="348">
        <v>0</v>
      </c>
      <c r="Y41" s="120">
        <v>0</v>
      </c>
      <c r="Z41" s="348">
        <v>0</v>
      </c>
      <c r="AA41" s="120">
        <v>0</v>
      </c>
      <c r="AB41" s="348">
        <v>0</v>
      </c>
      <c r="AC41" s="120">
        <v>0</v>
      </c>
      <c r="AD41" s="348">
        <v>0</v>
      </c>
      <c r="AE41" s="120">
        <v>0</v>
      </c>
      <c r="AF41" s="122">
        <v>0</v>
      </c>
      <c r="AG41" s="120">
        <v>0</v>
      </c>
      <c r="AH41" s="122">
        <v>0</v>
      </c>
      <c r="AI41" s="120">
        <v>0</v>
      </c>
      <c r="AJ41" s="122">
        <v>10</v>
      </c>
      <c r="AK41" s="120">
        <v>10</v>
      </c>
      <c r="AL41" s="122">
        <v>97</v>
      </c>
      <c r="AM41" s="120">
        <v>97</v>
      </c>
      <c r="AN41" s="122">
        <v>0</v>
      </c>
      <c r="AO41" s="120">
        <v>0</v>
      </c>
      <c r="AP41" s="122">
        <v>0</v>
      </c>
      <c r="AQ41" s="120">
        <v>0</v>
      </c>
      <c r="AR41" s="122">
        <v>27</v>
      </c>
      <c r="AS41" s="120">
        <v>27</v>
      </c>
    </row>
    <row r="42" spans="1:45" ht="13.5" customHeight="1" x14ac:dyDescent="0.3">
      <c r="A42" s="119" t="s">
        <v>251</v>
      </c>
      <c r="B42" s="163" t="str">
        <f>'Incentive Goal'!B41</f>
        <v>GRAHAM</v>
      </c>
      <c r="C42" s="120">
        <v>0.75</v>
      </c>
      <c r="D42" s="120">
        <v>1.1000000000000001</v>
      </c>
      <c r="E42" s="220">
        <v>205</v>
      </c>
      <c r="F42" s="219">
        <v>273.33333333333331</v>
      </c>
      <c r="G42" s="220">
        <v>4</v>
      </c>
      <c r="H42" s="219">
        <v>5.333333333333333</v>
      </c>
      <c r="I42" s="220">
        <v>7</v>
      </c>
      <c r="J42" s="219">
        <v>9.3333333333333339</v>
      </c>
      <c r="K42" s="121">
        <v>227663.35</v>
      </c>
      <c r="L42" s="121">
        <v>303551.13333333336</v>
      </c>
      <c r="M42" s="121">
        <v>206966.68181818179</v>
      </c>
      <c r="N42" s="349">
        <v>1382</v>
      </c>
      <c r="O42" s="120">
        <v>1842.6666666666667</v>
      </c>
      <c r="P42" s="348">
        <v>8</v>
      </c>
      <c r="Q42" s="120">
        <v>10.666666666666666</v>
      </c>
      <c r="R42" s="348">
        <v>0</v>
      </c>
      <c r="S42" s="120">
        <v>0</v>
      </c>
      <c r="T42" s="348">
        <v>0</v>
      </c>
      <c r="U42" s="120">
        <v>0</v>
      </c>
      <c r="V42" s="348">
        <v>0</v>
      </c>
      <c r="W42" s="120">
        <v>0</v>
      </c>
      <c r="X42" s="348">
        <v>5</v>
      </c>
      <c r="Y42" s="120">
        <v>6.666666666666667</v>
      </c>
      <c r="Z42" s="348">
        <v>5</v>
      </c>
      <c r="AA42" s="120">
        <v>6.666666666666667</v>
      </c>
      <c r="AB42" s="348">
        <v>7</v>
      </c>
      <c r="AC42" s="120">
        <v>9.3333333333333339</v>
      </c>
      <c r="AD42" s="348">
        <v>13</v>
      </c>
      <c r="AE42" s="120">
        <v>17.333333333333332</v>
      </c>
      <c r="AF42" s="122">
        <v>2</v>
      </c>
      <c r="AG42" s="120">
        <v>2.6666666666666665</v>
      </c>
      <c r="AH42" s="122">
        <v>7</v>
      </c>
      <c r="AI42" s="120">
        <v>9.3333333333333339</v>
      </c>
      <c r="AJ42" s="122">
        <v>0</v>
      </c>
      <c r="AK42" s="120">
        <v>0</v>
      </c>
      <c r="AL42" s="122">
        <v>0</v>
      </c>
      <c r="AM42" s="120">
        <v>0</v>
      </c>
      <c r="AN42" s="122">
        <v>29</v>
      </c>
      <c r="AO42" s="120">
        <v>38.666666666666664</v>
      </c>
      <c r="AP42" s="122">
        <v>22</v>
      </c>
      <c r="AQ42" s="120">
        <v>29.333333333333332</v>
      </c>
      <c r="AR42" s="122">
        <v>21</v>
      </c>
      <c r="AS42" s="120">
        <v>28</v>
      </c>
    </row>
    <row r="43" spans="1:45" ht="13.5" customHeight="1" x14ac:dyDescent="0.3">
      <c r="A43" s="119" t="s">
        <v>238</v>
      </c>
      <c r="B43" s="163" t="str">
        <f>'Incentive Goal'!B42</f>
        <v>GRANVILLE</v>
      </c>
      <c r="C43" s="120">
        <v>9.5</v>
      </c>
      <c r="D43" s="120">
        <v>11</v>
      </c>
      <c r="E43" s="220">
        <v>2050</v>
      </c>
      <c r="F43" s="219">
        <v>215.78947368421052</v>
      </c>
      <c r="G43" s="220">
        <v>43</v>
      </c>
      <c r="H43" s="219">
        <v>4.5263157894736841</v>
      </c>
      <c r="I43" s="220">
        <v>68</v>
      </c>
      <c r="J43" s="219">
        <v>7.1578947368421053</v>
      </c>
      <c r="K43" s="121">
        <v>1805826</v>
      </c>
      <c r="L43" s="121">
        <v>190086.94736842104</v>
      </c>
      <c r="M43" s="121">
        <v>164166</v>
      </c>
      <c r="N43" s="349">
        <v>19012</v>
      </c>
      <c r="O43" s="120">
        <v>2001.2631578947369</v>
      </c>
      <c r="P43" s="348">
        <v>80</v>
      </c>
      <c r="Q43" s="120">
        <v>8.4210526315789469</v>
      </c>
      <c r="R43" s="348">
        <v>348</v>
      </c>
      <c r="S43" s="120">
        <v>36.631578947368418</v>
      </c>
      <c r="T43" s="348">
        <v>2</v>
      </c>
      <c r="U43" s="120">
        <v>0.21052631578947367</v>
      </c>
      <c r="V43" s="348">
        <v>11</v>
      </c>
      <c r="W43" s="120">
        <v>1.1578947368421053</v>
      </c>
      <c r="X43" s="348">
        <v>48</v>
      </c>
      <c r="Y43" s="120">
        <v>5.0526315789473681</v>
      </c>
      <c r="Z43" s="348">
        <v>38</v>
      </c>
      <c r="AA43" s="120">
        <v>4</v>
      </c>
      <c r="AB43" s="348">
        <v>44</v>
      </c>
      <c r="AC43" s="120">
        <v>4.6315789473684212</v>
      </c>
      <c r="AD43" s="348">
        <v>7</v>
      </c>
      <c r="AE43" s="120">
        <v>0.73684210526315785</v>
      </c>
      <c r="AF43" s="122">
        <v>54</v>
      </c>
      <c r="AG43" s="120">
        <v>5.6842105263157894</v>
      </c>
      <c r="AH43" s="122">
        <v>122</v>
      </c>
      <c r="AI43" s="120">
        <v>12.842105263157896</v>
      </c>
      <c r="AJ43" s="122">
        <v>4</v>
      </c>
      <c r="AK43" s="120">
        <v>0.42105263157894735</v>
      </c>
      <c r="AL43" s="122">
        <v>544</v>
      </c>
      <c r="AM43" s="120">
        <v>57.263157894736842</v>
      </c>
      <c r="AN43" s="122">
        <v>589</v>
      </c>
      <c r="AO43" s="120">
        <v>62</v>
      </c>
      <c r="AP43" s="122">
        <v>1006</v>
      </c>
      <c r="AQ43" s="120">
        <v>105.89473684210526</v>
      </c>
      <c r="AR43" s="122">
        <v>164</v>
      </c>
      <c r="AS43" s="120">
        <v>17.263157894736842</v>
      </c>
    </row>
    <row r="44" spans="1:45" ht="13.5" customHeight="1" x14ac:dyDescent="0.3">
      <c r="A44" s="119" t="s">
        <v>238</v>
      </c>
      <c r="B44" s="163" t="str">
        <f>'Incentive Goal'!B43</f>
        <v>GREENE</v>
      </c>
      <c r="C44" s="120">
        <v>3</v>
      </c>
      <c r="D44" s="120">
        <v>4.55</v>
      </c>
      <c r="E44" s="220">
        <v>1152</v>
      </c>
      <c r="F44" s="219">
        <v>384</v>
      </c>
      <c r="G44" s="220">
        <v>24</v>
      </c>
      <c r="H44" s="219">
        <v>8</v>
      </c>
      <c r="I44" s="220">
        <v>30</v>
      </c>
      <c r="J44" s="219">
        <v>10</v>
      </c>
      <c r="K44" s="121">
        <v>933351.19</v>
      </c>
      <c r="L44" s="121">
        <v>311117.0633333333</v>
      </c>
      <c r="M44" s="121">
        <v>205132.12967032965</v>
      </c>
      <c r="N44" s="349">
        <v>11026</v>
      </c>
      <c r="O44" s="120">
        <v>3675.3333333333335</v>
      </c>
      <c r="P44" s="348">
        <v>55</v>
      </c>
      <c r="Q44" s="120">
        <v>18.333333333333332</v>
      </c>
      <c r="R44" s="348">
        <v>589</v>
      </c>
      <c r="S44" s="120">
        <v>196.33333333333334</v>
      </c>
      <c r="T44" s="348">
        <v>34</v>
      </c>
      <c r="U44" s="120">
        <v>11.333333333333334</v>
      </c>
      <c r="V44" s="348">
        <v>24</v>
      </c>
      <c r="W44" s="120">
        <v>8</v>
      </c>
      <c r="X44" s="348">
        <v>25</v>
      </c>
      <c r="Y44" s="120">
        <v>8.3333333333333339</v>
      </c>
      <c r="Z44" s="348">
        <v>40</v>
      </c>
      <c r="AA44" s="120">
        <v>13.333333333333334</v>
      </c>
      <c r="AB44" s="348">
        <v>26</v>
      </c>
      <c r="AC44" s="120">
        <v>8.6666666666666661</v>
      </c>
      <c r="AD44" s="348">
        <v>6</v>
      </c>
      <c r="AE44" s="120">
        <v>2</v>
      </c>
      <c r="AF44" s="122">
        <v>38</v>
      </c>
      <c r="AG44" s="120">
        <v>12.666666666666666</v>
      </c>
      <c r="AH44" s="122">
        <v>43</v>
      </c>
      <c r="AI44" s="120">
        <v>14.333333333333334</v>
      </c>
      <c r="AJ44" s="122">
        <v>8</v>
      </c>
      <c r="AK44" s="120">
        <v>2.6666666666666665</v>
      </c>
      <c r="AL44" s="122">
        <v>340</v>
      </c>
      <c r="AM44" s="120">
        <v>113.33333333333333</v>
      </c>
      <c r="AN44" s="122">
        <v>508</v>
      </c>
      <c r="AO44" s="120">
        <v>169.33333333333334</v>
      </c>
      <c r="AP44" s="122">
        <v>186</v>
      </c>
      <c r="AQ44" s="120">
        <v>62</v>
      </c>
      <c r="AR44" s="122">
        <v>271</v>
      </c>
      <c r="AS44" s="120">
        <v>90.333333333333329</v>
      </c>
    </row>
    <row r="45" spans="1:45" ht="13.5" customHeight="1" x14ac:dyDescent="0.3">
      <c r="A45" s="119" t="s">
        <v>142</v>
      </c>
      <c r="B45" s="163" t="str">
        <f>'Incentive Goal'!B44</f>
        <v>GUIL-Gboro</v>
      </c>
      <c r="C45" s="120">
        <v>35</v>
      </c>
      <c r="D45" s="120">
        <v>66</v>
      </c>
      <c r="E45" s="220">
        <v>11861</v>
      </c>
      <c r="F45" s="219">
        <v>338.8857142857143</v>
      </c>
      <c r="G45" s="220">
        <v>237</v>
      </c>
      <c r="H45" s="219">
        <v>6.7714285714285714</v>
      </c>
      <c r="I45" s="220">
        <v>266</v>
      </c>
      <c r="J45" s="219">
        <v>7.6</v>
      </c>
      <c r="K45" s="121">
        <v>12070713.220000001</v>
      </c>
      <c r="L45" s="121">
        <v>344877.52057142858</v>
      </c>
      <c r="M45" s="121">
        <v>182889.59424242424</v>
      </c>
      <c r="N45" s="349">
        <v>113381</v>
      </c>
      <c r="O45" s="120">
        <v>3239.457142857143</v>
      </c>
      <c r="P45" s="348">
        <v>717</v>
      </c>
      <c r="Q45" s="120">
        <v>20.485714285714284</v>
      </c>
      <c r="R45" s="348">
        <v>2571</v>
      </c>
      <c r="S45" s="120">
        <v>73.457142857142856</v>
      </c>
      <c r="T45" s="348">
        <v>161</v>
      </c>
      <c r="U45" s="120">
        <v>4.5999999999999996</v>
      </c>
      <c r="V45" s="348">
        <v>167</v>
      </c>
      <c r="W45" s="120">
        <v>4.7714285714285714</v>
      </c>
      <c r="X45" s="348">
        <v>245</v>
      </c>
      <c r="Y45" s="120">
        <v>7</v>
      </c>
      <c r="Z45" s="348">
        <v>440</v>
      </c>
      <c r="AA45" s="120">
        <v>12.571428571428571</v>
      </c>
      <c r="AB45" s="348">
        <v>254</v>
      </c>
      <c r="AC45" s="120">
        <v>7.2571428571428571</v>
      </c>
      <c r="AD45" s="348">
        <v>726</v>
      </c>
      <c r="AE45" s="120">
        <v>20.742857142857144</v>
      </c>
      <c r="AF45" s="122">
        <v>217</v>
      </c>
      <c r="AG45" s="120">
        <v>6.2</v>
      </c>
      <c r="AH45" s="122">
        <v>430</v>
      </c>
      <c r="AI45" s="120">
        <v>12.285714285714286</v>
      </c>
      <c r="AJ45" s="122">
        <v>117</v>
      </c>
      <c r="AK45" s="120">
        <v>3.342857142857143</v>
      </c>
      <c r="AL45" s="122">
        <v>3298</v>
      </c>
      <c r="AM45" s="120">
        <v>94.228571428571428</v>
      </c>
      <c r="AN45" s="122">
        <v>2029</v>
      </c>
      <c r="AO45" s="120">
        <v>57.971428571428568</v>
      </c>
      <c r="AP45" s="122">
        <v>16684</v>
      </c>
      <c r="AQ45" s="120">
        <v>476.68571428571431</v>
      </c>
      <c r="AR45" s="122">
        <v>511</v>
      </c>
      <c r="AS45" s="120">
        <v>14.6</v>
      </c>
    </row>
    <row r="46" spans="1:45" ht="13.5" customHeight="1" x14ac:dyDescent="0.3">
      <c r="A46" s="119" t="s">
        <v>142</v>
      </c>
      <c r="B46" s="163" t="str">
        <f>'Incentive Goal'!B45</f>
        <v>GUIL-HP</v>
      </c>
      <c r="C46" s="120">
        <v>14</v>
      </c>
      <c r="D46" s="120">
        <v>28</v>
      </c>
      <c r="E46" s="220">
        <v>4541</v>
      </c>
      <c r="F46" s="219">
        <v>324.35714285714283</v>
      </c>
      <c r="G46" s="220">
        <v>128</v>
      </c>
      <c r="H46" s="219">
        <v>9.1428571428571423</v>
      </c>
      <c r="I46" s="220">
        <v>117</v>
      </c>
      <c r="J46" s="219">
        <v>8.3571428571428577</v>
      </c>
      <c r="K46" s="121">
        <v>4172204.87</v>
      </c>
      <c r="L46" s="121">
        <v>298014.6335714286</v>
      </c>
      <c r="M46" s="121">
        <v>149007.3167857143</v>
      </c>
      <c r="N46" s="350">
        <v>46517</v>
      </c>
      <c r="O46" s="120">
        <v>3322.6428571428573</v>
      </c>
      <c r="P46" s="348">
        <v>145</v>
      </c>
      <c r="Q46" s="120">
        <v>10.357142857142858</v>
      </c>
      <c r="R46" s="348">
        <v>3517</v>
      </c>
      <c r="S46" s="120">
        <v>251.21428571428572</v>
      </c>
      <c r="T46" s="348">
        <v>75</v>
      </c>
      <c r="U46" s="120">
        <v>5.3571428571428568</v>
      </c>
      <c r="V46" s="348">
        <v>67</v>
      </c>
      <c r="W46" s="120">
        <v>4.7857142857142856</v>
      </c>
      <c r="X46" s="348">
        <v>126</v>
      </c>
      <c r="Y46" s="120">
        <v>9</v>
      </c>
      <c r="Z46" s="348">
        <v>166</v>
      </c>
      <c r="AA46" s="120">
        <v>11.857142857142858</v>
      </c>
      <c r="AB46" s="348">
        <v>107</v>
      </c>
      <c r="AC46" s="120">
        <v>7.6428571428571432</v>
      </c>
      <c r="AD46" s="348">
        <v>632</v>
      </c>
      <c r="AE46" s="120">
        <v>45.142857142857146</v>
      </c>
      <c r="AF46" s="122">
        <v>70</v>
      </c>
      <c r="AG46" s="120">
        <v>5</v>
      </c>
      <c r="AH46" s="122">
        <v>222</v>
      </c>
      <c r="AI46" s="120">
        <v>15.857142857142858</v>
      </c>
      <c r="AJ46" s="122">
        <v>21</v>
      </c>
      <c r="AK46" s="120">
        <v>1.5</v>
      </c>
      <c r="AL46" s="122">
        <v>1069</v>
      </c>
      <c r="AM46" s="120">
        <v>76.357142857142861</v>
      </c>
      <c r="AN46" s="122">
        <v>1067</v>
      </c>
      <c r="AO46" s="120">
        <v>76.214285714285708</v>
      </c>
      <c r="AP46" s="122">
        <v>8671</v>
      </c>
      <c r="AQ46" s="120">
        <v>619.35714285714289</v>
      </c>
      <c r="AR46" s="122">
        <v>242</v>
      </c>
      <c r="AS46" s="120">
        <v>17.285714285714285</v>
      </c>
    </row>
    <row r="47" spans="1:45" ht="13.5" customHeight="1" x14ac:dyDescent="0.3">
      <c r="A47" s="119" t="s">
        <v>238</v>
      </c>
      <c r="B47" s="163" t="str">
        <f>'Incentive Goal'!B46</f>
        <v>HALIFAX</v>
      </c>
      <c r="C47" s="120">
        <v>14</v>
      </c>
      <c r="D47" s="120">
        <v>18.5</v>
      </c>
      <c r="E47" s="220">
        <v>2926</v>
      </c>
      <c r="F47" s="219">
        <v>209</v>
      </c>
      <c r="G47" s="220">
        <v>57</v>
      </c>
      <c r="H47" s="219">
        <v>4.0714285714285712</v>
      </c>
      <c r="I47" s="220">
        <v>59</v>
      </c>
      <c r="J47" s="219">
        <v>4.2142857142857144</v>
      </c>
      <c r="K47" s="121">
        <v>2708661.27</v>
      </c>
      <c r="L47" s="121">
        <v>193475.80499999999</v>
      </c>
      <c r="M47" s="121">
        <v>146414.12270270271</v>
      </c>
      <c r="N47" s="349">
        <v>32735</v>
      </c>
      <c r="O47" s="120">
        <v>2338.2142857142858</v>
      </c>
      <c r="P47" s="348">
        <v>102</v>
      </c>
      <c r="Q47" s="120">
        <v>7.2857142857142856</v>
      </c>
      <c r="R47" s="348">
        <v>19972</v>
      </c>
      <c r="S47" s="120">
        <v>1426.5714285714287</v>
      </c>
      <c r="T47" s="348">
        <v>364</v>
      </c>
      <c r="U47" s="120">
        <v>26</v>
      </c>
      <c r="V47" s="348">
        <v>44</v>
      </c>
      <c r="W47" s="120">
        <v>3.1428571428571428</v>
      </c>
      <c r="X47" s="348">
        <v>57</v>
      </c>
      <c r="Y47" s="120">
        <v>4.0714285714285712</v>
      </c>
      <c r="Z47" s="348">
        <v>133</v>
      </c>
      <c r="AA47" s="120">
        <v>9.5</v>
      </c>
      <c r="AB47" s="348">
        <v>48</v>
      </c>
      <c r="AC47" s="120">
        <v>3.4285714285714284</v>
      </c>
      <c r="AD47" s="348">
        <v>135</v>
      </c>
      <c r="AE47" s="120">
        <v>9.6428571428571423</v>
      </c>
      <c r="AF47" s="122">
        <v>160</v>
      </c>
      <c r="AG47" s="120">
        <v>11.428571428571429</v>
      </c>
      <c r="AH47" s="122">
        <v>127</v>
      </c>
      <c r="AI47" s="120">
        <v>9.0714285714285712</v>
      </c>
      <c r="AJ47" s="122">
        <v>21</v>
      </c>
      <c r="AK47" s="120">
        <v>1.5</v>
      </c>
      <c r="AL47" s="122">
        <v>856</v>
      </c>
      <c r="AM47" s="120">
        <v>61.142857142857146</v>
      </c>
      <c r="AN47" s="122">
        <v>1164</v>
      </c>
      <c r="AO47" s="120">
        <v>83.142857142857139</v>
      </c>
      <c r="AP47" s="122">
        <v>2809</v>
      </c>
      <c r="AQ47" s="120">
        <v>200.64285714285714</v>
      </c>
      <c r="AR47" s="122">
        <v>720</v>
      </c>
      <c r="AS47" s="120">
        <v>51.428571428571431</v>
      </c>
    </row>
    <row r="48" spans="1:45" ht="13.5" customHeight="1" x14ac:dyDescent="0.3">
      <c r="A48" s="119" t="s">
        <v>153</v>
      </c>
      <c r="B48" s="163" t="str">
        <f>'Incentive Goal'!B47</f>
        <v>HARNETT</v>
      </c>
      <c r="C48" s="120">
        <v>14</v>
      </c>
      <c r="D48" s="120">
        <v>19.5</v>
      </c>
      <c r="E48" s="220">
        <v>4015</v>
      </c>
      <c r="F48" s="219">
        <v>286.78571428571428</v>
      </c>
      <c r="G48" s="220">
        <v>112</v>
      </c>
      <c r="H48" s="219">
        <v>8</v>
      </c>
      <c r="I48" s="220">
        <v>106</v>
      </c>
      <c r="J48" s="219">
        <v>7.5714285714285712</v>
      </c>
      <c r="K48" s="121">
        <v>4803181.88</v>
      </c>
      <c r="L48" s="121">
        <v>343084.42</v>
      </c>
      <c r="M48" s="121">
        <v>246317.0194871795</v>
      </c>
      <c r="N48" s="349">
        <v>33958</v>
      </c>
      <c r="O48" s="120">
        <v>2425.5714285714284</v>
      </c>
      <c r="P48" s="348">
        <v>156</v>
      </c>
      <c r="Q48" s="120">
        <v>11.142857142857142</v>
      </c>
      <c r="R48" s="348">
        <v>1766</v>
      </c>
      <c r="S48" s="120">
        <v>126.14285714285714</v>
      </c>
      <c r="T48" s="348">
        <v>28</v>
      </c>
      <c r="U48" s="120">
        <v>2</v>
      </c>
      <c r="V48" s="348">
        <v>50</v>
      </c>
      <c r="W48" s="120">
        <v>3.5714285714285716</v>
      </c>
      <c r="X48" s="348">
        <v>125</v>
      </c>
      <c r="Y48" s="120">
        <v>8.9285714285714288</v>
      </c>
      <c r="Z48" s="348">
        <v>158</v>
      </c>
      <c r="AA48" s="120">
        <v>11.285714285714286</v>
      </c>
      <c r="AB48" s="348">
        <v>101</v>
      </c>
      <c r="AC48" s="120">
        <v>7.2142857142857144</v>
      </c>
      <c r="AD48" s="348">
        <v>101</v>
      </c>
      <c r="AE48" s="120">
        <v>7.2142857142857144</v>
      </c>
      <c r="AF48" s="122">
        <v>110</v>
      </c>
      <c r="AG48" s="120">
        <v>7.8571428571428568</v>
      </c>
      <c r="AH48" s="122">
        <v>115</v>
      </c>
      <c r="AI48" s="120">
        <v>8.2142857142857135</v>
      </c>
      <c r="AJ48" s="122">
        <v>17</v>
      </c>
      <c r="AK48" s="120">
        <v>1.2142857142857142</v>
      </c>
      <c r="AL48" s="122">
        <v>1140</v>
      </c>
      <c r="AM48" s="120">
        <v>81.428571428571431</v>
      </c>
      <c r="AN48" s="122">
        <v>648</v>
      </c>
      <c r="AO48" s="120">
        <v>46.285714285714285</v>
      </c>
      <c r="AP48" s="122">
        <v>2722</v>
      </c>
      <c r="AQ48" s="120">
        <v>194.42857142857142</v>
      </c>
      <c r="AR48" s="122">
        <v>448</v>
      </c>
      <c r="AS48" s="120">
        <v>32</v>
      </c>
    </row>
    <row r="49" spans="1:45" ht="13.5" customHeight="1" x14ac:dyDescent="0.3">
      <c r="A49" s="119" t="s">
        <v>251</v>
      </c>
      <c r="B49" s="163" t="str">
        <f>'Incentive Goal'!B48</f>
        <v>HAYWOOD</v>
      </c>
      <c r="C49" s="120">
        <v>4</v>
      </c>
      <c r="D49" s="120">
        <v>8</v>
      </c>
      <c r="E49" s="220">
        <v>1050</v>
      </c>
      <c r="F49" s="219">
        <v>262.5</v>
      </c>
      <c r="G49" s="220">
        <v>10</v>
      </c>
      <c r="H49" s="219">
        <v>2.5</v>
      </c>
      <c r="I49" s="220">
        <v>27</v>
      </c>
      <c r="J49" s="219">
        <v>6.75</v>
      </c>
      <c r="K49" s="121">
        <v>1358708.27</v>
      </c>
      <c r="L49" s="121">
        <v>339677.0675</v>
      </c>
      <c r="M49" s="121">
        <v>169838.53375</v>
      </c>
      <c r="N49" s="349">
        <v>8972</v>
      </c>
      <c r="O49" s="120">
        <v>2243</v>
      </c>
      <c r="P49" s="348">
        <v>59</v>
      </c>
      <c r="Q49" s="120">
        <v>14.75</v>
      </c>
      <c r="R49" s="348">
        <v>650</v>
      </c>
      <c r="S49" s="120">
        <v>162.5</v>
      </c>
      <c r="T49" s="348">
        <v>100</v>
      </c>
      <c r="U49" s="120">
        <v>25</v>
      </c>
      <c r="V49" s="348">
        <v>3</v>
      </c>
      <c r="W49" s="120">
        <v>0.75</v>
      </c>
      <c r="X49" s="348">
        <v>10</v>
      </c>
      <c r="Y49" s="120">
        <v>2.5</v>
      </c>
      <c r="Z49" s="348">
        <v>42</v>
      </c>
      <c r="AA49" s="120">
        <v>10.5</v>
      </c>
      <c r="AB49" s="348">
        <v>27</v>
      </c>
      <c r="AC49" s="120">
        <v>6.75</v>
      </c>
      <c r="AD49" s="348">
        <v>60</v>
      </c>
      <c r="AE49" s="120">
        <v>15</v>
      </c>
      <c r="AF49" s="122">
        <v>20</v>
      </c>
      <c r="AG49" s="120">
        <v>5</v>
      </c>
      <c r="AH49" s="122">
        <v>23</v>
      </c>
      <c r="AI49" s="120">
        <v>5.75</v>
      </c>
      <c r="AJ49" s="122">
        <v>3</v>
      </c>
      <c r="AK49" s="120">
        <v>0.75</v>
      </c>
      <c r="AL49" s="122">
        <v>312</v>
      </c>
      <c r="AM49" s="120">
        <v>78</v>
      </c>
      <c r="AN49" s="122">
        <v>495</v>
      </c>
      <c r="AO49" s="120">
        <v>123.75</v>
      </c>
      <c r="AP49" s="122">
        <v>335</v>
      </c>
      <c r="AQ49" s="120">
        <v>83.75</v>
      </c>
      <c r="AR49" s="122">
        <v>431</v>
      </c>
      <c r="AS49" s="120">
        <v>107.75</v>
      </c>
    </row>
    <row r="50" spans="1:45" ht="13.5" customHeight="1" x14ac:dyDescent="0.3">
      <c r="A50" s="119" t="s">
        <v>251</v>
      </c>
      <c r="B50" s="163" t="str">
        <f>'Incentive Goal'!B49</f>
        <v>HENDERSON</v>
      </c>
      <c r="C50" s="120">
        <v>5</v>
      </c>
      <c r="D50" s="120">
        <v>6.5</v>
      </c>
      <c r="E50" s="220">
        <v>1695</v>
      </c>
      <c r="F50" s="219">
        <v>339</v>
      </c>
      <c r="G50" s="220">
        <v>38</v>
      </c>
      <c r="H50" s="219">
        <v>7.6</v>
      </c>
      <c r="I50" s="220">
        <v>103</v>
      </c>
      <c r="J50" s="219">
        <v>20.6</v>
      </c>
      <c r="K50" s="121">
        <v>1765675.4</v>
      </c>
      <c r="L50" s="121">
        <v>353135.07999999996</v>
      </c>
      <c r="M50" s="121">
        <v>271642.36923076923</v>
      </c>
      <c r="N50" s="349">
        <v>14620</v>
      </c>
      <c r="O50" s="120">
        <v>2924</v>
      </c>
      <c r="P50" s="348">
        <v>104</v>
      </c>
      <c r="Q50" s="120">
        <v>20.8</v>
      </c>
      <c r="R50" s="348">
        <v>96</v>
      </c>
      <c r="S50" s="120">
        <v>19.2</v>
      </c>
      <c r="T50" s="348">
        <v>4</v>
      </c>
      <c r="U50" s="120">
        <v>0.8</v>
      </c>
      <c r="V50" s="348">
        <v>3</v>
      </c>
      <c r="W50" s="120">
        <v>0.6</v>
      </c>
      <c r="X50" s="348">
        <v>37</v>
      </c>
      <c r="Y50" s="120">
        <v>7.4</v>
      </c>
      <c r="Z50" s="348">
        <v>79</v>
      </c>
      <c r="AA50" s="120">
        <v>15.8</v>
      </c>
      <c r="AB50" s="348">
        <v>79</v>
      </c>
      <c r="AC50" s="120">
        <v>15.8</v>
      </c>
      <c r="AD50" s="348">
        <v>61</v>
      </c>
      <c r="AE50" s="120">
        <v>12.2</v>
      </c>
      <c r="AF50" s="122">
        <v>47</v>
      </c>
      <c r="AG50" s="120">
        <v>9.4</v>
      </c>
      <c r="AH50" s="122">
        <v>75</v>
      </c>
      <c r="AI50" s="120">
        <v>15</v>
      </c>
      <c r="AJ50" s="122">
        <v>7</v>
      </c>
      <c r="AK50" s="120">
        <v>1.4</v>
      </c>
      <c r="AL50" s="122">
        <v>494</v>
      </c>
      <c r="AM50" s="120">
        <v>98.8</v>
      </c>
      <c r="AN50" s="122">
        <v>687</v>
      </c>
      <c r="AO50" s="120">
        <v>137.4</v>
      </c>
      <c r="AP50" s="122">
        <v>1255</v>
      </c>
      <c r="AQ50" s="120">
        <v>251</v>
      </c>
      <c r="AR50" s="122">
        <v>93</v>
      </c>
      <c r="AS50" s="120">
        <v>18.600000000000001</v>
      </c>
    </row>
    <row r="51" spans="1:45" ht="13.5" customHeight="1" x14ac:dyDescent="0.3">
      <c r="A51" s="119" t="s">
        <v>311</v>
      </c>
      <c r="B51" s="163" t="str">
        <f>'Incentive Goal'!B50</f>
        <v>HERTFORD</v>
      </c>
      <c r="C51" s="120">
        <v>4</v>
      </c>
      <c r="D51" s="120">
        <v>4.5</v>
      </c>
      <c r="E51" s="220">
        <v>1478</v>
      </c>
      <c r="F51" s="219">
        <v>369.5</v>
      </c>
      <c r="G51" s="220">
        <v>23</v>
      </c>
      <c r="H51" s="219">
        <v>5.75</v>
      </c>
      <c r="I51" s="220">
        <v>23</v>
      </c>
      <c r="J51" s="219">
        <v>5.75</v>
      </c>
      <c r="K51" s="121">
        <v>1342758.2</v>
      </c>
      <c r="L51" s="121">
        <v>335689.55</v>
      </c>
      <c r="M51" s="121">
        <v>298390.7111111111</v>
      </c>
      <c r="N51" s="349">
        <v>10760</v>
      </c>
      <c r="O51" s="120">
        <v>2690</v>
      </c>
      <c r="P51" s="348">
        <v>18</v>
      </c>
      <c r="Q51" s="120">
        <v>4.5</v>
      </c>
      <c r="R51" s="348">
        <v>802</v>
      </c>
      <c r="S51" s="120">
        <v>200.5</v>
      </c>
      <c r="T51" s="348">
        <v>5</v>
      </c>
      <c r="U51" s="120">
        <v>1.25</v>
      </c>
      <c r="V51" s="348">
        <v>14</v>
      </c>
      <c r="W51" s="120">
        <v>3.5</v>
      </c>
      <c r="X51" s="348">
        <v>28</v>
      </c>
      <c r="Y51" s="120">
        <v>7</v>
      </c>
      <c r="Z51" s="348">
        <v>39</v>
      </c>
      <c r="AA51" s="120">
        <v>9.75</v>
      </c>
      <c r="AB51" s="348">
        <v>22</v>
      </c>
      <c r="AC51" s="120">
        <v>5.5</v>
      </c>
      <c r="AD51" s="348">
        <v>8</v>
      </c>
      <c r="AE51" s="120">
        <v>2</v>
      </c>
      <c r="AF51" s="122">
        <v>7</v>
      </c>
      <c r="AG51" s="120">
        <v>1.75</v>
      </c>
      <c r="AH51" s="122">
        <v>22</v>
      </c>
      <c r="AI51" s="120">
        <v>5.5</v>
      </c>
      <c r="AJ51" s="122">
        <v>5</v>
      </c>
      <c r="AK51" s="120">
        <v>1.25</v>
      </c>
      <c r="AL51" s="122">
        <v>371</v>
      </c>
      <c r="AM51" s="120">
        <v>92.75</v>
      </c>
      <c r="AN51" s="122">
        <v>131</v>
      </c>
      <c r="AO51" s="120">
        <v>32.75</v>
      </c>
      <c r="AP51" s="122">
        <v>236</v>
      </c>
      <c r="AQ51" s="120">
        <v>59</v>
      </c>
      <c r="AR51" s="122">
        <v>79</v>
      </c>
      <c r="AS51" s="120">
        <v>19.75</v>
      </c>
    </row>
    <row r="52" spans="1:45" ht="13.5" customHeight="1" x14ac:dyDescent="0.3">
      <c r="A52" s="119" t="s">
        <v>153</v>
      </c>
      <c r="B52" s="163" t="str">
        <f>'Incentive Goal'!B51</f>
        <v>HOKE</v>
      </c>
      <c r="C52" s="120">
        <v>8.75</v>
      </c>
      <c r="D52" s="120">
        <v>12</v>
      </c>
      <c r="E52" s="220">
        <v>2092</v>
      </c>
      <c r="F52" s="219">
        <v>239.08571428571429</v>
      </c>
      <c r="G52" s="220">
        <v>28</v>
      </c>
      <c r="H52" s="219">
        <v>3.2</v>
      </c>
      <c r="I52" s="220">
        <v>37</v>
      </c>
      <c r="J52" s="219">
        <v>4.2285714285714286</v>
      </c>
      <c r="K52" s="121">
        <v>2059815.35</v>
      </c>
      <c r="L52" s="121">
        <v>235407.46857142859</v>
      </c>
      <c r="M52" s="121">
        <v>171651.27916666667</v>
      </c>
      <c r="N52" s="349">
        <v>17945</v>
      </c>
      <c r="O52" s="120">
        <v>2050.8571428571427</v>
      </c>
      <c r="P52" s="348">
        <v>80</v>
      </c>
      <c r="Q52" s="120">
        <v>9.1428571428571423</v>
      </c>
      <c r="R52" s="348">
        <v>1203</v>
      </c>
      <c r="S52" s="120">
        <v>137.48571428571429</v>
      </c>
      <c r="T52" s="348">
        <v>36</v>
      </c>
      <c r="U52" s="120">
        <v>4.1142857142857139</v>
      </c>
      <c r="V52" s="348">
        <v>41</v>
      </c>
      <c r="W52" s="120">
        <v>4.6857142857142859</v>
      </c>
      <c r="X52" s="348">
        <v>28</v>
      </c>
      <c r="Y52" s="120">
        <v>3.2</v>
      </c>
      <c r="Z52" s="348">
        <v>91</v>
      </c>
      <c r="AA52" s="120">
        <v>10.4</v>
      </c>
      <c r="AB52" s="348">
        <v>32</v>
      </c>
      <c r="AC52" s="120">
        <v>3.657142857142857</v>
      </c>
      <c r="AD52" s="348">
        <v>27</v>
      </c>
      <c r="AE52" s="120">
        <v>3.0857142857142859</v>
      </c>
      <c r="AF52" s="122">
        <v>36</v>
      </c>
      <c r="AG52" s="120">
        <v>4.1142857142857139</v>
      </c>
      <c r="AH52" s="122">
        <v>62</v>
      </c>
      <c r="AI52" s="120">
        <v>7.0857142857142854</v>
      </c>
      <c r="AJ52" s="122">
        <v>12</v>
      </c>
      <c r="AK52" s="120">
        <v>1.3714285714285714</v>
      </c>
      <c r="AL52" s="122">
        <v>429</v>
      </c>
      <c r="AM52" s="120">
        <v>49.028571428571432</v>
      </c>
      <c r="AN52" s="122">
        <v>446</v>
      </c>
      <c r="AO52" s="120">
        <v>50.971428571428568</v>
      </c>
      <c r="AP52" s="122">
        <v>889</v>
      </c>
      <c r="AQ52" s="120">
        <v>101.6</v>
      </c>
      <c r="AR52" s="122">
        <v>86</v>
      </c>
      <c r="AS52" s="120">
        <v>9.8285714285714292</v>
      </c>
    </row>
    <row r="53" spans="1:45" ht="13.5" customHeight="1" x14ac:dyDescent="0.3">
      <c r="A53" s="119" t="s">
        <v>311</v>
      </c>
      <c r="B53" s="163" t="str">
        <f>'Incentive Goal'!B52</f>
        <v>HYDE</v>
      </c>
      <c r="C53" s="120">
        <v>0.5</v>
      </c>
      <c r="D53" s="120">
        <v>1</v>
      </c>
      <c r="E53" s="220">
        <v>121</v>
      </c>
      <c r="F53" s="219">
        <v>242</v>
      </c>
      <c r="G53" s="220">
        <v>1</v>
      </c>
      <c r="H53" s="219">
        <v>2</v>
      </c>
      <c r="I53" s="220">
        <v>2</v>
      </c>
      <c r="J53" s="219">
        <v>4</v>
      </c>
      <c r="K53" s="121">
        <v>126472.14</v>
      </c>
      <c r="L53" s="121">
        <v>252944.28</v>
      </c>
      <c r="M53" s="121">
        <v>126472.14</v>
      </c>
      <c r="N53" s="349">
        <v>0</v>
      </c>
      <c r="O53" s="120">
        <v>0</v>
      </c>
      <c r="P53" s="350">
        <v>0</v>
      </c>
      <c r="Q53" s="120">
        <v>0</v>
      </c>
      <c r="R53" s="348">
        <v>0</v>
      </c>
      <c r="S53" s="120">
        <v>0</v>
      </c>
      <c r="T53" s="348">
        <v>0</v>
      </c>
      <c r="U53" s="120">
        <v>0</v>
      </c>
      <c r="V53" s="348">
        <v>0</v>
      </c>
      <c r="W53" s="120">
        <v>0</v>
      </c>
      <c r="X53" s="348">
        <v>0</v>
      </c>
      <c r="Y53" s="120">
        <v>0</v>
      </c>
      <c r="Z53" s="348">
        <v>0</v>
      </c>
      <c r="AA53" s="120">
        <v>0</v>
      </c>
      <c r="AB53" s="348">
        <v>0</v>
      </c>
      <c r="AC53" s="120">
        <v>0</v>
      </c>
      <c r="AD53" s="348">
        <v>0</v>
      </c>
      <c r="AE53" s="120">
        <v>0</v>
      </c>
      <c r="AF53" s="122">
        <v>0</v>
      </c>
      <c r="AG53" s="120">
        <v>0</v>
      </c>
      <c r="AH53" s="122">
        <v>0</v>
      </c>
      <c r="AI53" s="120">
        <v>0</v>
      </c>
      <c r="AJ53" s="122">
        <v>0</v>
      </c>
      <c r="AK53" s="120">
        <v>0</v>
      </c>
      <c r="AL53" s="122">
        <v>60</v>
      </c>
      <c r="AM53" s="120">
        <v>120</v>
      </c>
      <c r="AN53" s="122">
        <v>0</v>
      </c>
      <c r="AO53" s="120">
        <v>0</v>
      </c>
      <c r="AP53" s="122">
        <v>0</v>
      </c>
      <c r="AQ53" s="120">
        <v>0</v>
      </c>
      <c r="AR53" s="122">
        <v>18</v>
      </c>
      <c r="AS53" s="120">
        <v>36</v>
      </c>
    </row>
    <row r="54" spans="1:45" ht="13.5" customHeight="1" x14ac:dyDescent="0.3">
      <c r="A54" s="119" t="s">
        <v>152</v>
      </c>
      <c r="B54" s="163" t="str">
        <f>'Incentive Goal'!B53</f>
        <v>IREDELL</v>
      </c>
      <c r="C54" s="120">
        <v>12</v>
      </c>
      <c r="D54" s="120">
        <v>16</v>
      </c>
      <c r="E54" s="220">
        <v>4298</v>
      </c>
      <c r="F54" s="219">
        <v>358.16666666666669</v>
      </c>
      <c r="G54" s="220">
        <v>123</v>
      </c>
      <c r="H54" s="219">
        <v>10.25</v>
      </c>
      <c r="I54" s="220">
        <v>118</v>
      </c>
      <c r="J54" s="219">
        <v>9.8333333333333339</v>
      </c>
      <c r="K54" s="121">
        <v>4966723.99</v>
      </c>
      <c r="L54" s="121">
        <v>413893.66583333333</v>
      </c>
      <c r="M54" s="121">
        <v>310420.24937500001</v>
      </c>
      <c r="N54" s="349">
        <v>41409</v>
      </c>
      <c r="O54" s="120">
        <v>3450.75</v>
      </c>
      <c r="P54" s="349">
        <v>207</v>
      </c>
      <c r="Q54" s="120">
        <v>17.25</v>
      </c>
      <c r="R54" s="348">
        <v>1875</v>
      </c>
      <c r="S54" s="120">
        <v>156.25</v>
      </c>
      <c r="T54" s="348">
        <v>95</v>
      </c>
      <c r="U54" s="120">
        <v>7.916666666666667</v>
      </c>
      <c r="V54" s="348">
        <v>31</v>
      </c>
      <c r="W54" s="120">
        <v>2.5833333333333335</v>
      </c>
      <c r="X54" s="348">
        <v>121</v>
      </c>
      <c r="Y54" s="120">
        <v>10.083333333333334</v>
      </c>
      <c r="Z54" s="348">
        <v>126</v>
      </c>
      <c r="AA54" s="120">
        <v>10.5</v>
      </c>
      <c r="AB54" s="348">
        <v>115</v>
      </c>
      <c r="AC54" s="120">
        <v>9.5833333333333339</v>
      </c>
      <c r="AD54" s="348">
        <v>93</v>
      </c>
      <c r="AE54" s="120">
        <v>7.75</v>
      </c>
      <c r="AF54" s="122">
        <v>44</v>
      </c>
      <c r="AG54" s="120">
        <v>3.6666666666666665</v>
      </c>
      <c r="AH54" s="122">
        <v>132</v>
      </c>
      <c r="AI54" s="120">
        <v>11</v>
      </c>
      <c r="AJ54" s="122">
        <v>10</v>
      </c>
      <c r="AK54" s="120">
        <v>0.83333333333333337</v>
      </c>
      <c r="AL54" s="122">
        <v>1173</v>
      </c>
      <c r="AM54" s="120">
        <v>97.75</v>
      </c>
      <c r="AN54" s="122">
        <v>1430</v>
      </c>
      <c r="AO54" s="120">
        <v>119.16666666666667</v>
      </c>
      <c r="AP54" s="122">
        <v>3888</v>
      </c>
      <c r="AQ54" s="120">
        <v>324</v>
      </c>
      <c r="AR54" s="122">
        <v>1019</v>
      </c>
      <c r="AS54" s="120">
        <v>84.916666666666671</v>
      </c>
    </row>
    <row r="55" spans="1:45" ht="13.5" customHeight="1" x14ac:dyDescent="0.3">
      <c r="A55" s="119" t="s">
        <v>251</v>
      </c>
      <c r="B55" s="163" t="str">
        <f>'Incentive Goal'!B54</f>
        <v>JACKSON</v>
      </c>
      <c r="C55" s="120">
        <v>2</v>
      </c>
      <c r="D55" s="120">
        <v>4.0999999999999996</v>
      </c>
      <c r="E55" s="220">
        <v>741</v>
      </c>
      <c r="F55" s="219">
        <v>370.5</v>
      </c>
      <c r="G55" s="220">
        <v>10</v>
      </c>
      <c r="H55" s="219">
        <v>5</v>
      </c>
      <c r="I55" s="220">
        <v>13</v>
      </c>
      <c r="J55" s="219">
        <v>6.5</v>
      </c>
      <c r="K55" s="121">
        <v>821860.37</v>
      </c>
      <c r="L55" s="121">
        <v>410930.185</v>
      </c>
      <c r="M55" s="121">
        <v>200453.74878048783</v>
      </c>
      <c r="N55" s="349">
        <v>4857</v>
      </c>
      <c r="O55" s="120">
        <v>2428.5</v>
      </c>
      <c r="P55" s="349">
        <v>18</v>
      </c>
      <c r="Q55" s="120">
        <v>9</v>
      </c>
      <c r="R55" s="348">
        <v>33</v>
      </c>
      <c r="S55" s="120">
        <v>16.5</v>
      </c>
      <c r="T55" s="348">
        <v>0</v>
      </c>
      <c r="U55" s="120">
        <v>0</v>
      </c>
      <c r="V55" s="348">
        <v>4</v>
      </c>
      <c r="W55" s="120">
        <v>2</v>
      </c>
      <c r="X55" s="348">
        <v>11</v>
      </c>
      <c r="Y55" s="120">
        <v>5.5</v>
      </c>
      <c r="Z55" s="348">
        <v>59</v>
      </c>
      <c r="AA55" s="120">
        <v>29.5</v>
      </c>
      <c r="AB55" s="348">
        <v>14</v>
      </c>
      <c r="AC55" s="120">
        <v>7</v>
      </c>
      <c r="AD55" s="348">
        <v>2</v>
      </c>
      <c r="AE55" s="120">
        <v>1</v>
      </c>
      <c r="AF55" s="122">
        <v>10</v>
      </c>
      <c r="AG55" s="120">
        <v>5</v>
      </c>
      <c r="AH55" s="122">
        <v>21</v>
      </c>
      <c r="AI55" s="120">
        <v>10.5</v>
      </c>
      <c r="AJ55" s="122">
        <v>9</v>
      </c>
      <c r="AK55" s="120">
        <v>4.5</v>
      </c>
      <c r="AL55" s="122">
        <v>79</v>
      </c>
      <c r="AM55" s="120">
        <v>39.5</v>
      </c>
      <c r="AN55" s="122">
        <v>341</v>
      </c>
      <c r="AO55" s="120">
        <v>170.5</v>
      </c>
      <c r="AP55" s="122">
        <v>201</v>
      </c>
      <c r="AQ55" s="120">
        <v>100.5</v>
      </c>
      <c r="AR55" s="122">
        <v>315</v>
      </c>
      <c r="AS55" s="120">
        <v>157.5</v>
      </c>
    </row>
    <row r="56" spans="1:45" ht="13.5" customHeight="1" x14ac:dyDescent="0.3">
      <c r="A56" s="119" t="s">
        <v>238</v>
      </c>
      <c r="B56" s="163" t="str">
        <f>'Incentive Goal'!B55</f>
        <v>JOHNSTON</v>
      </c>
      <c r="C56" s="120">
        <v>14.25</v>
      </c>
      <c r="D56" s="120">
        <v>22</v>
      </c>
      <c r="E56" s="220">
        <v>5050</v>
      </c>
      <c r="F56" s="219">
        <v>354.38596491228071</v>
      </c>
      <c r="G56" s="220">
        <v>199</v>
      </c>
      <c r="H56" s="219">
        <v>13.964912280701755</v>
      </c>
      <c r="I56" s="220">
        <v>231</v>
      </c>
      <c r="J56" s="219">
        <v>16.210526315789473</v>
      </c>
      <c r="K56" s="121">
        <v>7473548.6200000001</v>
      </c>
      <c r="L56" s="121">
        <v>524459.55228070181</v>
      </c>
      <c r="M56" s="121">
        <v>339706.75545454543</v>
      </c>
      <c r="N56" s="349">
        <v>53196</v>
      </c>
      <c r="O56" s="120">
        <v>3733.0526315789475</v>
      </c>
      <c r="P56" s="349">
        <v>457</v>
      </c>
      <c r="Q56" s="120">
        <v>32.070175438596493</v>
      </c>
      <c r="R56" s="348">
        <v>1111</v>
      </c>
      <c r="S56" s="120">
        <v>77.964912280701753</v>
      </c>
      <c r="T56" s="348">
        <v>41</v>
      </c>
      <c r="U56" s="120">
        <v>2.8771929824561404</v>
      </c>
      <c r="V56" s="348">
        <v>129</v>
      </c>
      <c r="W56" s="120">
        <v>9.0526315789473681</v>
      </c>
      <c r="X56" s="348">
        <v>211</v>
      </c>
      <c r="Y56" s="120">
        <v>14.807017543859649</v>
      </c>
      <c r="Z56" s="348">
        <v>325</v>
      </c>
      <c r="AA56" s="120">
        <v>22.807017543859651</v>
      </c>
      <c r="AB56" s="348">
        <v>226</v>
      </c>
      <c r="AC56" s="120">
        <v>15.859649122807017</v>
      </c>
      <c r="AD56" s="348">
        <v>17</v>
      </c>
      <c r="AE56" s="120">
        <v>1.1929824561403508</v>
      </c>
      <c r="AF56" s="122">
        <v>266</v>
      </c>
      <c r="AG56" s="120">
        <v>18.666666666666668</v>
      </c>
      <c r="AH56" s="122">
        <v>325</v>
      </c>
      <c r="AI56" s="120">
        <v>22.807017543859651</v>
      </c>
      <c r="AJ56" s="122">
        <v>18</v>
      </c>
      <c r="AK56" s="120">
        <v>1.263157894736842</v>
      </c>
      <c r="AL56" s="122">
        <v>1940</v>
      </c>
      <c r="AM56" s="120">
        <v>136.14035087719299</v>
      </c>
      <c r="AN56" s="122">
        <v>2321</v>
      </c>
      <c r="AO56" s="120">
        <v>162.87719298245614</v>
      </c>
      <c r="AP56" s="122">
        <v>2208</v>
      </c>
      <c r="AQ56" s="120">
        <v>154.94736842105263</v>
      </c>
      <c r="AR56" s="122">
        <v>817</v>
      </c>
      <c r="AS56" s="120">
        <v>57.333333333333336</v>
      </c>
    </row>
    <row r="57" spans="1:45" ht="13.5" customHeight="1" x14ac:dyDescent="0.3">
      <c r="A57" s="119" t="s">
        <v>166</v>
      </c>
      <c r="B57" s="163" t="str">
        <f>'Incentive Goal'!B56</f>
        <v>JONES</v>
      </c>
      <c r="C57" s="120">
        <v>1</v>
      </c>
      <c r="D57" s="120">
        <v>2</v>
      </c>
      <c r="E57" s="220">
        <v>332</v>
      </c>
      <c r="F57" s="219">
        <v>332</v>
      </c>
      <c r="G57" s="220">
        <v>5</v>
      </c>
      <c r="H57" s="219">
        <v>5</v>
      </c>
      <c r="I57" s="220">
        <v>2</v>
      </c>
      <c r="J57" s="219">
        <v>2</v>
      </c>
      <c r="K57" s="121">
        <v>360146.24</v>
      </c>
      <c r="L57" s="121">
        <v>360146.24</v>
      </c>
      <c r="M57" s="121">
        <v>180073.12</v>
      </c>
      <c r="N57" s="349">
        <v>3068</v>
      </c>
      <c r="O57" s="120">
        <v>3068</v>
      </c>
      <c r="P57" s="349">
        <v>6</v>
      </c>
      <c r="Q57" s="120">
        <v>6</v>
      </c>
      <c r="R57" s="348">
        <v>118</v>
      </c>
      <c r="S57" s="120">
        <v>118</v>
      </c>
      <c r="T57" s="348">
        <v>0</v>
      </c>
      <c r="U57" s="120">
        <v>0</v>
      </c>
      <c r="V57" s="348">
        <v>2</v>
      </c>
      <c r="W57" s="120">
        <v>2</v>
      </c>
      <c r="X57" s="348">
        <v>5</v>
      </c>
      <c r="Y57" s="120">
        <v>5</v>
      </c>
      <c r="Z57" s="348">
        <v>2</v>
      </c>
      <c r="AA57" s="120">
        <v>2</v>
      </c>
      <c r="AB57" s="348">
        <v>3</v>
      </c>
      <c r="AC57" s="120">
        <v>3</v>
      </c>
      <c r="AD57" s="348">
        <v>0</v>
      </c>
      <c r="AE57" s="120">
        <v>0</v>
      </c>
      <c r="AF57" s="122">
        <v>14</v>
      </c>
      <c r="AG57" s="120">
        <v>14</v>
      </c>
      <c r="AH57" s="122">
        <v>9</v>
      </c>
      <c r="AI57" s="120">
        <v>9</v>
      </c>
      <c r="AJ57" s="122">
        <v>0</v>
      </c>
      <c r="AK57" s="120">
        <v>0</v>
      </c>
      <c r="AL57" s="122">
        <v>79</v>
      </c>
      <c r="AM57" s="120">
        <v>79</v>
      </c>
      <c r="AN57" s="122">
        <v>41</v>
      </c>
      <c r="AO57" s="120">
        <v>41</v>
      </c>
      <c r="AP57" s="122">
        <v>78</v>
      </c>
      <c r="AQ57" s="120">
        <v>78</v>
      </c>
      <c r="AR57" s="122">
        <v>40</v>
      </c>
      <c r="AS57" s="120">
        <v>40</v>
      </c>
    </row>
    <row r="58" spans="1:45" ht="13.5" customHeight="1" x14ac:dyDescent="0.3">
      <c r="A58" s="119" t="s">
        <v>153</v>
      </c>
      <c r="B58" s="163" t="str">
        <f>'Incentive Goal'!B57</f>
        <v>LEE</v>
      </c>
      <c r="C58" s="120">
        <v>6.75</v>
      </c>
      <c r="D58" s="120">
        <v>10</v>
      </c>
      <c r="E58" s="220">
        <v>1895</v>
      </c>
      <c r="F58" s="219">
        <v>280.74074074074076</v>
      </c>
      <c r="G58" s="220">
        <v>40</v>
      </c>
      <c r="H58" s="219">
        <v>5.9259259259259256</v>
      </c>
      <c r="I58" s="220">
        <v>33</v>
      </c>
      <c r="J58" s="219">
        <v>4.8888888888888893</v>
      </c>
      <c r="K58" s="121">
        <v>1874951.93</v>
      </c>
      <c r="L58" s="121">
        <v>277770.65629629628</v>
      </c>
      <c r="M58" s="121">
        <v>187495.193</v>
      </c>
      <c r="N58" s="349">
        <v>16069</v>
      </c>
      <c r="O58" s="120">
        <v>2380.5925925925926</v>
      </c>
      <c r="P58" s="349">
        <v>65</v>
      </c>
      <c r="Q58" s="120">
        <v>9.6296296296296298</v>
      </c>
      <c r="R58" s="348">
        <v>753</v>
      </c>
      <c r="S58" s="120">
        <v>111.55555555555556</v>
      </c>
      <c r="T58" s="348">
        <v>7</v>
      </c>
      <c r="U58" s="120">
        <v>1.037037037037037</v>
      </c>
      <c r="V58" s="348">
        <v>18</v>
      </c>
      <c r="W58" s="120">
        <v>2.6666666666666665</v>
      </c>
      <c r="X58" s="348">
        <v>39</v>
      </c>
      <c r="Y58" s="120">
        <v>5.7777777777777777</v>
      </c>
      <c r="Z58" s="348">
        <v>45</v>
      </c>
      <c r="AA58" s="120">
        <v>6.666666666666667</v>
      </c>
      <c r="AB58" s="348">
        <v>33</v>
      </c>
      <c r="AC58" s="120">
        <v>4.8888888888888893</v>
      </c>
      <c r="AD58" s="348">
        <v>19</v>
      </c>
      <c r="AE58" s="120">
        <v>2.8148148148148149</v>
      </c>
      <c r="AF58" s="122">
        <v>39</v>
      </c>
      <c r="AG58" s="120">
        <v>5.7777777777777777</v>
      </c>
      <c r="AH58" s="122">
        <v>57</v>
      </c>
      <c r="AI58" s="120">
        <v>8.4444444444444446</v>
      </c>
      <c r="AJ58" s="122">
        <v>13</v>
      </c>
      <c r="AK58" s="120">
        <v>1.9259259259259258</v>
      </c>
      <c r="AL58" s="122">
        <v>448</v>
      </c>
      <c r="AM58" s="120">
        <v>66.370370370370367</v>
      </c>
      <c r="AN58" s="122">
        <v>404</v>
      </c>
      <c r="AO58" s="120">
        <v>59.851851851851855</v>
      </c>
      <c r="AP58" s="122">
        <v>515</v>
      </c>
      <c r="AQ58" s="120">
        <v>76.296296296296291</v>
      </c>
      <c r="AR58" s="122">
        <v>77</v>
      </c>
      <c r="AS58" s="120">
        <v>11.407407407407407</v>
      </c>
    </row>
    <row r="59" spans="1:45" ht="13.5" customHeight="1" x14ac:dyDescent="0.3">
      <c r="A59" s="119" t="s">
        <v>166</v>
      </c>
      <c r="B59" s="163" t="str">
        <f>'Incentive Goal'!B58</f>
        <v>LENOIR</v>
      </c>
      <c r="C59" s="120">
        <v>13</v>
      </c>
      <c r="D59" s="120">
        <v>19</v>
      </c>
      <c r="E59" s="220">
        <v>3960</v>
      </c>
      <c r="F59" s="219">
        <v>304.61538461538464</v>
      </c>
      <c r="G59" s="220">
        <v>88</v>
      </c>
      <c r="H59" s="219">
        <v>6.7692307692307692</v>
      </c>
      <c r="I59" s="220">
        <v>84</v>
      </c>
      <c r="J59" s="219">
        <v>6.4615384615384617</v>
      </c>
      <c r="K59" s="121">
        <v>3330112.2</v>
      </c>
      <c r="L59" s="121">
        <v>256162.47692307693</v>
      </c>
      <c r="M59" s="121">
        <v>175269.06315789474</v>
      </c>
      <c r="N59" s="349">
        <v>47410</v>
      </c>
      <c r="O59" s="120">
        <v>3646.9230769230771</v>
      </c>
      <c r="P59" s="349">
        <v>268</v>
      </c>
      <c r="Q59" s="120">
        <v>20.615384615384617</v>
      </c>
      <c r="R59" s="348">
        <v>3206</v>
      </c>
      <c r="S59" s="120">
        <v>246.61538461538461</v>
      </c>
      <c r="T59" s="348">
        <v>173</v>
      </c>
      <c r="U59" s="120">
        <v>13.307692307692308</v>
      </c>
      <c r="V59" s="348">
        <v>103</v>
      </c>
      <c r="W59" s="120">
        <v>7.9230769230769234</v>
      </c>
      <c r="X59" s="348">
        <v>85</v>
      </c>
      <c r="Y59" s="120">
        <v>6.5384615384615383</v>
      </c>
      <c r="Z59" s="348">
        <v>172</v>
      </c>
      <c r="AA59" s="120">
        <v>13.23076923076923</v>
      </c>
      <c r="AB59" s="348">
        <v>72</v>
      </c>
      <c r="AC59" s="120">
        <v>5.5384615384615383</v>
      </c>
      <c r="AD59" s="348">
        <v>8</v>
      </c>
      <c r="AE59" s="120">
        <v>0.61538461538461542</v>
      </c>
      <c r="AF59" s="122">
        <v>110</v>
      </c>
      <c r="AG59" s="120">
        <v>8.4615384615384617</v>
      </c>
      <c r="AH59" s="122">
        <v>186</v>
      </c>
      <c r="AI59" s="120">
        <v>14.307692307692308</v>
      </c>
      <c r="AJ59" s="122">
        <v>15</v>
      </c>
      <c r="AK59" s="120">
        <v>1.1538461538461537</v>
      </c>
      <c r="AL59" s="122">
        <v>1321</v>
      </c>
      <c r="AM59" s="120">
        <v>101.61538461538461</v>
      </c>
      <c r="AN59" s="122">
        <v>1705</v>
      </c>
      <c r="AO59" s="120">
        <v>131.15384615384616</v>
      </c>
      <c r="AP59" s="122">
        <v>1751</v>
      </c>
      <c r="AQ59" s="120">
        <v>134.69230769230768</v>
      </c>
      <c r="AR59" s="122">
        <v>774</v>
      </c>
      <c r="AS59" s="120">
        <v>59.53846153846154</v>
      </c>
    </row>
    <row r="60" spans="1:45" ht="13.5" customHeight="1" x14ac:dyDescent="0.3">
      <c r="A60" s="119" t="s">
        <v>152</v>
      </c>
      <c r="B60" s="163" t="str">
        <f>'Incentive Goal'!B59</f>
        <v>LINCOLN</v>
      </c>
      <c r="C60" s="120">
        <v>8</v>
      </c>
      <c r="D60" s="120">
        <v>10</v>
      </c>
      <c r="E60" s="220">
        <v>2016</v>
      </c>
      <c r="F60" s="219">
        <v>252</v>
      </c>
      <c r="G60" s="220">
        <v>63</v>
      </c>
      <c r="H60" s="219">
        <v>7.875</v>
      </c>
      <c r="I60" s="220">
        <v>62</v>
      </c>
      <c r="J60" s="219">
        <v>7.75</v>
      </c>
      <c r="K60" s="121">
        <v>2126074.2999999998</v>
      </c>
      <c r="L60" s="121">
        <v>265759.28749999998</v>
      </c>
      <c r="M60" s="121">
        <v>212607.43</v>
      </c>
      <c r="N60" s="349">
        <v>20254</v>
      </c>
      <c r="O60" s="120">
        <v>2531.75</v>
      </c>
      <c r="P60" s="349">
        <v>112</v>
      </c>
      <c r="Q60" s="120">
        <v>14</v>
      </c>
      <c r="R60" s="348">
        <v>439</v>
      </c>
      <c r="S60" s="120">
        <v>54.875</v>
      </c>
      <c r="T60" s="348">
        <v>6</v>
      </c>
      <c r="U60" s="120">
        <v>0.75</v>
      </c>
      <c r="V60" s="348">
        <v>14</v>
      </c>
      <c r="W60" s="120">
        <v>1.75</v>
      </c>
      <c r="X60" s="348">
        <v>72</v>
      </c>
      <c r="Y60" s="120">
        <v>9</v>
      </c>
      <c r="Z60" s="348">
        <v>73</v>
      </c>
      <c r="AA60" s="120">
        <v>9.125</v>
      </c>
      <c r="AB60" s="348">
        <v>57</v>
      </c>
      <c r="AC60" s="120">
        <v>7.125</v>
      </c>
      <c r="AD60" s="348">
        <v>23</v>
      </c>
      <c r="AE60" s="120">
        <v>2.875</v>
      </c>
      <c r="AF60" s="122">
        <v>38</v>
      </c>
      <c r="AG60" s="120">
        <v>4.75</v>
      </c>
      <c r="AH60" s="122">
        <v>66</v>
      </c>
      <c r="AI60" s="120">
        <v>8.25</v>
      </c>
      <c r="AJ60" s="122">
        <v>9</v>
      </c>
      <c r="AK60" s="120">
        <v>1.125</v>
      </c>
      <c r="AL60" s="122">
        <v>544</v>
      </c>
      <c r="AM60" s="120">
        <v>68</v>
      </c>
      <c r="AN60" s="122">
        <v>703</v>
      </c>
      <c r="AO60" s="120">
        <v>87.875</v>
      </c>
      <c r="AP60" s="122">
        <v>891</v>
      </c>
      <c r="AQ60" s="120">
        <v>111.375</v>
      </c>
      <c r="AR60" s="122">
        <v>236</v>
      </c>
      <c r="AS60" s="120">
        <v>29.5</v>
      </c>
    </row>
    <row r="61" spans="1:45" ht="13.5" customHeight="1" x14ac:dyDescent="0.3">
      <c r="A61" s="119" t="s">
        <v>251</v>
      </c>
      <c r="B61" s="163" t="str">
        <f>'Incentive Goal'!B60</f>
        <v>MACON</v>
      </c>
      <c r="C61" s="120">
        <v>3</v>
      </c>
      <c r="D61" s="120">
        <v>3.35</v>
      </c>
      <c r="E61" s="220">
        <v>960</v>
      </c>
      <c r="F61" s="219">
        <v>320</v>
      </c>
      <c r="G61" s="220">
        <v>3</v>
      </c>
      <c r="H61" s="219">
        <v>1</v>
      </c>
      <c r="I61" s="220">
        <v>20</v>
      </c>
      <c r="J61" s="219">
        <v>6.666666666666667</v>
      </c>
      <c r="K61" s="121">
        <v>877177.77</v>
      </c>
      <c r="L61" s="121">
        <v>292392.59000000003</v>
      </c>
      <c r="M61" s="121">
        <v>261844.1104477612</v>
      </c>
      <c r="N61" s="349">
        <v>6517</v>
      </c>
      <c r="O61" s="120">
        <v>2172.3333333333335</v>
      </c>
      <c r="P61" s="349">
        <v>8</v>
      </c>
      <c r="Q61" s="120">
        <v>2.6666666666666665</v>
      </c>
      <c r="R61" s="348">
        <v>22</v>
      </c>
      <c r="S61" s="120">
        <v>7.333333333333333</v>
      </c>
      <c r="T61" s="348">
        <v>1</v>
      </c>
      <c r="U61" s="120">
        <v>0.33333333333333331</v>
      </c>
      <c r="V61" s="348">
        <v>6</v>
      </c>
      <c r="W61" s="120">
        <v>2</v>
      </c>
      <c r="X61" s="348">
        <v>4</v>
      </c>
      <c r="Y61" s="120">
        <v>1.3333333333333333</v>
      </c>
      <c r="Z61" s="348">
        <v>49</v>
      </c>
      <c r="AA61" s="120">
        <v>16.333333333333332</v>
      </c>
      <c r="AB61" s="348">
        <v>21</v>
      </c>
      <c r="AC61" s="120">
        <v>7</v>
      </c>
      <c r="AD61" s="348">
        <v>1</v>
      </c>
      <c r="AE61" s="120">
        <v>0.33333333333333331</v>
      </c>
      <c r="AF61" s="122">
        <v>6</v>
      </c>
      <c r="AG61" s="120">
        <v>2</v>
      </c>
      <c r="AH61" s="122">
        <v>33</v>
      </c>
      <c r="AI61" s="120">
        <v>11</v>
      </c>
      <c r="AJ61" s="122">
        <v>8</v>
      </c>
      <c r="AK61" s="120">
        <v>2.6666666666666665</v>
      </c>
      <c r="AL61" s="122">
        <v>119</v>
      </c>
      <c r="AM61" s="120">
        <v>39.666666666666664</v>
      </c>
      <c r="AN61" s="122">
        <v>83</v>
      </c>
      <c r="AO61" s="120">
        <v>27.666666666666668</v>
      </c>
      <c r="AP61" s="122">
        <v>346</v>
      </c>
      <c r="AQ61" s="120">
        <v>115.33333333333333</v>
      </c>
      <c r="AR61" s="122">
        <v>25</v>
      </c>
      <c r="AS61" s="120">
        <v>8.3333333333333339</v>
      </c>
    </row>
    <row r="62" spans="1:45" ht="13.5" customHeight="1" x14ac:dyDescent="0.3">
      <c r="A62" s="119" t="s">
        <v>251</v>
      </c>
      <c r="B62" s="163" t="str">
        <f>'Incentive Goal'!B61</f>
        <v>MADISON</v>
      </c>
      <c r="C62" s="120">
        <v>0.75</v>
      </c>
      <c r="D62" s="120">
        <v>1.35</v>
      </c>
      <c r="E62" s="220">
        <v>524</v>
      </c>
      <c r="F62" s="219">
        <v>698.66666666666663</v>
      </c>
      <c r="G62" s="220">
        <v>6</v>
      </c>
      <c r="H62" s="219">
        <v>8</v>
      </c>
      <c r="I62" s="220">
        <v>6</v>
      </c>
      <c r="J62" s="219">
        <v>8</v>
      </c>
      <c r="K62" s="121">
        <v>307930.12</v>
      </c>
      <c r="L62" s="121">
        <v>410573.49333333335</v>
      </c>
      <c r="M62" s="121">
        <v>228096.38518518518</v>
      </c>
      <c r="N62" s="349">
        <v>3804</v>
      </c>
      <c r="O62" s="120">
        <v>5072</v>
      </c>
      <c r="P62" s="349">
        <v>11</v>
      </c>
      <c r="Q62" s="120">
        <v>14.666666666666666</v>
      </c>
      <c r="R62" s="348">
        <v>49</v>
      </c>
      <c r="S62" s="120">
        <v>65.333333333333329</v>
      </c>
      <c r="T62" s="348">
        <v>3</v>
      </c>
      <c r="U62" s="120">
        <v>4</v>
      </c>
      <c r="V62" s="348">
        <v>1</v>
      </c>
      <c r="W62" s="120">
        <v>1.3333333333333333</v>
      </c>
      <c r="X62" s="348">
        <v>7</v>
      </c>
      <c r="Y62" s="120">
        <v>9.3333333333333339</v>
      </c>
      <c r="Z62" s="348">
        <v>13</v>
      </c>
      <c r="AA62" s="120">
        <v>17.333333333333332</v>
      </c>
      <c r="AB62" s="348">
        <v>7</v>
      </c>
      <c r="AC62" s="120">
        <v>9.3333333333333339</v>
      </c>
      <c r="AD62" s="348">
        <v>0</v>
      </c>
      <c r="AE62" s="120">
        <v>0</v>
      </c>
      <c r="AF62" s="122">
        <v>4</v>
      </c>
      <c r="AG62" s="120">
        <v>5.333333333333333</v>
      </c>
      <c r="AH62" s="122">
        <v>5</v>
      </c>
      <c r="AI62" s="120">
        <v>6.666666666666667</v>
      </c>
      <c r="AJ62" s="122">
        <v>2</v>
      </c>
      <c r="AK62" s="120">
        <v>2.6666666666666665</v>
      </c>
      <c r="AL62" s="122">
        <v>9</v>
      </c>
      <c r="AM62" s="120">
        <v>12</v>
      </c>
      <c r="AN62" s="122">
        <v>87</v>
      </c>
      <c r="AO62" s="120">
        <v>116</v>
      </c>
      <c r="AP62" s="122">
        <v>550</v>
      </c>
      <c r="AQ62" s="120">
        <v>733.33333333333337</v>
      </c>
      <c r="AR62" s="122">
        <v>68</v>
      </c>
      <c r="AS62" s="120">
        <v>90.666666666666671</v>
      </c>
    </row>
    <row r="63" spans="1:45" ht="13.5" customHeight="1" x14ac:dyDescent="0.3">
      <c r="A63" s="119" t="s">
        <v>311</v>
      </c>
      <c r="B63" s="163" t="str">
        <f>'Incentive Goal'!B62</f>
        <v>MARTIN</v>
      </c>
      <c r="C63" s="120">
        <v>6</v>
      </c>
      <c r="D63" s="120">
        <v>7.4</v>
      </c>
      <c r="E63" s="220">
        <v>1469</v>
      </c>
      <c r="F63" s="219">
        <v>244.83333333333334</v>
      </c>
      <c r="G63" s="220">
        <v>41</v>
      </c>
      <c r="H63" s="219">
        <v>6.833333333333333</v>
      </c>
      <c r="I63" s="220">
        <v>25</v>
      </c>
      <c r="J63" s="219">
        <v>4.166666666666667</v>
      </c>
      <c r="K63" s="121">
        <v>1138655.17</v>
      </c>
      <c r="L63" s="121">
        <v>189775.86166666666</v>
      </c>
      <c r="M63" s="121">
        <v>153872.32027027025</v>
      </c>
      <c r="N63" s="349">
        <v>13964</v>
      </c>
      <c r="O63" s="120">
        <v>2327.3333333333335</v>
      </c>
      <c r="P63" s="349">
        <v>62</v>
      </c>
      <c r="Q63" s="120">
        <v>10.333333333333334</v>
      </c>
      <c r="R63" s="348">
        <v>1111</v>
      </c>
      <c r="S63" s="120">
        <v>185.16666666666666</v>
      </c>
      <c r="T63" s="348">
        <v>21</v>
      </c>
      <c r="U63" s="120">
        <v>3.5</v>
      </c>
      <c r="V63" s="348">
        <v>22</v>
      </c>
      <c r="W63" s="120">
        <v>3.6666666666666665</v>
      </c>
      <c r="X63" s="348">
        <v>43</v>
      </c>
      <c r="Y63" s="120">
        <v>7.166666666666667</v>
      </c>
      <c r="Z63" s="348">
        <v>38</v>
      </c>
      <c r="AA63" s="120">
        <v>6.333333333333333</v>
      </c>
      <c r="AB63" s="348">
        <v>27</v>
      </c>
      <c r="AC63" s="120">
        <v>4.5</v>
      </c>
      <c r="AD63" s="348">
        <v>0</v>
      </c>
      <c r="AE63" s="120">
        <v>0</v>
      </c>
      <c r="AF63" s="122">
        <v>12</v>
      </c>
      <c r="AG63" s="120">
        <v>2</v>
      </c>
      <c r="AH63" s="122">
        <v>39</v>
      </c>
      <c r="AI63" s="120">
        <v>6.5</v>
      </c>
      <c r="AJ63" s="122">
        <v>25</v>
      </c>
      <c r="AK63" s="120">
        <v>4.166666666666667</v>
      </c>
      <c r="AL63" s="122">
        <v>562</v>
      </c>
      <c r="AM63" s="120">
        <v>93.666666666666671</v>
      </c>
      <c r="AN63" s="122">
        <v>293</v>
      </c>
      <c r="AO63" s="120">
        <v>48.833333333333336</v>
      </c>
      <c r="AP63" s="122">
        <v>618</v>
      </c>
      <c r="AQ63" s="120">
        <v>103</v>
      </c>
      <c r="AR63" s="122">
        <v>80</v>
      </c>
      <c r="AS63" s="120">
        <v>13.333333333333334</v>
      </c>
    </row>
    <row r="64" spans="1:45" ht="13.5" customHeight="1" x14ac:dyDescent="0.3">
      <c r="A64" s="119" t="s">
        <v>152</v>
      </c>
      <c r="B64" s="163" t="str">
        <f>'Incentive Goal'!B63</f>
        <v>MCDOWELL</v>
      </c>
      <c r="C64" s="120">
        <v>4</v>
      </c>
      <c r="D64" s="120">
        <v>6</v>
      </c>
      <c r="E64" s="220">
        <v>1342</v>
      </c>
      <c r="F64" s="219">
        <v>335.5</v>
      </c>
      <c r="G64" s="220">
        <v>18</v>
      </c>
      <c r="H64" s="219">
        <v>4.5</v>
      </c>
      <c r="I64" s="220">
        <v>50</v>
      </c>
      <c r="J64" s="219">
        <v>12.5</v>
      </c>
      <c r="K64" s="121">
        <v>1241991.95</v>
      </c>
      <c r="L64" s="121">
        <v>310497.98749999999</v>
      </c>
      <c r="M64" s="121">
        <v>206998.65833333333</v>
      </c>
      <c r="N64" s="349">
        <v>15868</v>
      </c>
      <c r="O64" s="120">
        <v>3967</v>
      </c>
      <c r="P64" s="349">
        <v>140</v>
      </c>
      <c r="Q64" s="120">
        <v>35</v>
      </c>
      <c r="R64" s="348">
        <v>367</v>
      </c>
      <c r="S64" s="120">
        <v>91.75</v>
      </c>
      <c r="T64" s="348">
        <v>6</v>
      </c>
      <c r="U64" s="120">
        <v>1.5</v>
      </c>
      <c r="V64" s="348">
        <v>3</v>
      </c>
      <c r="W64" s="120">
        <v>0.75</v>
      </c>
      <c r="X64" s="348">
        <v>20</v>
      </c>
      <c r="Y64" s="120">
        <v>5</v>
      </c>
      <c r="Z64" s="348">
        <v>13</v>
      </c>
      <c r="AA64" s="120">
        <v>3.25</v>
      </c>
      <c r="AB64" s="348">
        <v>40</v>
      </c>
      <c r="AC64" s="120">
        <v>10</v>
      </c>
      <c r="AD64" s="348">
        <v>1</v>
      </c>
      <c r="AE64" s="120">
        <v>0.25</v>
      </c>
      <c r="AF64" s="122">
        <v>16</v>
      </c>
      <c r="AG64" s="120">
        <v>4</v>
      </c>
      <c r="AH64" s="122">
        <v>70</v>
      </c>
      <c r="AI64" s="120">
        <v>17.5</v>
      </c>
      <c r="AJ64" s="122">
        <v>8</v>
      </c>
      <c r="AK64" s="120">
        <v>2</v>
      </c>
      <c r="AL64" s="122">
        <v>363</v>
      </c>
      <c r="AM64" s="120">
        <v>90.75</v>
      </c>
      <c r="AN64" s="122">
        <v>197</v>
      </c>
      <c r="AO64" s="120">
        <v>49.25</v>
      </c>
      <c r="AP64" s="122">
        <v>738</v>
      </c>
      <c r="AQ64" s="120">
        <v>184.5</v>
      </c>
      <c r="AR64" s="122">
        <v>69</v>
      </c>
      <c r="AS64" s="120">
        <v>17.25</v>
      </c>
    </row>
    <row r="65" spans="1:45" ht="13.5" customHeight="1" x14ac:dyDescent="0.3">
      <c r="A65" s="119" t="s">
        <v>153</v>
      </c>
      <c r="B65" s="163" t="str">
        <f>'Incentive Goal'!B64</f>
        <v>MECKLENBURG</v>
      </c>
      <c r="C65" s="120">
        <v>80</v>
      </c>
      <c r="D65" s="120">
        <v>132</v>
      </c>
      <c r="E65" s="220">
        <v>27146</v>
      </c>
      <c r="F65" s="219">
        <v>339.32499999999999</v>
      </c>
      <c r="G65" s="220">
        <v>1065</v>
      </c>
      <c r="H65" s="219">
        <v>13.3125</v>
      </c>
      <c r="I65" s="220">
        <v>712</v>
      </c>
      <c r="J65" s="219">
        <v>8.9</v>
      </c>
      <c r="K65" s="121">
        <v>23725008.370000001</v>
      </c>
      <c r="L65" s="121">
        <v>296562.60462500004</v>
      </c>
      <c r="M65" s="121">
        <v>179734.9118939394</v>
      </c>
      <c r="N65" s="349">
        <v>259975</v>
      </c>
      <c r="O65" s="120">
        <v>3249.6875</v>
      </c>
      <c r="P65" s="349">
        <v>821</v>
      </c>
      <c r="Q65" s="120">
        <v>10.262499999999999</v>
      </c>
      <c r="R65" s="348">
        <v>4683</v>
      </c>
      <c r="S65" s="120">
        <v>58.537500000000001</v>
      </c>
      <c r="T65" s="348">
        <v>200</v>
      </c>
      <c r="U65" s="120">
        <v>2.5</v>
      </c>
      <c r="V65" s="348">
        <v>677</v>
      </c>
      <c r="W65" s="120">
        <v>8.4625000000000004</v>
      </c>
      <c r="X65" s="348">
        <v>1132</v>
      </c>
      <c r="Y65" s="120">
        <v>14.15</v>
      </c>
      <c r="Z65" s="348">
        <v>1796</v>
      </c>
      <c r="AA65" s="120">
        <v>22.45</v>
      </c>
      <c r="AB65" s="348">
        <v>682</v>
      </c>
      <c r="AC65" s="120">
        <v>8.5250000000000004</v>
      </c>
      <c r="AD65" s="348">
        <v>240</v>
      </c>
      <c r="AE65" s="120">
        <v>3</v>
      </c>
      <c r="AF65" s="122">
        <v>326</v>
      </c>
      <c r="AG65" s="120">
        <v>4.0750000000000002</v>
      </c>
      <c r="AH65" s="122">
        <v>915</v>
      </c>
      <c r="AI65" s="120">
        <v>11.4375</v>
      </c>
      <c r="AJ65" s="122">
        <v>197</v>
      </c>
      <c r="AK65" s="120">
        <v>2.4624999999999999</v>
      </c>
      <c r="AL65" s="122">
        <v>6461</v>
      </c>
      <c r="AM65" s="120">
        <v>80.762500000000003</v>
      </c>
      <c r="AN65" s="122">
        <v>3342</v>
      </c>
      <c r="AO65" s="120">
        <v>41.774999999999999</v>
      </c>
      <c r="AP65" s="122">
        <v>10315</v>
      </c>
      <c r="AQ65" s="120">
        <v>128.9375</v>
      </c>
      <c r="AR65" s="122">
        <v>1061</v>
      </c>
      <c r="AS65" s="120">
        <v>13.262499999999999</v>
      </c>
    </row>
    <row r="66" spans="1:45" ht="13.5" customHeight="1" x14ac:dyDescent="0.3">
      <c r="A66" s="119" t="s">
        <v>251</v>
      </c>
      <c r="B66" s="163" t="str">
        <f>'Incentive Goal'!B65</f>
        <v>MITCHELL</v>
      </c>
      <c r="C66" s="120">
        <v>1</v>
      </c>
      <c r="D66" s="120">
        <v>1.05</v>
      </c>
      <c r="E66" s="220">
        <v>249</v>
      </c>
      <c r="F66" s="219">
        <v>249</v>
      </c>
      <c r="G66" s="220">
        <v>4</v>
      </c>
      <c r="H66" s="219">
        <v>4</v>
      </c>
      <c r="I66" s="220">
        <v>10</v>
      </c>
      <c r="J66" s="219">
        <v>10</v>
      </c>
      <c r="K66" s="121">
        <v>313841.65999999997</v>
      </c>
      <c r="L66" s="121">
        <v>313841.65999999997</v>
      </c>
      <c r="M66" s="121">
        <v>298896.81904761901</v>
      </c>
      <c r="N66" s="349">
        <v>1974</v>
      </c>
      <c r="O66" s="120">
        <v>1974</v>
      </c>
      <c r="P66" s="349">
        <v>13</v>
      </c>
      <c r="Q66" s="120">
        <v>13</v>
      </c>
      <c r="R66" s="348">
        <v>14</v>
      </c>
      <c r="S66" s="120">
        <v>14</v>
      </c>
      <c r="T66" s="348">
        <v>3</v>
      </c>
      <c r="U66" s="120">
        <v>3</v>
      </c>
      <c r="V66" s="348">
        <v>0</v>
      </c>
      <c r="W66" s="120">
        <v>0</v>
      </c>
      <c r="X66" s="348">
        <v>4</v>
      </c>
      <c r="Y66" s="120">
        <v>4</v>
      </c>
      <c r="Z66" s="348">
        <v>2</v>
      </c>
      <c r="AA66" s="120">
        <v>2</v>
      </c>
      <c r="AB66" s="348">
        <v>10</v>
      </c>
      <c r="AC66" s="120">
        <v>10</v>
      </c>
      <c r="AD66" s="348">
        <v>0</v>
      </c>
      <c r="AE66" s="120">
        <v>0</v>
      </c>
      <c r="AF66" s="122">
        <v>5</v>
      </c>
      <c r="AG66" s="120">
        <v>5</v>
      </c>
      <c r="AH66" s="122">
        <v>13</v>
      </c>
      <c r="AI66" s="120">
        <v>13</v>
      </c>
      <c r="AJ66" s="122">
        <v>0</v>
      </c>
      <c r="AK66" s="120">
        <v>0</v>
      </c>
      <c r="AL66" s="122">
        <v>65</v>
      </c>
      <c r="AM66" s="120">
        <v>65</v>
      </c>
      <c r="AN66" s="122">
        <v>152</v>
      </c>
      <c r="AO66" s="120">
        <v>152</v>
      </c>
      <c r="AP66" s="122">
        <v>96</v>
      </c>
      <c r="AQ66" s="120">
        <v>96</v>
      </c>
      <c r="AR66" s="122">
        <v>89</v>
      </c>
      <c r="AS66" s="120">
        <v>89</v>
      </c>
    </row>
    <row r="67" spans="1:45" ht="13.5" customHeight="1" x14ac:dyDescent="0.3">
      <c r="A67" s="119" t="s">
        <v>153</v>
      </c>
      <c r="B67" s="163" t="str">
        <f>'Incentive Goal'!B66</f>
        <v>MONTGOMERY</v>
      </c>
      <c r="C67" s="120">
        <v>4</v>
      </c>
      <c r="D67" s="120">
        <v>6</v>
      </c>
      <c r="E67" s="220">
        <v>1211</v>
      </c>
      <c r="F67" s="219">
        <v>302.75</v>
      </c>
      <c r="G67" s="220">
        <v>24</v>
      </c>
      <c r="H67" s="219">
        <v>6</v>
      </c>
      <c r="I67" s="220">
        <v>42</v>
      </c>
      <c r="J67" s="219">
        <v>10.5</v>
      </c>
      <c r="K67" s="121">
        <v>1066858.9099999999</v>
      </c>
      <c r="L67" s="121">
        <v>266714.72749999998</v>
      </c>
      <c r="M67" s="121">
        <v>177809.81833333333</v>
      </c>
      <c r="N67" s="349">
        <v>11652</v>
      </c>
      <c r="O67" s="120">
        <v>2913</v>
      </c>
      <c r="P67" s="349">
        <v>34</v>
      </c>
      <c r="Q67" s="120">
        <v>8.5</v>
      </c>
      <c r="R67" s="348">
        <v>219</v>
      </c>
      <c r="S67" s="120">
        <v>54.75</v>
      </c>
      <c r="T67" s="348">
        <v>1</v>
      </c>
      <c r="U67" s="120">
        <v>0.25</v>
      </c>
      <c r="V67" s="348">
        <v>10</v>
      </c>
      <c r="W67" s="120">
        <v>2.5</v>
      </c>
      <c r="X67" s="348">
        <v>26</v>
      </c>
      <c r="Y67" s="120">
        <v>6.5</v>
      </c>
      <c r="Z67" s="348">
        <v>38</v>
      </c>
      <c r="AA67" s="120">
        <v>9.5</v>
      </c>
      <c r="AB67" s="348">
        <v>36</v>
      </c>
      <c r="AC67" s="120">
        <v>9</v>
      </c>
      <c r="AD67" s="348">
        <v>1</v>
      </c>
      <c r="AE67" s="120">
        <v>0.25</v>
      </c>
      <c r="AF67" s="122">
        <v>7</v>
      </c>
      <c r="AG67" s="120">
        <v>1.75</v>
      </c>
      <c r="AH67" s="122">
        <v>33</v>
      </c>
      <c r="AI67" s="120">
        <v>8.25</v>
      </c>
      <c r="AJ67" s="122">
        <v>3</v>
      </c>
      <c r="AK67" s="120">
        <v>0.75</v>
      </c>
      <c r="AL67" s="122">
        <v>305</v>
      </c>
      <c r="AM67" s="120">
        <v>76.25</v>
      </c>
      <c r="AN67" s="122">
        <v>678</v>
      </c>
      <c r="AO67" s="120">
        <v>169.5</v>
      </c>
      <c r="AP67" s="122">
        <v>440</v>
      </c>
      <c r="AQ67" s="120">
        <v>110</v>
      </c>
      <c r="AR67" s="122">
        <v>591</v>
      </c>
      <c r="AS67" s="120">
        <v>147.75</v>
      </c>
    </row>
    <row r="68" spans="1:45" ht="13.5" customHeight="1" x14ac:dyDescent="0.3">
      <c r="A68" s="119" t="s">
        <v>153</v>
      </c>
      <c r="B68" s="163" t="str">
        <f>'Incentive Goal'!B67</f>
        <v>MOORE</v>
      </c>
      <c r="C68" s="120">
        <v>7</v>
      </c>
      <c r="D68" s="120">
        <v>12</v>
      </c>
      <c r="E68" s="220">
        <v>1983</v>
      </c>
      <c r="F68" s="219">
        <v>283.28571428571428</v>
      </c>
      <c r="G68" s="220">
        <v>43</v>
      </c>
      <c r="H68" s="219">
        <v>6.1428571428571432</v>
      </c>
      <c r="I68" s="220">
        <v>55</v>
      </c>
      <c r="J68" s="219">
        <v>7.8571428571428568</v>
      </c>
      <c r="K68" s="121">
        <v>2488162.61</v>
      </c>
      <c r="L68" s="121">
        <v>355451.8014285714</v>
      </c>
      <c r="M68" s="121">
        <v>207346.88416666666</v>
      </c>
      <c r="N68" s="349">
        <v>22090</v>
      </c>
      <c r="O68" s="120">
        <v>3155.7142857142858</v>
      </c>
      <c r="P68" s="349">
        <v>126</v>
      </c>
      <c r="Q68" s="120">
        <v>18</v>
      </c>
      <c r="R68" s="348">
        <v>1634</v>
      </c>
      <c r="S68" s="120">
        <v>233.42857142857142</v>
      </c>
      <c r="T68" s="348">
        <v>136</v>
      </c>
      <c r="U68" s="120">
        <v>19.428571428571427</v>
      </c>
      <c r="V68" s="348">
        <v>7</v>
      </c>
      <c r="W68" s="120">
        <v>1</v>
      </c>
      <c r="X68" s="348">
        <v>45</v>
      </c>
      <c r="Y68" s="120">
        <v>6.4285714285714288</v>
      </c>
      <c r="Z68" s="348">
        <v>36</v>
      </c>
      <c r="AA68" s="120">
        <v>5.1428571428571432</v>
      </c>
      <c r="AB68" s="348">
        <v>54</v>
      </c>
      <c r="AC68" s="120">
        <v>7.7142857142857144</v>
      </c>
      <c r="AD68" s="348">
        <v>4</v>
      </c>
      <c r="AE68" s="120">
        <v>0.5714285714285714</v>
      </c>
      <c r="AF68" s="122">
        <v>56</v>
      </c>
      <c r="AG68" s="120">
        <v>8</v>
      </c>
      <c r="AH68" s="122">
        <v>61</v>
      </c>
      <c r="AI68" s="120">
        <v>8.7142857142857135</v>
      </c>
      <c r="AJ68" s="122">
        <v>8</v>
      </c>
      <c r="AK68" s="120">
        <v>1.1428571428571428</v>
      </c>
      <c r="AL68" s="122">
        <v>566</v>
      </c>
      <c r="AM68" s="120">
        <v>80.857142857142861</v>
      </c>
      <c r="AN68" s="122">
        <v>641</v>
      </c>
      <c r="AO68" s="120">
        <v>91.571428571428569</v>
      </c>
      <c r="AP68" s="122">
        <v>1263</v>
      </c>
      <c r="AQ68" s="120">
        <v>180.42857142857142</v>
      </c>
      <c r="AR68" s="122">
        <v>508</v>
      </c>
      <c r="AS68" s="120">
        <v>72.571428571428569</v>
      </c>
    </row>
    <row r="69" spans="1:45" ht="13.5" customHeight="1" x14ac:dyDescent="0.3">
      <c r="A69" s="119" t="s">
        <v>238</v>
      </c>
      <c r="B69" s="163" t="str">
        <f>'Incentive Goal'!B68</f>
        <v>NASH</v>
      </c>
      <c r="C69" s="120">
        <v>14</v>
      </c>
      <c r="D69" s="120">
        <v>20.5</v>
      </c>
      <c r="E69" s="220">
        <v>3986</v>
      </c>
      <c r="F69" s="219">
        <v>284.71428571428572</v>
      </c>
      <c r="G69" s="220">
        <v>130</v>
      </c>
      <c r="H69" s="219">
        <v>9.2857142857142865</v>
      </c>
      <c r="I69" s="220">
        <v>97</v>
      </c>
      <c r="J69" s="219">
        <v>6.9285714285714288</v>
      </c>
      <c r="K69" s="121">
        <v>4492401.4400000004</v>
      </c>
      <c r="L69" s="121">
        <v>320885.81714285718</v>
      </c>
      <c r="M69" s="121">
        <v>219141.53365853662</v>
      </c>
      <c r="N69" s="349">
        <v>46124</v>
      </c>
      <c r="O69" s="120">
        <v>3294.5714285714284</v>
      </c>
      <c r="P69" s="349">
        <v>175</v>
      </c>
      <c r="Q69" s="120">
        <v>12.5</v>
      </c>
      <c r="R69" s="348">
        <v>8702</v>
      </c>
      <c r="S69" s="120">
        <v>621.57142857142856</v>
      </c>
      <c r="T69" s="348">
        <v>537</v>
      </c>
      <c r="U69" s="120">
        <v>38.357142857142854</v>
      </c>
      <c r="V69" s="348">
        <v>58</v>
      </c>
      <c r="W69" s="120">
        <v>4.1428571428571432</v>
      </c>
      <c r="X69" s="348">
        <v>135</v>
      </c>
      <c r="Y69" s="120">
        <v>9.6428571428571423</v>
      </c>
      <c r="Z69" s="348">
        <v>106</v>
      </c>
      <c r="AA69" s="120">
        <v>7.5714285714285712</v>
      </c>
      <c r="AB69" s="348">
        <v>93</v>
      </c>
      <c r="AC69" s="120">
        <v>6.6428571428571432</v>
      </c>
      <c r="AD69" s="348">
        <v>384</v>
      </c>
      <c r="AE69" s="120">
        <v>27.428571428571427</v>
      </c>
      <c r="AF69" s="122">
        <v>219</v>
      </c>
      <c r="AG69" s="120">
        <v>15.642857142857142</v>
      </c>
      <c r="AH69" s="122">
        <v>181</v>
      </c>
      <c r="AI69" s="120">
        <v>12.928571428571429</v>
      </c>
      <c r="AJ69" s="122">
        <v>27</v>
      </c>
      <c r="AK69" s="120">
        <v>1.9285714285714286</v>
      </c>
      <c r="AL69" s="122">
        <v>1412</v>
      </c>
      <c r="AM69" s="120">
        <v>100.85714285714286</v>
      </c>
      <c r="AN69" s="122">
        <v>2486</v>
      </c>
      <c r="AO69" s="120">
        <v>177.57142857142858</v>
      </c>
      <c r="AP69" s="122">
        <v>2865</v>
      </c>
      <c r="AQ69" s="120">
        <v>204.64285714285714</v>
      </c>
      <c r="AR69" s="122">
        <v>2251</v>
      </c>
      <c r="AS69" s="120">
        <v>160.78571428571428</v>
      </c>
    </row>
    <row r="70" spans="1:45" ht="13.5" customHeight="1" x14ac:dyDescent="0.3">
      <c r="A70" s="119" t="s">
        <v>166</v>
      </c>
      <c r="B70" s="163" t="str">
        <f>'Incentive Goal'!B69</f>
        <v>NEW HANOVER</v>
      </c>
      <c r="C70" s="120">
        <v>11</v>
      </c>
      <c r="D70" s="120">
        <v>15</v>
      </c>
      <c r="E70" s="220">
        <v>4650</v>
      </c>
      <c r="F70" s="219">
        <v>422.72727272727275</v>
      </c>
      <c r="G70" s="220">
        <v>42</v>
      </c>
      <c r="H70" s="219">
        <v>3.8181818181818183</v>
      </c>
      <c r="I70" s="220">
        <v>79</v>
      </c>
      <c r="J70" s="219">
        <v>7.1818181818181817</v>
      </c>
      <c r="K70" s="121">
        <v>5155517.55</v>
      </c>
      <c r="L70" s="121">
        <v>468683.41363636364</v>
      </c>
      <c r="M70" s="121">
        <v>343701.17</v>
      </c>
      <c r="N70" s="349">
        <v>55168</v>
      </c>
      <c r="O70" s="120">
        <v>5015.272727272727</v>
      </c>
      <c r="P70" s="349">
        <v>155</v>
      </c>
      <c r="Q70" s="120">
        <v>14.090909090909092</v>
      </c>
      <c r="R70" s="348">
        <v>1555</v>
      </c>
      <c r="S70" s="120">
        <v>141.36363636363637</v>
      </c>
      <c r="T70" s="348">
        <v>37</v>
      </c>
      <c r="U70" s="120">
        <v>3.3636363636363638</v>
      </c>
      <c r="V70" s="348">
        <v>45</v>
      </c>
      <c r="W70" s="120">
        <v>4.0909090909090908</v>
      </c>
      <c r="X70" s="348">
        <v>45</v>
      </c>
      <c r="Y70" s="120">
        <v>4.0909090909090908</v>
      </c>
      <c r="Z70" s="348">
        <v>113</v>
      </c>
      <c r="AA70" s="120">
        <v>10.272727272727273</v>
      </c>
      <c r="AB70" s="348">
        <v>68</v>
      </c>
      <c r="AC70" s="120">
        <v>6.1818181818181817</v>
      </c>
      <c r="AD70" s="348">
        <v>31</v>
      </c>
      <c r="AE70" s="120">
        <v>2.8181818181818183</v>
      </c>
      <c r="AF70" s="122">
        <v>70</v>
      </c>
      <c r="AG70" s="120">
        <v>6.3636363636363633</v>
      </c>
      <c r="AH70" s="122">
        <v>120</v>
      </c>
      <c r="AI70" s="120">
        <v>10.909090909090908</v>
      </c>
      <c r="AJ70" s="122">
        <v>26</v>
      </c>
      <c r="AK70" s="120">
        <v>2.3636363636363638</v>
      </c>
      <c r="AL70" s="122">
        <v>1250</v>
      </c>
      <c r="AM70" s="120">
        <v>113.63636363636364</v>
      </c>
      <c r="AN70" s="122">
        <v>676</v>
      </c>
      <c r="AO70" s="120">
        <v>61.454545454545453</v>
      </c>
      <c r="AP70" s="122">
        <v>912</v>
      </c>
      <c r="AQ70" s="120">
        <v>82.909090909090907</v>
      </c>
      <c r="AR70" s="122">
        <v>507</v>
      </c>
      <c r="AS70" s="120">
        <v>46.090909090909093</v>
      </c>
    </row>
    <row r="71" spans="1:45" ht="13.5" customHeight="1" x14ac:dyDescent="0.3">
      <c r="A71" s="119" t="s">
        <v>154</v>
      </c>
      <c r="B71" s="163" t="str">
        <f>'Incentive Goal'!B70</f>
        <v>NORTH CAROLINA</v>
      </c>
      <c r="C71" s="120">
        <v>0</v>
      </c>
      <c r="D71" s="120">
        <v>0</v>
      </c>
      <c r="E71" s="220">
        <v>9</v>
      </c>
      <c r="F71" s="219"/>
      <c r="G71" s="220">
        <v>1</v>
      </c>
      <c r="H71" s="219">
        <v>0</v>
      </c>
      <c r="I71" s="220"/>
      <c r="J71" s="219" t="e">
        <v>#DIV/0!</v>
      </c>
      <c r="K71" s="121">
        <v>0</v>
      </c>
      <c r="L71" s="121" t="e">
        <v>#DIV/0!</v>
      </c>
      <c r="M71" s="121" t="e">
        <v>#DIV/0!</v>
      </c>
      <c r="N71" s="349">
        <v>170892</v>
      </c>
      <c r="O71" s="120" t="e">
        <v>#DIV/0!</v>
      </c>
      <c r="P71" s="349">
        <v>1480</v>
      </c>
      <c r="Q71" s="120" t="e">
        <v>#DIV/0!</v>
      </c>
      <c r="R71" s="348">
        <v>13038</v>
      </c>
      <c r="S71" s="120" t="e">
        <v>#DIV/0!</v>
      </c>
      <c r="T71" s="348">
        <v>30</v>
      </c>
      <c r="U71" s="120" t="e">
        <v>#DIV/0!</v>
      </c>
      <c r="V71" s="348">
        <v>0</v>
      </c>
      <c r="W71" s="120" t="e">
        <v>#DIV/0!</v>
      </c>
      <c r="X71" s="348">
        <v>7</v>
      </c>
      <c r="Y71" s="120" t="e">
        <v>#DIV/0!</v>
      </c>
      <c r="Z71" s="348">
        <v>0</v>
      </c>
      <c r="AA71" s="120" t="e">
        <v>#DIV/0!</v>
      </c>
      <c r="AB71" s="348">
        <v>0</v>
      </c>
      <c r="AC71" s="120" t="e">
        <v>#DIV/0!</v>
      </c>
      <c r="AD71" s="348">
        <v>1</v>
      </c>
      <c r="AE71" s="120" t="e">
        <v>#DIV/0!</v>
      </c>
      <c r="AF71" s="122">
        <v>0</v>
      </c>
      <c r="AG71" s="120" t="e">
        <v>#DIV/0!</v>
      </c>
      <c r="AH71" s="122">
        <v>0</v>
      </c>
      <c r="AI71" s="120" t="e">
        <v>#DIV/0!</v>
      </c>
      <c r="AJ71" s="122">
        <v>0</v>
      </c>
      <c r="AK71" s="120" t="e">
        <v>#DIV/0!</v>
      </c>
      <c r="AL71" s="122">
        <v>0</v>
      </c>
      <c r="AM71" s="120" t="e">
        <v>#DIV/0!</v>
      </c>
      <c r="AN71" s="122">
        <v>7</v>
      </c>
      <c r="AO71" s="120" t="e">
        <v>#DIV/0!</v>
      </c>
      <c r="AP71" s="122">
        <v>20</v>
      </c>
      <c r="AQ71" s="120" t="e">
        <v>#DIV/0!</v>
      </c>
      <c r="AR71" s="122">
        <v>0</v>
      </c>
      <c r="AS71" s="120" t="e">
        <v>#DIV/0!</v>
      </c>
    </row>
    <row r="72" spans="1:45" ht="13.5" customHeight="1" x14ac:dyDescent="0.3">
      <c r="A72" s="119" t="s">
        <v>238</v>
      </c>
      <c r="B72" s="163" t="str">
        <f>'Incentive Goal'!B71</f>
        <v>NORTHAMPTON</v>
      </c>
      <c r="C72" s="120">
        <v>6</v>
      </c>
      <c r="D72" s="120">
        <v>8</v>
      </c>
      <c r="E72" s="220">
        <v>1440</v>
      </c>
      <c r="F72" s="219">
        <v>240</v>
      </c>
      <c r="G72" s="220">
        <v>23</v>
      </c>
      <c r="H72" s="219">
        <v>3.8333333333333335</v>
      </c>
      <c r="I72" s="220">
        <v>26</v>
      </c>
      <c r="J72" s="219">
        <v>4.333333333333333</v>
      </c>
      <c r="K72" s="121">
        <v>991242.5</v>
      </c>
      <c r="L72" s="121">
        <v>165207.08333333334</v>
      </c>
      <c r="M72" s="121">
        <v>123905.3125</v>
      </c>
      <c r="N72" s="349">
        <v>16139</v>
      </c>
      <c r="O72" s="120">
        <v>2689.8333333333335</v>
      </c>
      <c r="P72" s="349">
        <v>40</v>
      </c>
      <c r="Q72" s="120">
        <v>6.666666666666667</v>
      </c>
      <c r="R72" s="348">
        <v>2839</v>
      </c>
      <c r="S72" s="120">
        <v>473.16666666666669</v>
      </c>
      <c r="T72" s="348">
        <v>40</v>
      </c>
      <c r="U72" s="120">
        <v>6.666666666666667</v>
      </c>
      <c r="V72" s="348">
        <v>21</v>
      </c>
      <c r="W72" s="120">
        <v>3.5</v>
      </c>
      <c r="X72" s="348">
        <v>25</v>
      </c>
      <c r="Y72" s="120">
        <v>4.166666666666667</v>
      </c>
      <c r="Z72" s="348">
        <v>32</v>
      </c>
      <c r="AA72" s="120">
        <v>5.333333333333333</v>
      </c>
      <c r="AB72" s="348">
        <v>21</v>
      </c>
      <c r="AC72" s="120">
        <v>3.5</v>
      </c>
      <c r="AD72" s="348">
        <v>17</v>
      </c>
      <c r="AE72" s="120">
        <v>2.8333333333333335</v>
      </c>
      <c r="AF72" s="122">
        <v>22</v>
      </c>
      <c r="AG72" s="120">
        <v>3.6666666666666665</v>
      </c>
      <c r="AH72" s="122">
        <v>37</v>
      </c>
      <c r="AI72" s="120">
        <v>6.166666666666667</v>
      </c>
      <c r="AJ72" s="122">
        <v>4</v>
      </c>
      <c r="AK72" s="120">
        <v>0.66666666666666663</v>
      </c>
      <c r="AL72" s="122">
        <v>453</v>
      </c>
      <c r="AM72" s="120">
        <v>75.5</v>
      </c>
      <c r="AN72" s="122">
        <v>449</v>
      </c>
      <c r="AO72" s="120">
        <v>74.833333333333329</v>
      </c>
      <c r="AP72" s="122">
        <v>321</v>
      </c>
      <c r="AQ72" s="120">
        <v>53.5</v>
      </c>
      <c r="AR72" s="122">
        <v>148</v>
      </c>
      <c r="AS72" s="120">
        <v>24.666666666666668</v>
      </c>
    </row>
    <row r="73" spans="1:45" ht="13.5" customHeight="1" x14ac:dyDescent="0.3">
      <c r="A73" s="119" t="s">
        <v>166</v>
      </c>
      <c r="B73" s="163" t="str">
        <f>'Incentive Goal'!B72</f>
        <v>ONSLOW</v>
      </c>
      <c r="C73" s="120">
        <v>13</v>
      </c>
      <c r="D73" s="120">
        <v>18</v>
      </c>
      <c r="E73" s="220">
        <v>6441</v>
      </c>
      <c r="F73" s="219">
        <v>495.46153846153845</v>
      </c>
      <c r="G73" s="220">
        <v>109</v>
      </c>
      <c r="H73" s="219">
        <v>8.384615384615385</v>
      </c>
      <c r="I73" s="220">
        <v>218</v>
      </c>
      <c r="J73" s="219">
        <v>16.76923076923077</v>
      </c>
      <c r="K73" s="121">
        <v>9860670.8200000003</v>
      </c>
      <c r="L73" s="121">
        <v>758513.14</v>
      </c>
      <c r="M73" s="121">
        <v>547815.04555555561</v>
      </c>
      <c r="N73" s="349">
        <v>48166</v>
      </c>
      <c r="O73" s="120">
        <v>3705.0769230769229</v>
      </c>
      <c r="P73" s="349">
        <v>123</v>
      </c>
      <c r="Q73" s="120">
        <v>9.4615384615384617</v>
      </c>
      <c r="R73" s="348">
        <v>1617</v>
      </c>
      <c r="S73" s="120">
        <v>124.38461538461539</v>
      </c>
      <c r="T73" s="348">
        <v>10</v>
      </c>
      <c r="U73" s="120">
        <v>0.76923076923076927</v>
      </c>
      <c r="V73" s="348">
        <v>99</v>
      </c>
      <c r="W73" s="120">
        <v>7.615384615384615</v>
      </c>
      <c r="X73" s="348">
        <v>112</v>
      </c>
      <c r="Y73" s="120">
        <v>8.615384615384615</v>
      </c>
      <c r="Z73" s="348">
        <v>295</v>
      </c>
      <c r="AA73" s="120">
        <v>22.692307692307693</v>
      </c>
      <c r="AB73" s="348">
        <v>213</v>
      </c>
      <c r="AC73" s="120">
        <v>16.384615384615383</v>
      </c>
      <c r="AD73" s="348">
        <v>5</v>
      </c>
      <c r="AE73" s="120">
        <v>0.38461538461538464</v>
      </c>
      <c r="AF73" s="122">
        <v>96</v>
      </c>
      <c r="AG73" s="120">
        <v>7.384615384615385</v>
      </c>
      <c r="AH73" s="122">
        <v>204</v>
      </c>
      <c r="AI73" s="120">
        <v>15.692307692307692</v>
      </c>
      <c r="AJ73" s="122">
        <v>12</v>
      </c>
      <c r="AK73" s="120">
        <v>0.92307692307692313</v>
      </c>
      <c r="AL73" s="122">
        <v>1598</v>
      </c>
      <c r="AM73" s="120">
        <v>122.92307692307692</v>
      </c>
      <c r="AN73" s="122">
        <v>1097</v>
      </c>
      <c r="AO73" s="120">
        <v>84.384615384615387</v>
      </c>
      <c r="AP73" s="122">
        <v>3519</v>
      </c>
      <c r="AQ73" s="120">
        <v>270.69230769230768</v>
      </c>
      <c r="AR73" s="122">
        <v>691</v>
      </c>
      <c r="AS73" s="120">
        <v>53.153846153846153</v>
      </c>
    </row>
    <row r="74" spans="1:45" ht="13.5" customHeight="1" x14ac:dyDescent="0.3">
      <c r="A74" s="119" t="s">
        <v>142</v>
      </c>
      <c r="B74" s="163" t="str">
        <f>'Incentive Goal'!B73</f>
        <v>ORANGE</v>
      </c>
      <c r="C74" s="120">
        <v>8</v>
      </c>
      <c r="D74" s="120">
        <v>13</v>
      </c>
      <c r="E74" s="220">
        <v>1532</v>
      </c>
      <c r="F74" s="219">
        <v>191.5</v>
      </c>
      <c r="G74" s="220">
        <v>34</v>
      </c>
      <c r="H74" s="219">
        <v>4.25</v>
      </c>
      <c r="I74" s="220">
        <v>32</v>
      </c>
      <c r="J74" s="219">
        <v>4</v>
      </c>
      <c r="K74" s="121">
        <v>2073357.61</v>
      </c>
      <c r="L74" s="121">
        <v>259169.70125000001</v>
      </c>
      <c r="M74" s="121">
        <v>159489.04692307694</v>
      </c>
      <c r="N74" s="349">
        <v>16789</v>
      </c>
      <c r="O74" s="120">
        <v>2098.625</v>
      </c>
      <c r="P74" s="349">
        <v>93</v>
      </c>
      <c r="Q74" s="120">
        <v>11.625</v>
      </c>
      <c r="R74" s="348">
        <v>1894</v>
      </c>
      <c r="S74" s="120">
        <v>236.75</v>
      </c>
      <c r="T74" s="348">
        <v>145</v>
      </c>
      <c r="U74" s="120">
        <v>18.125</v>
      </c>
      <c r="V74" s="348">
        <v>12</v>
      </c>
      <c r="W74" s="120">
        <v>1.5</v>
      </c>
      <c r="X74" s="348">
        <v>29</v>
      </c>
      <c r="Y74" s="120">
        <v>3.625</v>
      </c>
      <c r="Z74" s="348">
        <v>35</v>
      </c>
      <c r="AA74" s="120">
        <v>4.375</v>
      </c>
      <c r="AB74" s="348">
        <v>32</v>
      </c>
      <c r="AC74" s="120">
        <v>4</v>
      </c>
      <c r="AD74" s="348">
        <v>213</v>
      </c>
      <c r="AE74" s="120">
        <v>26.625</v>
      </c>
      <c r="AF74" s="122">
        <v>53</v>
      </c>
      <c r="AG74" s="120">
        <v>6.625</v>
      </c>
      <c r="AH74" s="122">
        <v>65</v>
      </c>
      <c r="AI74" s="120">
        <v>8.125</v>
      </c>
      <c r="AJ74" s="122">
        <v>16</v>
      </c>
      <c r="AK74" s="120">
        <v>2</v>
      </c>
      <c r="AL74" s="122">
        <v>451</v>
      </c>
      <c r="AM74" s="120">
        <v>56.375</v>
      </c>
      <c r="AN74" s="122">
        <v>369</v>
      </c>
      <c r="AO74" s="120">
        <v>46.125</v>
      </c>
      <c r="AP74" s="122">
        <v>2573</v>
      </c>
      <c r="AQ74" s="120">
        <v>321.625</v>
      </c>
      <c r="AR74" s="122">
        <v>225</v>
      </c>
      <c r="AS74" s="120">
        <v>28.125</v>
      </c>
    </row>
    <row r="75" spans="1:45" ht="13.5" customHeight="1" x14ac:dyDescent="0.3">
      <c r="A75" s="119" t="s">
        <v>166</v>
      </c>
      <c r="B75" s="163" t="str">
        <f>'Incentive Goal'!B74</f>
        <v>PAMLICO</v>
      </c>
      <c r="C75" s="120">
        <v>1</v>
      </c>
      <c r="D75" s="120">
        <v>1.33</v>
      </c>
      <c r="E75" s="220">
        <v>423</v>
      </c>
      <c r="F75" s="219">
        <v>423</v>
      </c>
      <c r="G75" s="220">
        <v>9</v>
      </c>
      <c r="H75" s="219">
        <v>9</v>
      </c>
      <c r="I75" s="220">
        <v>21</v>
      </c>
      <c r="J75" s="219">
        <v>21</v>
      </c>
      <c r="K75" s="121">
        <v>370760.12</v>
      </c>
      <c r="L75" s="121">
        <v>370760.12</v>
      </c>
      <c r="M75" s="121">
        <v>278767.00751879695</v>
      </c>
      <c r="N75" s="349">
        <v>4385</v>
      </c>
      <c r="O75" s="120">
        <v>4385</v>
      </c>
      <c r="P75" s="349">
        <v>13</v>
      </c>
      <c r="Q75" s="120">
        <v>13</v>
      </c>
      <c r="R75" s="348">
        <v>159</v>
      </c>
      <c r="S75" s="120">
        <v>159</v>
      </c>
      <c r="T75" s="348">
        <v>1</v>
      </c>
      <c r="U75" s="120">
        <v>1</v>
      </c>
      <c r="V75" s="348">
        <v>8</v>
      </c>
      <c r="W75" s="120">
        <v>8</v>
      </c>
      <c r="X75" s="348">
        <v>10</v>
      </c>
      <c r="Y75" s="120">
        <v>10</v>
      </c>
      <c r="Z75" s="348">
        <v>27</v>
      </c>
      <c r="AA75" s="120">
        <v>27</v>
      </c>
      <c r="AB75" s="348">
        <v>20</v>
      </c>
      <c r="AC75" s="120">
        <v>20</v>
      </c>
      <c r="AD75" s="348">
        <v>1</v>
      </c>
      <c r="AE75" s="120">
        <v>1</v>
      </c>
      <c r="AF75" s="122">
        <v>11</v>
      </c>
      <c r="AG75" s="120">
        <v>11</v>
      </c>
      <c r="AH75" s="122">
        <v>12</v>
      </c>
      <c r="AI75" s="120">
        <v>12</v>
      </c>
      <c r="AJ75" s="122">
        <v>6</v>
      </c>
      <c r="AK75" s="120">
        <v>6</v>
      </c>
      <c r="AL75" s="122">
        <v>73</v>
      </c>
      <c r="AM75" s="120">
        <v>73</v>
      </c>
      <c r="AN75" s="122">
        <v>227</v>
      </c>
      <c r="AO75" s="120">
        <v>227</v>
      </c>
      <c r="AP75" s="122">
        <v>62</v>
      </c>
      <c r="AQ75" s="120">
        <v>62</v>
      </c>
      <c r="AR75" s="122">
        <v>94</v>
      </c>
      <c r="AS75" s="120">
        <v>94</v>
      </c>
    </row>
    <row r="76" spans="1:45" ht="13.5" customHeight="1" x14ac:dyDescent="0.3">
      <c r="A76" s="119" t="s">
        <v>311</v>
      </c>
      <c r="B76" s="163" t="str">
        <f>'Incentive Goal'!B75</f>
        <v>PASQUOTANK</v>
      </c>
      <c r="C76" s="120">
        <v>5</v>
      </c>
      <c r="D76" s="120">
        <v>6</v>
      </c>
      <c r="E76" s="220">
        <v>1893</v>
      </c>
      <c r="F76" s="219">
        <v>378.6</v>
      </c>
      <c r="G76" s="220">
        <v>57</v>
      </c>
      <c r="H76" s="219">
        <v>11.4</v>
      </c>
      <c r="I76" s="220">
        <v>28</v>
      </c>
      <c r="J76" s="219">
        <v>5.6</v>
      </c>
      <c r="K76" s="121">
        <v>2035289.49</v>
      </c>
      <c r="L76" s="121">
        <v>407057.89799999999</v>
      </c>
      <c r="M76" s="121">
        <v>339214.91499999998</v>
      </c>
      <c r="N76" s="349">
        <v>21426</v>
      </c>
      <c r="O76" s="120">
        <v>4285.2</v>
      </c>
      <c r="P76" s="349">
        <v>58</v>
      </c>
      <c r="Q76" s="120">
        <v>11.6</v>
      </c>
      <c r="R76" s="348">
        <v>784</v>
      </c>
      <c r="S76" s="120">
        <v>156.80000000000001</v>
      </c>
      <c r="T76" s="348">
        <v>6</v>
      </c>
      <c r="U76" s="120">
        <v>1.2</v>
      </c>
      <c r="V76" s="348">
        <v>22</v>
      </c>
      <c r="W76" s="120">
        <v>4.4000000000000004</v>
      </c>
      <c r="X76" s="348">
        <v>85</v>
      </c>
      <c r="Y76" s="120">
        <v>17</v>
      </c>
      <c r="Z76" s="348">
        <v>43</v>
      </c>
      <c r="AA76" s="120">
        <v>8.6</v>
      </c>
      <c r="AB76" s="348">
        <v>43</v>
      </c>
      <c r="AC76" s="120">
        <v>8.6</v>
      </c>
      <c r="AD76" s="348">
        <v>1</v>
      </c>
      <c r="AE76" s="120">
        <v>0.2</v>
      </c>
      <c r="AF76" s="122">
        <v>34</v>
      </c>
      <c r="AG76" s="120">
        <v>6.8</v>
      </c>
      <c r="AH76" s="122">
        <v>109</v>
      </c>
      <c r="AI76" s="120">
        <v>21.8</v>
      </c>
      <c r="AJ76" s="122">
        <v>20</v>
      </c>
      <c r="AK76" s="120">
        <v>4</v>
      </c>
      <c r="AL76" s="122">
        <v>398</v>
      </c>
      <c r="AM76" s="120">
        <v>79.599999999999994</v>
      </c>
      <c r="AN76" s="122">
        <v>555</v>
      </c>
      <c r="AO76" s="120">
        <v>111</v>
      </c>
      <c r="AP76" s="122">
        <v>631</v>
      </c>
      <c r="AQ76" s="120">
        <v>126.2</v>
      </c>
      <c r="AR76" s="122">
        <v>207</v>
      </c>
      <c r="AS76" s="120">
        <v>41.4</v>
      </c>
    </row>
    <row r="77" spans="1:45" ht="13.5" customHeight="1" x14ac:dyDescent="0.3">
      <c r="A77" s="119" t="s">
        <v>166</v>
      </c>
      <c r="B77" s="163" t="str">
        <f>'Incentive Goal'!B76</f>
        <v>PENDER</v>
      </c>
      <c r="C77" s="120">
        <v>3</v>
      </c>
      <c r="D77" s="120">
        <v>5.5</v>
      </c>
      <c r="E77" s="220">
        <v>1431</v>
      </c>
      <c r="F77" s="219">
        <v>477</v>
      </c>
      <c r="G77" s="220">
        <v>29</v>
      </c>
      <c r="H77" s="219">
        <v>9.6666666666666661</v>
      </c>
      <c r="I77" s="220">
        <v>57</v>
      </c>
      <c r="J77" s="219">
        <v>19</v>
      </c>
      <c r="K77" s="121">
        <v>1671985.32</v>
      </c>
      <c r="L77" s="121">
        <v>557328.44000000006</v>
      </c>
      <c r="M77" s="121">
        <v>303997.33090909093</v>
      </c>
      <c r="N77" s="349">
        <v>14463</v>
      </c>
      <c r="O77" s="120">
        <v>4821</v>
      </c>
      <c r="P77" s="349">
        <v>126</v>
      </c>
      <c r="Q77" s="120">
        <v>42</v>
      </c>
      <c r="R77" s="348">
        <v>337</v>
      </c>
      <c r="S77" s="120">
        <v>112.33333333333333</v>
      </c>
      <c r="T77" s="348">
        <v>2</v>
      </c>
      <c r="U77" s="120">
        <v>0.66666666666666663</v>
      </c>
      <c r="V77" s="348">
        <v>11</v>
      </c>
      <c r="W77" s="120">
        <v>3.6666666666666665</v>
      </c>
      <c r="X77" s="348">
        <v>29</v>
      </c>
      <c r="Y77" s="120">
        <v>9.6666666666666661</v>
      </c>
      <c r="Z77" s="348">
        <v>46</v>
      </c>
      <c r="AA77" s="120">
        <v>15.333333333333334</v>
      </c>
      <c r="AB77" s="348">
        <v>56</v>
      </c>
      <c r="AC77" s="120">
        <v>18.666666666666668</v>
      </c>
      <c r="AD77" s="348">
        <v>8</v>
      </c>
      <c r="AE77" s="120">
        <v>2.6666666666666665</v>
      </c>
      <c r="AF77" s="122">
        <v>50</v>
      </c>
      <c r="AG77" s="120">
        <v>16.666666666666668</v>
      </c>
      <c r="AH77" s="122">
        <v>41</v>
      </c>
      <c r="AI77" s="120">
        <v>13.666666666666666</v>
      </c>
      <c r="AJ77" s="122">
        <v>11</v>
      </c>
      <c r="AK77" s="120">
        <v>3.6666666666666665</v>
      </c>
      <c r="AL77" s="122">
        <v>303</v>
      </c>
      <c r="AM77" s="120">
        <v>101</v>
      </c>
      <c r="AN77" s="122">
        <v>559</v>
      </c>
      <c r="AO77" s="120">
        <v>186.33333333333334</v>
      </c>
      <c r="AP77" s="122">
        <v>496</v>
      </c>
      <c r="AQ77" s="120">
        <v>165.33333333333334</v>
      </c>
      <c r="AR77" s="122">
        <v>140</v>
      </c>
      <c r="AS77" s="120">
        <v>46.666666666666664</v>
      </c>
    </row>
    <row r="78" spans="1:45" ht="13.5" customHeight="1" x14ac:dyDescent="0.3">
      <c r="A78" s="119" t="s">
        <v>311</v>
      </c>
      <c r="B78" s="163" t="str">
        <f>'Incentive Goal'!B77</f>
        <v>PERQUIMANS</v>
      </c>
      <c r="C78" s="120">
        <v>0.5</v>
      </c>
      <c r="D78" s="120">
        <v>1.5</v>
      </c>
      <c r="E78" s="220">
        <v>459</v>
      </c>
      <c r="F78" s="219">
        <v>918</v>
      </c>
      <c r="G78" s="220">
        <v>11</v>
      </c>
      <c r="H78" s="219">
        <v>22</v>
      </c>
      <c r="I78" s="220">
        <v>5</v>
      </c>
      <c r="J78" s="219">
        <v>10</v>
      </c>
      <c r="K78" s="121">
        <v>507174.75</v>
      </c>
      <c r="L78" s="121">
        <v>1014349.5</v>
      </c>
      <c r="M78" s="121">
        <v>338116.5</v>
      </c>
      <c r="N78" s="349">
        <v>2815</v>
      </c>
      <c r="O78" s="120">
        <v>5630</v>
      </c>
      <c r="P78" s="349">
        <v>8</v>
      </c>
      <c r="Q78" s="120">
        <v>16</v>
      </c>
      <c r="R78" s="348">
        <v>137</v>
      </c>
      <c r="S78" s="120">
        <v>274</v>
      </c>
      <c r="T78" s="348">
        <v>2</v>
      </c>
      <c r="U78" s="120">
        <v>4</v>
      </c>
      <c r="V78" s="348">
        <v>0</v>
      </c>
      <c r="W78" s="120">
        <v>0</v>
      </c>
      <c r="X78" s="348">
        <v>9</v>
      </c>
      <c r="Y78" s="120">
        <v>18</v>
      </c>
      <c r="Z78" s="348">
        <v>0</v>
      </c>
      <c r="AA78" s="120">
        <v>0</v>
      </c>
      <c r="AB78" s="348">
        <v>0</v>
      </c>
      <c r="AC78" s="120">
        <v>0</v>
      </c>
      <c r="AD78" s="348">
        <v>0</v>
      </c>
      <c r="AE78" s="120">
        <v>0</v>
      </c>
      <c r="AF78" s="122">
        <v>7</v>
      </c>
      <c r="AG78" s="120">
        <v>14</v>
      </c>
      <c r="AH78" s="122">
        <v>24</v>
      </c>
      <c r="AI78" s="120">
        <v>48</v>
      </c>
      <c r="AJ78" s="122">
        <v>1</v>
      </c>
      <c r="AK78" s="120">
        <v>2</v>
      </c>
      <c r="AL78" s="122">
        <v>112</v>
      </c>
      <c r="AM78" s="120">
        <v>224</v>
      </c>
      <c r="AN78" s="122">
        <v>207</v>
      </c>
      <c r="AO78" s="120">
        <v>414</v>
      </c>
      <c r="AP78" s="122">
        <v>271</v>
      </c>
      <c r="AQ78" s="120">
        <v>542</v>
      </c>
      <c r="AR78" s="122">
        <v>43</v>
      </c>
      <c r="AS78" s="120">
        <v>86</v>
      </c>
    </row>
    <row r="79" spans="1:45" ht="13.5" customHeight="1" x14ac:dyDescent="0.3">
      <c r="A79" s="119" t="s">
        <v>142</v>
      </c>
      <c r="B79" s="163" t="str">
        <f>'Incentive Goal'!B78</f>
        <v>PERSON</v>
      </c>
      <c r="C79" s="120">
        <v>7</v>
      </c>
      <c r="D79" s="120">
        <v>10</v>
      </c>
      <c r="E79" s="220">
        <v>1616</v>
      </c>
      <c r="F79" s="219">
        <v>230.85714285714286</v>
      </c>
      <c r="G79" s="220">
        <v>55</v>
      </c>
      <c r="H79" s="219">
        <v>7.8571428571428568</v>
      </c>
      <c r="I79" s="220">
        <v>41</v>
      </c>
      <c r="J79" s="219">
        <v>5.8571428571428568</v>
      </c>
      <c r="K79" s="121">
        <v>1581200.03</v>
      </c>
      <c r="L79" s="121">
        <v>225885.71857142859</v>
      </c>
      <c r="M79" s="121">
        <v>158120.003</v>
      </c>
      <c r="N79" s="349">
        <v>16566</v>
      </c>
      <c r="O79" s="120">
        <v>2366.5714285714284</v>
      </c>
      <c r="P79" s="349">
        <v>68</v>
      </c>
      <c r="Q79" s="120">
        <v>9.7142857142857135</v>
      </c>
      <c r="R79" s="348">
        <v>2332</v>
      </c>
      <c r="S79" s="120">
        <v>333.14285714285717</v>
      </c>
      <c r="T79" s="348">
        <v>187</v>
      </c>
      <c r="U79" s="120">
        <v>26.714285714285715</v>
      </c>
      <c r="V79" s="348">
        <v>31</v>
      </c>
      <c r="W79" s="120">
        <v>4.4285714285714288</v>
      </c>
      <c r="X79" s="348">
        <v>59</v>
      </c>
      <c r="Y79" s="120">
        <v>8.4285714285714288</v>
      </c>
      <c r="Z79" s="348">
        <v>62</v>
      </c>
      <c r="AA79" s="120">
        <v>8.8571428571428577</v>
      </c>
      <c r="AB79" s="348">
        <v>33</v>
      </c>
      <c r="AC79" s="120">
        <v>4.7142857142857144</v>
      </c>
      <c r="AD79" s="348">
        <v>0</v>
      </c>
      <c r="AE79" s="120">
        <v>0</v>
      </c>
      <c r="AF79" s="122">
        <v>38</v>
      </c>
      <c r="AG79" s="120">
        <v>5.4285714285714288</v>
      </c>
      <c r="AH79" s="122">
        <v>21</v>
      </c>
      <c r="AI79" s="120">
        <v>3</v>
      </c>
      <c r="AJ79" s="122">
        <v>4</v>
      </c>
      <c r="AK79" s="120">
        <v>0.5714285714285714</v>
      </c>
      <c r="AL79" s="122">
        <v>410</v>
      </c>
      <c r="AM79" s="120">
        <v>58.571428571428569</v>
      </c>
      <c r="AN79" s="122">
        <v>576</v>
      </c>
      <c r="AO79" s="120">
        <v>82.285714285714292</v>
      </c>
      <c r="AP79" s="122">
        <v>584</v>
      </c>
      <c r="AQ79" s="120">
        <v>83.428571428571431</v>
      </c>
      <c r="AR79" s="122">
        <v>517</v>
      </c>
      <c r="AS79" s="120">
        <v>73.857142857142861</v>
      </c>
    </row>
    <row r="80" spans="1:45" ht="13.5" customHeight="1" x14ac:dyDescent="0.3">
      <c r="A80" s="119" t="s">
        <v>238</v>
      </c>
      <c r="B80" s="163" t="str">
        <f>'Incentive Goal'!B79</f>
        <v>PITT</v>
      </c>
      <c r="C80" s="120">
        <v>22</v>
      </c>
      <c r="D80" s="120">
        <v>31.8</v>
      </c>
      <c r="E80" s="220">
        <v>8294</v>
      </c>
      <c r="F80" s="219">
        <v>377</v>
      </c>
      <c r="G80" s="220">
        <v>100</v>
      </c>
      <c r="H80" s="219">
        <v>4.5454545454545459</v>
      </c>
      <c r="I80" s="220">
        <v>202</v>
      </c>
      <c r="J80" s="219">
        <v>9.1818181818181817</v>
      </c>
      <c r="K80" s="121">
        <v>7424309.4699999997</v>
      </c>
      <c r="L80" s="121">
        <v>337468.61227272724</v>
      </c>
      <c r="M80" s="121">
        <v>233468.85125786162</v>
      </c>
      <c r="N80" s="349">
        <v>60853</v>
      </c>
      <c r="O80" s="120">
        <v>2766.0454545454545</v>
      </c>
      <c r="P80" s="349">
        <v>232</v>
      </c>
      <c r="Q80" s="120">
        <v>10.545454545454545</v>
      </c>
      <c r="R80" s="348">
        <v>6332</v>
      </c>
      <c r="S80" s="120">
        <v>287.81818181818181</v>
      </c>
      <c r="T80" s="348">
        <v>534</v>
      </c>
      <c r="U80" s="120">
        <v>24.272727272727273</v>
      </c>
      <c r="V80" s="348">
        <v>438</v>
      </c>
      <c r="W80" s="120">
        <v>19.90909090909091</v>
      </c>
      <c r="X80" s="348">
        <v>96</v>
      </c>
      <c r="Y80" s="120">
        <v>4.3636363636363633</v>
      </c>
      <c r="Z80" s="348">
        <v>786</v>
      </c>
      <c r="AA80" s="120">
        <v>35.727272727272727</v>
      </c>
      <c r="AB80" s="348">
        <v>165</v>
      </c>
      <c r="AC80" s="120">
        <v>7.5</v>
      </c>
      <c r="AD80" s="348">
        <v>548</v>
      </c>
      <c r="AE80" s="120">
        <v>24.90909090909091</v>
      </c>
      <c r="AF80" s="122">
        <v>181</v>
      </c>
      <c r="AG80" s="120">
        <v>8.2272727272727266</v>
      </c>
      <c r="AH80" s="122">
        <v>285</v>
      </c>
      <c r="AI80" s="120">
        <v>12.954545454545455</v>
      </c>
      <c r="AJ80" s="122">
        <v>82</v>
      </c>
      <c r="AK80" s="120">
        <v>3.7272727272727271</v>
      </c>
      <c r="AL80" s="122">
        <v>2580</v>
      </c>
      <c r="AM80" s="120">
        <v>117.27272727272727</v>
      </c>
      <c r="AN80" s="122">
        <v>3747</v>
      </c>
      <c r="AO80" s="120">
        <v>170.31818181818181</v>
      </c>
      <c r="AP80" s="122">
        <v>6664</v>
      </c>
      <c r="AQ80" s="120">
        <v>302.90909090909093</v>
      </c>
      <c r="AR80" s="122">
        <v>1197</v>
      </c>
      <c r="AS80" s="120">
        <v>54.409090909090907</v>
      </c>
    </row>
    <row r="81" spans="1:45" ht="13.5" customHeight="1" x14ac:dyDescent="0.3">
      <c r="A81" s="119" t="s">
        <v>251</v>
      </c>
      <c r="B81" s="163" t="str">
        <f>'Incentive Goal'!B80</f>
        <v>POLK</v>
      </c>
      <c r="C81" s="120">
        <v>1</v>
      </c>
      <c r="D81" s="120">
        <v>1.1000000000000001</v>
      </c>
      <c r="E81" s="220">
        <v>344</v>
      </c>
      <c r="F81" s="219">
        <v>344</v>
      </c>
      <c r="G81" s="220">
        <v>4</v>
      </c>
      <c r="H81" s="219">
        <v>4</v>
      </c>
      <c r="I81" s="220">
        <v>9</v>
      </c>
      <c r="J81" s="219">
        <v>9</v>
      </c>
      <c r="K81" s="121">
        <v>364747.6</v>
      </c>
      <c r="L81" s="121">
        <v>364747.6</v>
      </c>
      <c r="M81" s="121">
        <v>331588.72727272724</v>
      </c>
      <c r="N81" s="349">
        <v>3659</v>
      </c>
      <c r="O81" s="120">
        <v>3659</v>
      </c>
      <c r="P81" s="349">
        <v>13</v>
      </c>
      <c r="Q81" s="120">
        <v>13</v>
      </c>
      <c r="R81" s="348">
        <v>293</v>
      </c>
      <c r="S81" s="120">
        <v>293</v>
      </c>
      <c r="T81" s="348">
        <v>17</v>
      </c>
      <c r="U81" s="120">
        <v>17</v>
      </c>
      <c r="V81" s="348">
        <v>0</v>
      </c>
      <c r="W81" s="120">
        <v>0</v>
      </c>
      <c r="X81" s="348">
        <v>4</v>
      </c>
      <c r="Y81" s="120">
        <v>4</v>
      </c>
      <c r="Z81" s="348">
        <v>15</v>
      </c>
      <c r="AA81" s="120">
        <v>15</v>
      </c>
      <c r="AB81" s="348">
        <v>8</v>
      </c>
      <c r="AC81" s="120">
        <v>8</v>
      </c>
      <c r="AD81" s="348">
        <v>0</v>
      </c>
      <c r="AE81" s="120">
        <v>0</v>
      </c>
      <c r="AF81" s="122">
        <v>0</v>
      </c>
      <c r="AG81" s="120">
        <v>0</v>
      </c>
      <c r="AH81" s="122">
        <v>38</v>
      </c>
      <c r="AI81" s="120">
        <v>38</v>
      </c>
      <c r="AJ81" s="122">
        <v>4</v>
      </c>
      <c r="AK81" s="120">
        <v>4</v>
      </c>
      <c r="AL81" s="122">
        <v>101</v>
      </c>
      <c r="AM81" s="120">
        <v>101</v>
      </c>
      <c r="AN81" s="122">
        <v>173</v>
      </c>
      <c r="AO81" s="120">
        <v>173</v>
      </c>
      <c r="AP81" s="122">
        <v>578</v>
      </c>
      <c r="AQ81" s="120">
        <v>578</v>
      </c>
      <c r="AR81" s="122">
        <v>124</v>
      </c>
      <c r="AS81" s="120">
        <v>124</v>
      </c>
    </row>
    <row r="82" spans="1:45" ht="13.5" customHeight="1" x14ac:dyDescent="0.3">
      <c r="A82" s="119" t="s">
        <v>142</v>
      </c>
      <c r="B82" s="163" t="str">
        <f>'Incentive Goal'!B81</f>
        <v>RANDOLPH</v>
      </c>
      <c r="C82" s="120">
        <v>12</v>
      </c>
      <c r="D82" s="120">
        <v>16.5</v>
      </c>
      <c r="E82" s="220">
        <v>3826</v>
      </c>
      <c r="F82" s="219">
        <v>318.83333333333331</v>
      </c>
      <c r="G82" s="220">
        <v>90</v>
      </c>
      <c r="H82" s="219">
        <v>7.5</v>
      </c>
      <c r="I82" s="220">
        <v>91</v>
      </c>
      <c r="J82" s="219">
        <v>7.583333333333333</v>
      </c>
      <c r="K82" s="121">
        <v>4128771.3</v>
      </c>
      <c r="L82" s="121">
        <v>344064.27499999997</v>
      </c>
      <c r="M82" s="121">
        <v>250228.56363636363</v>
      </c>
      <c r="N82" s="349">
        <v>37195</v>
      </c>
      <c r="O82" s="120">
        <v>3099.5833333333335</v>
      </c>
      <c r="P82" s="349">
        <v>131</v>
      </c>
      <c r="Q82" s="120">
        <v>10.916666666666666</v>
      </c>
      <c r="R82" s="348">
        <v>1360</v>
      </c>
      <c r="S82" s="120">
        <v>113.33333333333333</v>
      </c>
      <c r="T82" s="348">
        <v>22</v>
      </c>
      <c r="U82" s="120">
        <v>1.8333333333333333</v>
      </c>
      <c r="V82" s="348">
        <v>64</v>
      </c>
      <c r="W82" s="120">
        <v>5.333333333333333</v>
      </c>
      <c r="X82" s="348">
        <v>94</v>
      </c>
      <c r="Y82" s="120">
        <v>7.833333333333333</v>
      </c>
      <c r="Z82" s="348">
        <v>182</v>
      </c>
      <c r="AA82" s="120">
        <v>15.166666666666666</v>
      </c>
      <c r="AB82" s="348">
        <v>85</v>
      </c>
      <c r="AC82" s="120">
        <v>7.083333333333333</v>
      </c>
      <c r="AD82" s="348">
        <v>9</v>
      </c>
      <c r="AE82" s="120">
        <v>0.75</v>
      </c>
      <c r="AF82" s="122">
        <v>68</v>
      </c>
      <c r="AG82" s="120">
        <v>5.666666666666667</v>
      </c>
      <c r="AH82" s="122">
        <v>160</v>
      </c>
      <c r="AI82" s="120">
        <v>13.333333333333334</v>
      </c>
      <c r="AJ82" s="122">
        <v>25</v>
      </c>
      <c r="AK82" s="120">
        <v>2.0833333333333335</v>
      </c>
      <c r="AL82" s="122">
        <v>961</v>
      </c>
      <c r="AM82" s="120">
        <v>80.083333333333329</v>
      </c>
      <c r="AN82" s="122">
        <v>1126</v>
      </c>
      <c r="AO82" s="120">
        <v>93.833333333333329</v>
      </c>
      <c r="AP82" s="122">
        <v>1947</v>
      </c>
      <c r="AQ82" s="120">
        <v>162.25</v>
      </c>
      <c r="AR82" s="122">
        <v>530</v>
      </c>
      <c r="AS82" s="120">
        <v>44.166666666666664</v>
      </c>
    </row>
    <row r="83" spans="1:45" ht="13.5" customHeight="1" x14ac:dyDescent="0.3">
      <c r="A83" s="119" t="s">
        <v>153</v>
      </c>
      <c r="B83" s="163" t="str">
        <f>'Incentive Goal'!B82</f>
        <v>RICHMOND</v>
      </c>
      <c r="C83" s="120">
        <v>8.75</v>
      </c>
      <c r="D83" s="120">
        <v>13</v>
      </c>
      <c r="E83" s="220">
        <v>3720</v>
      </c>
      <c r="F83" s="219">
        <v>425.14285714285717</v>
      </c>
      <c r="G83" s="220">
        <v>39</v>
      </c>
      <c r="H83" s="219">
        <v>4.4571428571428573</v>
      </c>
      <c r="I83" s="220">
        <v>75</v>
      </c>
      <c r="J83" s="219">
        <v>8.5714285714285712</v>
      </c>
      <c r="K83" s="121">
        <v>2776459.48</v>
      </c>
      <c r="L83" s="121">
        <v>317309.65485714283</v>
      </c>
      <c r="M83" s="121">
        <v>213573.80615384615</v>
      </c>
      <c r="N83" s="349">
        <v>46200</v>
      </c>
      <c r="O83" s="120">
        <v>5280</v>
      </c>
      <c r="P83" s="349">
        <v>154</v>
      </c>
      <c r="Q83" s="120">
        <v>17.600000000000001</v>
      </c>
      <c r="R83" s="348">
        <v>1199</v>
      </c>
      <c r="S83" s="120">
        <v>137.02857142857144</v>
      </c>
      <c r="T83" s="348">
        <v>68</v>
      </c>
      <c r="U83" s="120">
        <v>7.7714285714285714</v>
      </c>
      <c r="V83" s="348">
        <v>45</v>
      </c>
      <c r="W83" s="120">
        <v>5.1428571428571432</v>
      </c>
      <c r="X83" s="348">
        <v>35</v>
      </c>
      <c r="Y83" s="120">
        <v>4</v>
      </c>
      <c r="Z83" s="348">
        <v>91</v>
      </c>
      <c r="AA83" s="120">
        <v>10.4</v>
      </c>
      <c r="AB83" s="348">
        <v>47</v>
      </c>
      <c r="AC83" s="120">
        <v>5.371428571428571</v>
      </c>
      <c r="AD83" s="348">
        <v>6</v>
      </c>
      <c r="AE83" s="120">
        <v>0.68571428571428572</v>
      </c>
      <c r="AF83" s="122">
        <v>58</v>
      </c>
      <c r="AG83" s="120">
        <v>6.628571428571429</v>
      </c>
      <c r="AH83" s="122">
        <v>124</v>
      </c>
      <c r="AI83" s="120">
        <v>14.171428571428571</v>
      </c>
      <c r="AJ83" s="122">
        <v>15</v>
      </c>
      <c r="AK83" s="120">
        <v>1.7142857142857142</v>
      </c>
      <c r="AL83" s="122">
        <v>996</v>
      </c>
      <c r="AM83" s="120">
        <v>113.82857142857142</v>
      </c>
      <c r="AN83" s="122">
        <v>1474</v>
      </c>
      <c r="AO83" s="120">
        <v>168.45714285714286</v>
      </c>
      <c r="AP83" s="122">
        <v>7141</v>
      </c>
      <c r="AQ83" s="120">
        <v>816.11428571428576</v>
      </c>
      <c r="AR83" s="122">
        <v>421</v>
      </c>
      <c r="AS83" s="120">
        <v>48.114285714285714</v>
      </c>
    </row>
    <row r="84" spans="1:45" ht="13.5" customHeight="1" x14ac:dyDescent="0.3">
      <c r="A84" s="119" t="s">
        <v>153</v>
      </c>
      <c r="B84" s="163" t="str">
        <f>'Incentive Goal'!B83</f>
        <v>ROBESON</v>
      </c>
      <c r="C84" s="120">
        <v>25</v>
      </c>
      <c r="D84" s="120">
        <v>30</v>
      </c>
      <c r="E84" s="220">
        <v>7369</v>
      </c>
      <c r="F84" s="219">
        <v>294.76</v>
      </c>
      <c r="G84" s="220">
        <v>159</v>
      </c>
      <c r="H84" s="219">
        <v>6.36</v>
      </c>
      <c r="I84" s="220">
        <v>236</v>
      </c>
      <c r="J84" s="219">
        <v>9.44</v>
      </c>
      <c r="K84" s="121">
        <v>5886337.04</v>
      </c>
      <c r="L84" s="121">
        <v>235453.4816</v>
      </c>
      <c r="M84" s="121">
        <v>196211.23466666666</v>
      </c>
      <c r="N84" s="349">
        <v>85917</v>
      </c>
      <c r="O84" s="120">
        <v>3436.68</v>
      </c>
      <c r="P84" s="349">
        <v>339</v>
      </c>
      <c r="Q84" s="120">
        <v>13.56</v>
      </c>
      <c r="R84" s="348">
        <v>2451</v>
      </c>
      <c r="S84" s="120">
        <v>98.04</v>
      </c>
      <c r="T84" s="348">
        <v>73</v>
      </c>
      <c r="U84" s="120">
        <v>2.92</v>
      </c>
      <c r="V84" s="348">
        <v>57</v>
      </c>
      <c r="W84" s="120">
        <v>2.2799999999999998</v>
      </c>
      <c r="X84" s="348">
        <v>172</v>
      </c>
      <c r="Y84" s="120">
        <v>6.88</v>
      </c>
      <c r="Z84" s="348">
        <v>160</v>
      </c>
      <c r="AA84" s="120">
        <v>6.4</v>
      </c>
      <c r="AB84" s="348">
        <v>185</v>
      </c>
      <c r="AC84" s="120">
        <v>7.4</v>
      </c>
      <c r="AD84" s="348">
        <v>163</v>
      </c>
      <c r="AE84" s="120">
        <v>6.52</v>
      </c>
      <c r="AF84" s="122">
        <v>256</v>
      </c>
      <c r="AG84" s="120">
        <v>10.24</v>
      </c>
      <c r="AH84" s="122">
        <v>432</v>
      </c>
      <c r="AI84" s="120">
        <v>17.28</v>
      </c>
      <c r="AJ84" s="122">
        <v>30</v>
      </c>
      <c r="AK84" s="120">
        <v>1.2</v>
      </c>
      <c r="AL84" s="122">
        <v>1721</v>
      </c>
      <c r="AM84" s="120">
        <v>68.84</v>
      </c>
      <c r="AN84" s="122">
        <v>1930</v>
      </c>
      <c r="AO84" s="120">
        <v>77.2</v>
      </c>
      <c r="AP84" s="122">
        <v>3955</v>
      </c>
      <c r="AQ84" s="120">
        <v>158.19999999999999</v>
      </c>
      <c r="AR84" s="122">
        <v>1061</v>
      </c>
      <c r="AS84" s="120">
        <v>42.44</v>
      </c>
    </row>
    <row r="85" spans="1:45" ht="13.5" customHeight="1" x14ac:dyDescent="0.3">
      <c r="A85" s="119" t="s">
        <v>142</v>
      </c>
      <c r="B85" s="163" t="str">
        <f>'Incentive Goal'!B84</f>
        <v>ROCKINGHAM</v>
      </c>
      <c r="C85" s="120">
        <v>8</v>
      </c>
      <c r="D85" s="120">
        <v>11</v>
      </c>
      <c r="E85" s="220">
        <v>3000</v>
      </c>
      <c r="F85" s="219">
        <v>375</v>
      </c>
      <c r="G85" s="220">
        <v>82</v>
      </c>
      <c r="H85" s="219">
        <v>10.25</v>
      </c>
      <c r="I85" s="220">
        <v>141</v>
      </c>
      <c r="J85" s="219">
        <v>17.625</v>
      </c>
      <c r="K85" s="121">
        <v>2828965.83</v>
      </c>
      <c r="L85" s="121">
        <v>353620.72875000001</v>
      </c>
      <c r="M85" s="121">
        <v>257178.71181818182</v>
      </c>
      <c r="N85" s="349">
        <v>32983</v>
      </c>
      <c r="O85" s="120">
        <v>4122.875</v>
      </c>
      <c r="P85" s="349">
        <v>230</v>
      </c>
      <c r="Q85" s="120">
        <v>28.75</v>
      </c>
      <c r="R85" s="348">
        <v>208</v>
      </c>
      <c r="S85" s="120">
        <v>26</v>
      </c>
      <c r="T85" s="348">
        <v>7</v>
      </c>
      <c r="U85" s="120">
        <v>0.875</v>
      </c>
      <c r="V85" s="348">
        <v>94</v>
      </c>
      <c r="W85" s="120">
        <v>11.75</v>
      </c>
      <c r="X85" s="348">
        <v>86</v>
      </c>
      <c r="Y85" s="120">
        <v>10.75</v>
      </c>
      <c r="Z85" s="348">
        <v>347</v>
      </c>
      <c r="AA85" s="120">
        <v>43.375</v>
      </c>
      <c r="AB85" s="348">
        <v>129</v>
      </c>
      <c r="AC85" s="120">
        <v>16.125</v>
      </c>
      <c r="AD85" s="348">
        <v>3</v>
      </c>
      <c r="AE85" s="120">
        <v>0.375</v>
      </c>
      <c r="AF85" s="122">
        <v>124</v>
      </c>
      <c r="AG85" s="120">
        <v>15.5</v>
      </c>
      <c r="AH85" s="122">
        <v>236</v>
      </c>
      <c r="AI85" s="120">
        <v>29.5</v>
      </c>
      <c r="AJ85" s="122">
        <v>7</v>
      </c>
      <c r="AK85" s="120">
        <v>0.875</v>
      </c>
      <c r="AL85" s="122">
        <v>886</v>
      </c>
      <c r="AM85" s="120">
        <v>110.75</v>
      </c>
      <c r="AN85" s="122">
        <v>1317</v>
      </c>
      <c r="AO85" s="120">
        <v>164.625</v>
      </c>
      <c r="AP85" s="122">
        <v>1868</v>
      </c>
      <c r="AQ85" s="120">
        <v>233.5</v>
      </c>
      <c r="AR85" s="122">
        <v>371</v>
      </c>
      <c r="AS85" s="120">
        <v>46.375</v>
      </c>
    </row>
    <row r="86" spans="1:45" ht="13.5" customHeight="1" x14ac:dyDescent="0.3">
      <c r="A86" s="119" t="s">
        <v>153</v>
      </c>
      <c r="B86" s="163" t="str">
        <f>'Incentive Goal'!B85</f>
        <v>ROWAN</v>
      </c>
      <c r="C86" s="120">
        <v>13.5</v>
      </c>
      <c r="D86" s="120">
        <v>21</v>
      </c>
      <c r="E86" s="220">
        <v>4266</v>
      </c>
      <c r="F86" s="219">
        <v>316</v>
      </c>
      <c r="G86" s="220">
        <v>64</v>
      </c>
      <c r="H86" s="219">
        <v>4.7407407407407405</v>
      </c>
      <c r="I86" s="220">
        <v>121</v>
      </c>
      <c r="J86" s="219">
        <v>8.9629629629629637</v>
      </c>
      <c r="K86" s="121">
        <v>4727293.28</v>
      </c>
      <c r="L86" s="121">
        <v>350169.87259259261</v>
      </c>
      <c r="M86" s="121">
        <v>225109.20380952381</v>
      </c>
      <c r="N86" s="349">
        <v>40117</v>
      </c>
      <c r="O86" s="120">
        <v>2971.6296296296296</v>
      </c>
      <c r="P86" s="349">
        <v>272</v>
      </c>
      <c r="Q86" s="120">
        <v>20.148148148148149</v>
      </c>
      <c r="R86" s="348">
        <v>27806</v>
      </c>
      <c r="S86" s="120">
        <v>2059.7037037037039</v>
      </c>
      <c r="T86" s="348">
        <v>13168</v>
      </c>
      <c r="U86" s="120">
        <v>975.40740740740739</v>
      </c>
      <c r="V86" s="348">
        <v>36</v>
      </c>
      <c r="W86" s="120">
        <v>2.6666666666666665</v>
      </c>
      <c r="X86" s="348">
        <v>68</v>
      </c>
      <c r="Y86" s="120">
        <v>5.0370370370370372</v>
      </c>
      <c r="Z86" s="348">
        <v>130</v>
      </c>
      <c r="AA86" s="120">
        <v>9.6296296296296298</v>
      </c>
      <c r="AB86" s="348">
        <v>116</v>
      </c>
      <c r="AC86" s="120">
        <v>8.5925925925925934</v>
      </c>
      <c r="AD86" s="348">
        <v>11</v>
      </c>
      <c r="AE86" s="120">
        <v>0.81481481481481477</v>
      </c>
      <c r="AF86" s="122">
        <v>81</v>
      </c>
      <c r="AG86" s="120">
        <v>6</v>
      </c>
      <c r="AH86" s="122">
        <v>105</v>
      </c>
      <c r="AI86" s="120">
        <v>7.7777777777777777</v>
      </c>
      <c r="AJ86" s="122">
        <v>36</v>
      </c>
      <c r="AK86" s="120">
        <v>2.6666666666666665</v>
      </c>
      <c r="AL86" s="122">
        <v>1232</v>
      </c>
      <c r="AM86" s="120">
        <v>91.259259259259252</v>
      </c>
      <c r="AN86" s="122">
        <v>2158</v>
      </c>
      <c r="AO86" s="120">
        <v>159.85185185185185</v>
      </c>
      <c r="AP86" s="122">
        <v>1953</v>
      </c>
      <c r="AQ86" s="120">
        <v>144.66666666666666</v>
      </c>
      <c r="AR86" s="122">
        <v>1523</v>
      </c>
      <c r="AS86" s="120">
        <v>112.81481481481481</v>
      </c>
    </row>
    <row r="87" spans="1:45" ht="13.5" customHeight="1" x14ac:dyDescent="0.3">
      <c r="A87" s="119" t="s">
        <v>152</v>
      </c>
      <c r="B87" s="163" t="str">
        <f>'Incentive Goal'!B86</f>
        <v>RUTHERFORD</v>
      </c>
      <c r="C87" s="120">
        <v>9</v>
      </c>
      <c r="D87" s="120">
        <v>10</v>
      </c>
      <c r="E87" s="220">
        <v>3205</v>
      </c>
      <c r="F87" s="219">
        <v>356.11111111111109</v>
      </c>
      <c r="G87" s="220">
        <v>44</v>
      </c>
      <c r="H87" s="219">
        <v>4.8888888888888893</v>
      </c>
      <c r="I87" s="220">
        <v>57</v>
      </c>
      <c r="J87" s="219">
        <v>6.333333333333333</v>
      </c>
      <c r="K87" s="121">
        <v>2389093.69</v>
      </c>
      <c r="L87" s="121">
        <v>265454.85444444441</v>
      </c>
      <c r="M87" s="121">
        <v>238909.36900000001</v>
      </c>
      <c r="N87" s="349">
        <v>30141</v>
      </c>
      <c r="O87" s="120">
        <v>3349</v>
      </c>
      <c r="P87" s="349">
        <v>88</v>
      </c>
      <c r="Q87" s="120">
        <v>9.7777777777777786</v>
      </c>
      <c r="R87" s="348">
        <v>6587</v>
      </c>
      <c r="S87" s="120">
        <v>731.88888888888891</v>
      </c>
      <c r="T87" s="348">
        <v>228</v>
      </c>
      <c r="U87" s="120">
        <v>25.333333333333332</v>
      </c>
      <c r="V87" s="348">
        <v>39</v>
      </c>
      <c r="W87" s="120">
        <v>4.333333333333333</v>
      </c>
      <c r="X87" s="348">
        <v>47</v>
      </c>
      <c r="Y87" s="120">
        <v>5.2222222222222223</v>
      </c>
      <c r="Z87" s="348">
        <v>124</v>
      </c>
      <c r="AA87" s="120">
        <v>13.777777777777779</v>
      </c>
      <c r="AB87" s="348">
        <v>55</v>
      </c>
      <c r="AC87" s="120">
        <v>6.1111111111111107</v>
      </c>
      <c r="AD87" s="348">
        <v>3</v>
      </c>
      <c r="AE87" s="120">
        <v>0.33333333333333331</v>
      </c>
      <c r="AF87" s="122">
        <v>38</v>
      </c>
      <c r="AG87" s="120">
        <v>4.2222222222222223</v>
      </c>
      <c r="AH87" s="122">
        <v>63</v>
      </c>
      <c r="AI87" s="120">
        <v>7</v>
      </c>
      <c r="AJ87" s="122">
        <v>7</v>
      </c>
      <c r="AK87" s="120">
        <v>0.77777777777777779</v>
      </c>
      <c r="AL87" s="122">
        <v>799</v>
      </c>
      <c r="AM87" s="120">
        <v>88.777777777777771</v>
      </c>
      <c r="AN87" s="122">
        <v>625</v>
      </c>
      <c r="AO87" s="120">
        <v>69.444444444444443</v>
      </c>
      <c r="AP87" s="122">
        <v>895</v>
      </c>
      <c r="AQ87" s="120">
        <v>99.444444444444443</v>
      </c>
      <c r="AR87" s="122">
        <v>607</v>
      </c>
      <c r="AS87" s="120">
        <v>67.444444444444443</v>
      </c>
    </row>
    <row r="88" spans="1:45" ht="13.5" customHeight="1" x14ac:dyDescent="0.3">
      <c r="A88" s="119" t="s">
        <v>166</v>
      </c>
      <c r="B88" s="163" t="str">
        <f>'Incentive Goal'!B87</f>
        <v>SAMPSON</v>
      </c>
      <c r="C88" s="120">
        <v>10</v>
      </c>
      <c r="D88" s="120">
        <v>13</v>
      </c>
      <c r="E88" s="220">
        <v>2831</v>
      </c>
      <c r="F88" s="219">
        <v>283.10000000000002</v>
      </c>
      <c r="G88" s="220">
        <v>62</v>
      </c>
      <c r="H88" s="219">
        <v>6.2</v>
      </c>
      <c r="I88" s="220">
        <v>77</v>
      </c>
      <c r="J88" s="219">
        <v>7.7</v>
      </c>
      <c r="K88" s="121">
        <v>3227209.23</v>
      </c>
      <c r="L88" s="121">
        <v>322720.92300000001</v>
      </c>
      <c r="M88" s="121">
        <v>248246.86384615384</v>
      </c>
      <c r="N88" s="349">
        <v>27729</v>
      </c>
      <c r="O88" s="120">
        <v>2772.9</v>
      </c>
      <c r="P88" s="349">
        <v>109</v>
      </c>
      <c r="Q88" s="120">
        <v>10.9</v>
      </c>
      <c r="R88" s="348">
        <v>2402</v>
      </c>
      <c r="S88" s="120">
        <v>240.2</v>
      </c>
      <c r="T88" s="348">
        <v>29</v>
      </c>
      <c r="U88" s="120">
        <v>2.9</v>
      </c>
      <c r="V88" s="348">
        <v>22</v>
      </c>
      <c r="W88" s="120">
        <v>2.2000000000000002</v>
      </c>
      <c r="X88" s="348">
        <v>64</v>
      </c>
      <c r="Y88" s="120">
        <v>6.4</v>
      </c>
      <c r="Z88" s="348">
        <v>74</v>
      </c>
      <c r="AA88" s="120">
        <v>7.4</v>
      </c>
      <c r="AB88" s="348">
        <v>68</v>
      </c>
      <c r="AC88" s="120">
        <v>6.8</v>
      </c>
      <c r="AD88" s="348">
        <v>8</v>
      </c>
      <c r="AE88" s="120">
        <v>0.8</v>
      </c>
      <c r="AF88" s="122">
        <v>173</v>
      </c>
      <c r="AG88" s="120">
        <v>17.3</v>
      </c>
      <c r="AH88" s="122">
        <v>85</v>
      </c>
      <c r="AI88" s="120">
        <v>8.5</v>
      </c>
      <c r="AJ88" s="122">
        <v>22</v>
      </c>
      <c r="AK88" s="120">
        <v>2.2000000000000002</v>
      </c>
      <c r="AL88" s="122">
        <v>902</v>
      </c>
      <c r="AM88" s="120">
        <v>90.2</v>
      </c>
      <c r="AN88" s="122">
        <v>1171</v>
      </c>
      <c r="AO88" s="120">
        <v>117.1</v>
      </c>
      <c r="AP88" s="122">
        <v>1922</v>
      </c>
      <c r="AQ88" s="120">
        <v>192.2</v>
      </c>
      <c r="AR88" s="122">
        <v>645</v>
      </c>
      <c r="AS88" s="120">
        <v>64.5</v>
      </c>
    </row>
    <row r="89" spans="1:45" ht="13.5" customHeight="1" x14ac:dyDescent="0.3">
      <c r="A89" s="119" t="s">
        <v>153</v>
      </c>
      <c r="B89" s="163" t="str">
        <f>'Incentive Goal'!B88</f>
        <v>SCOTLAND</v>
      </c>
      <c r="C89" s="120">
        <v>11</v>
      </c>
      <c r="D89" s="120">
        <v>13</v>
      </c>
      <c r="E89" s="220">
        <v>3263</v>
      </c>
      <c r="F89" s="219">
        <v>296.63636363636363</v>
      </c>
      <c r="G89" s="220">
        <v>82</v>
      </c>
      <c r="H89" s="219">
        <v>7.4545454545454541</v>
      </c>
      <c r="I89" s="220">
        <v>86</v>
      </c>
      <c r="J89" s="219">
        <v>7.8181818181818183</v>
      </c>
      <c r="K89" s="121">
        <v>2582462.7200000002</v>
      </c>
      <c r="L89" s="121">
        <v>234769.3381818182</v>
      </c>
      <c r="M89" s="121">
        <v>198650.97846153847</v>
      </c>
      <c r="N89" s="349">
        <v>31828</v>
      </c>
      <c r="O89" s="120">
        <v>2893.4545454545455</v>
      </c>
      <c r="P89" s="349">
        <v>56</v>
      </c>
      <c r="Q89" s="120">
        <v>5.0909090909090908</v>
      </c>
      <c r="R89" s="348">
        <v>1998</v>
      </c>
      <c r="S89" s="120">
        <v>181.63636363636363</v>
      </c>
      <c r="T89" s="348">
        <v>23</v>
      </c>
      <c r="U89" s="120">
        <v>2.0909090909090908</v>
      </c>
      <c r="V89" s="348">
        <v>79</v>
      </c>
      <c r="W89" s="120">
        <v>7.1818181818181817</v>
      </c>
      <c r="X89" s="348">
        <v>82</v>
      </c>
      <c r="Y89" s="120">
        <v>7.4545454545454541</v>
      </c>
      <c r="Z89" s="348">
        <v>115</v>
      </c>
      <c r="AA89" s="120">
        <v>10.454545454545455</v>
      </c>
      <c r="AB89" s="348">
        <v>77</v>
      </c>
      <c r="AC89" s="120">
        <v>7</v>
      </c>
      <c r="AD89" s="348">
        <v>106</v>
      </c>
      <c r="AE89" s="120">
        <v>9.6363636363636367</v>
      </c>
      <c r="AF89" s="122">
        <v>26</v>
      </c>
      <c r="AG89" s="120">
        <v>2.3636363636363638</v>
      </c>
      <c r="AH89" s="122">
        <v>142</v>
      </c>
      <c r="AI89" s="120">
        <v>12.909090909090908</v>
      </c>
      <c r="AJ89" s="122">
        <v>25</v>
      </c>
      <c r="AK89" s="120">
        <v>2.2727272727272729</v>
      </c>
      <c r="AL89" s="122">
        <v>1165</v>
      </c>
      <c r="AM89" s="120">
        <v>105.90909090909091</v>
      </c>
      <c r="AN89" s="122">
        <v>1123</v>
      </c>
      <c r="AO89" s="120">
        <v>102.09090909090909</v>
      </c>
      <c r="AP89" s="122">
        <v>9347</v>
      </c>
      <c r="AQ89" s="120">
        <v>849.72727272727275</v>
      </c>
      <c r="AR89" s="122">
        <v>202</v>
      </c>
      <c r="AS89" s="120">
        <v>18.363636363636363</v>
      </c>
    </row>
    <row r="90" spans="1:45" ht="13.5" customHeight="1" x14ac:dyDescent="0.3">
      <c r="A90" s="119" t="s">
        <v>153</v>
      </c>
      <c r="B90" s="163" t="str">
        <f>'Incentive Goal'!B89</f>
        <v>STANLY</v>
      </c>
      <c r="C90" s="120">
        <v>6.63</v>
      </c>
      <c r="D90" s="120">
        <v>10.629999999999999</v>
      </c>
      <c r="E90" s="220">
        <v>1931</v>
      </c>
      <c r="F90" s="219">
        <v>291.25188536953243</v>
      </c>
      <c r="G90" s="220">
        <v>38</v>
      </c>
      <c r="H90" s="219">
        <v>5.7315233785822022</v>
      </c>
      <c r="I90" s="220">
        <v>43</v>
      </c>
      <c r="J90" s="219">
        <v>6.4856711915535445</v>
      </c>
      <c r="K90" s="121">
        <v>1759500.67</v>
      </c>
      <c r="L90" s="121">
        <v>265384.71644042234</v>
      </c>
      <c r="M90" s="121">
        <v>165522.1702728128</v>
      </c>
      <c r="N90" s="349">
        <v>20777</v>
      </c>
      <c r="O90" s="120">
        <v>3133.785822021116</v>
      </c>
      <c r="P90" s="349">
        <v>113</v>
      </c>
      <c r="Q90" s="120">
        <v>17.043740573152338</v>
      </c>
      <c r="R90" s="348">
        <v>593</v>
      </c>
      <c r="S90" s="120">
        <v>89.441930618401202</v>
      </c>
      <c r="T90" s="348">
        <v>28</v>
      </c>
      <c r="U90" s="120">
        <v>4.2232277526395174</v>
      </c>
      <c r="V90" s="348">
        <v>10</v>
      </c>
      <c r="W90" s="120">
        <v>1.5082956259426847</v>
      </c>
      <c r="X90" s="348">
        <v>39</v>
      </c>
      <c r="Y90" s="120">
        <v>5.882352941176471</v>
      </c>
      <c r="Z90" s="348">
        <v>25</v>
      </c>
      <c r="AA90" s="120">
        <v>3.7707390648567118</v>
      </c>
      <c r="AB90" s="348">
        <v>39</v>
      </c>
      <c r="AC90" s="120">
        <v>5.882352941176471</v>
      </c>
      <c r="AD90" s="348">
        <v>8</v>
      </c>
      <c r="AE90" s="120">
        <v>1.2066365007541477</v>
      </c>
      <c r="AF90" s="122">
        <v>21</v>
      </c>
      <c r="AG90" s="120">
        <v>3.1674208144796379</v>
      </c>
      <c r="AH90" s="122">
        <v>56</v>
      </c>
      <c r="AI90" s="120">
        <v>8.4464555052790349</v>
      </c>
      <c r="AJ90" s="122">
        <v>20</v>
      </c>
      <c r="AK90" s="120">
        <v>3.0165912518853695</v>
      </c>
      <c r="AL90" s="122">
        <v>426</v>
      </c>
      <c r="AM90" s="120">
        <v>64.25339366515837</v>
      </c>
      <c r="AN90" s="122">
        <v>555</v>
      </c>
      <c r="AO90" s="120">
        <v>83.710407239819006</v>
      </c>
      <c r="AP90" s="122">
        <v>243</v>
      </c>
      <c r="AQ90" s="120">
        <v>36.651583710407238</v>
      </c>
      <c r="AR90" s="122">
        <v>139</v>
      </c>
      <c r="AS90" s="120">
        <v>20.965309200603318</v>
      </c>
    </row>
    <row r="91" spans="1:45" ht="13.5" customHeight="1" x14ac:dyDescent="0.3">
      <c r="A91" s="119" t="s">
        <v>142</v>
      </c>
      <c r="B91" s="163" t="str">
        <f>'Incentive Goal'!B90</f>
        <v>STOKES</v>
      </c>
      <c r="C91" s="120">
        <v>4</v>
      </c>
      <c r="D91" s="120">
        <v>6</v>
      </c>
      <c r="E91" s="220">
        <v>1011</v>
      </c>
      <c r="F91" s="219">
        <v>252.75</v>
      </c>
      <c r="G91" s="220">
        <v>34</v>
      </c>
      <c r="H91" s="219">
        <v>8.5</v>
      </c>
      <c r="I91" s="220">
        <v>32</v>
      </c>
      <c r="J91" s="219">
        <v>8</v>
      </c>
      <c r="K91" s="121">
        <v>1030467.34</v>
      </c>
      <c r="L91" s="121">
        <v>257616.83499999999</v>
      </c>
      <c r="M91" s="121">
        <v>171744.55666666667</v>
      </c>
      <c r="N91" s="349">
        <v>9955</v>
      </c>
      <c r="O91" s="120">
        <v>2488.75</v>
      </c>
      <c r="P91" s="349">
        <v>81</v>
      </c>
      <c r="Q91" s="120">
        <v>20.25</v>
      </c>
      <c r="R91" s="348">
        <v>142</v>
      </c>
      <c r="S91" s="120">
        <v>35.5</v>
      </c>
      <c r="T91" s="348">
        <v>4</v>
      </c>
      <c r="U91" s="120">
        <v>1</v>
      </c>
      <c r="V91" s="348">
        <v>6</v>
      </c>
      <c r="W91" s="120">
        <v>1.5</v>
      </c>
      <c r="X91" s="348">
        <v>33</v>
      </c>
      <c r="Y91" s="120">
        <v>8.25</v>
      </c>
      <c r="Z91" s="348">
        <v>60</v>
      </c>
      <c r="AA91" s="120">
        <v>15</v>
      </c>
      <c r="AB91" s="348">
        <v>28</v>
      </c>
      <c r="AC91" s="120">
        <v>7</v>
      </c>
      <c r="AD91" s="348">
        <v>2</v>
      </c>
      <c r="AE91" s="120">
        <v>0.5</v>
      </c>
      <c r="AF91" s="122">
        <v>15</v>
      </c>
      <c r="AG91" s="120">
        <v>3.75</v>
      </c>
      <c r="AH91" s="122">
        <v>58</v>
      </c>
      <c r="AI91" s="120">
        <v>14.5</v>
      </c>
      <c r="AJ91" s="122">
        <v>2</v>
      </c>
      <c r="AK91" s="120">
        <v>0.5</v>
      </c>
      <c r="AL91" s="122">
        <v>183</v>
      </c>
      <c r="AM91" s="120">
        <v>45.75</v>
      </c>
      <c r="AN91" s="122">
        <v>357</v>
      </c>
      <c r="AO91" s="120">
        <v>89.25</v>
      </c>
      <c r="AP91" s="122">
        <v>266</v>
      </c>
      <c r="AQ91" s="120">
        <v>66.5</v>
      </c>
      <c r="AR91" s="122">
        <v>71</v>
      </c>
      <c r="AS91" s="120">
        <v>17.75</v>
      </c>
    </row>
    <row r="92" spans="1:45" ht="13.5" customHeight="1" x14ac:dyDescent="0.3">
      <c r="A92" s="119" t="s">
        <v>142</v>
      </c>
      <c r="B92" s="163" t="str">
        <f>'Incentive Goal'!B91</f>
        <v>SURRY</v>
      </c>
      <c r="C92" s="120">
        <v>7</v>
      </c>
      <c r="D92" s="120">
        <v>10</v>
      </c>
      <c r="E92" s="220">
        <v>1817</v>
      </c>
      <c r="F92" s="219">
        <v>259.57142857142856</v>
      </c>
      <c r="G92" s="220">
        <v>36</v>
      </c>
      <c r="H92" s="219">
        <v>5.1428571428571432</v>
      </c>
      <c r="I92" s="220">
        <v>53</v>
      </c>
      <c r="J92" s="219">
        <v>7.5714285714285712</v>
      </c>
      <c r="K92" s="121">
        <v>1579509.3</v>
      </c>
      <c r="L92" s="121">
        <v>225644.18571428573</v>
      </c>
      <c r="M92" s="121">
        <v>157950.93</v>
      </c>
      <c r="N92" s="349">
        <v>17701</v>
      </c>
      <c r="O92" s="120">
        <v>2528.7142857142858</v>
      </c>
      <c r="P92" s="349">
        <v>83</v>
      </c>
      <c r="Q92" s="120">
        <v>11.857142857142858</v>
      </c>
      <c r="R92" s="348">
        <v>596</v>
      </c>
      <c r="S92" s="120">
        <v>85.142857142857139</v>
      </c>
      <c r="T92" s="348">
        <v>11</v>
      </c>
      <c r="U92" s="120">
        <v>1.5714285714285714</v>
      </c>
      <c r="V92" s="348">
        <v>10</v>
      </c>
      <c r="W92" s="120">
        <v>1.4285714285714286</v>
      </c>
      <c r="X92" s="348">
        <v>41</v>
      </c>
      <c r="Y92" s="120">
        <v>5.8571428571428568</v>
      </c>
      <c r="Z92" s="348">
        <v>57</v>
      </c>
      <c r="AA92" s="120">
        <v>8.1428571428571423</v>
      </c>
      <c r="AB92" s="348">
        <v>41</v>
      </c>
      <c r="AC92" s="120">
        <v>5.8571428571428568</v>
      </c>
      <c r="AD92" s="348">
        <v>8</v>
      </c>
      <c r="AE92" s="120">
        <v>1.1428571428571428</v>
      </c>
      <c r="AF92" s="122">
        <v>25</v>
      </c>
      <c r="AG92" s="120">
        <v>3.5714285714285716</v>
      </c>
      <c r="AH92" s="122">
        <v>49</v>
      </c>
      <c r="AI92" s="120">
        <v>7</v>
      </c>
      <c r="AJ92" s="122">
        <v>8</v>
      </c>
      <c r="AK92" s="120">
        <v>1.1428571428571428</v>
      </c>
      <c r="AL92" s="122">
        <v>295</v>
      </c>
      <c r="AM92" s="120">
        <v>42.142857142857146</v>
      </c>
      <c r="AN92" s="122">
        <v>296</v>
      </c>
      <c r="AO92" s="120">
        <v>42.285714285714285</v>
      </c>
      <c r="AP92" s="122">
        <v>2062</v>
      </c>
      <c r="AQ92" s="120">
        <v>294.57142857142856</v>
      </c>
      <c r="AR92" s="122">
        <v>152</v>
      </c>
      <c r="AS92" s="120">
        <v>21.714285714285715</v>
      </c>
    </row>
    <row r="93" spans="1:45" ht="13.5" customHeight="1" x14ac:dyDescent="0.3">
      <c r="A93" s="119" t="s">
        <v>251</v>
      </c>
      <c r="B93" s="163" t="str">
        <f>'Incentive Goal'!B92</f>
        <v>SWAIN</v>
      </c>
      <c r="C93" s="120">
        <v>1</v>
      </c>
      <c r="D93" s="120">
        <v>1.35</v>
      </c>
      <c r="E93" s="220">
        <v>308</v>
      </c>
      <c r="F93" s="219">
        <v>308</v>
      </c>
      <c r="G93" s="220">
        <v>6</v>
      </c>
      <c r="H93" s="219">
        <v>6</v>
      </c>
      <c r="I93" s="220">
        <v>3</v>
      </c>
      <c r="J93" s="219">
        <v>3</v>
      </c>
      <c r="K93" s="121">
        <v>291308.2</v>
      </c>
      <c r="L93" s="121">
        <v>291308.2</v>
      </c>
      <c r="M93" s="121">
        <v>215783.85185185185</v>
      </c>
      <c r="N93" s="349">
        <v>2770</v>
      </c>
      <c r="O93" s="120">
        <v>2770</v>
      </c>
      <c r="P93" s="349">
        <v>8</v>
      </c>
      <c r="Q93" s="120">
        <v>8</v>
      </c>
      <c r="R93" s="348">
        <v>14</v>
      </c>
      <c r="S93" s="120">
        <v>14</v>
      </c>
      <c r="T93" s="348">
        <v>0</v>
      </c>
      <c r="U93" s="120">
        <v>0</v>
      </c>
      <c r="V93" s="348">
        <v>1</v>
      </c>
      <c r="W93" s="120">
        <v>1</v>
      </c>
      <c r="X93" s="348">
        <v>7</v>
      </c>
      <c r="Y93" s="120">
        <v>7</v>
      </c>
      <c r="Z93" s="348">
        <v>7</v>
      </c>
      <c r="AA93" s="120">
        <v>7</v>
      </c>
      <c r="AB93" s="348">
        <v>3</v>
      </c>
      <c r="AC93" s="120">
        <v>3</v>
      </c>
      <c r="AD93" s="348">
        <v>1</v>
      </c>
      <c r="AE93" s="120">
        <v>1</v>
      </c>
      <c r="AF93" s="122">
        <v>4</v>
      </c>
      <c r="AG93" s="120">
        <v>4</v>
      </c>
      <c r="AH93" s="122">
        <v>17</v>
      </c>
      <c r="AI93" s="120">
        <v>17</v>
      </c>
      <c r="AJ93" s="122">
        <v>2</v>
      </c>
      <c r="AK93" s="120">
        <v>2</v>
      </c>
      <c r="AL93" s="122">
        <v>24</v>
      </c>
      <c r="AM93" s="120">
        <v>24</v>
      </c>
      <c r="AN93" s="122">
        <v>58</v>
      </c>
      <c r="AO93" s="120">
        <v>58</v>
      </c>
      <c r="AP93" s="122">
        <v>42</v>
      </c>
      <c r="AQ93" s="120">
        <v>42</v>
      </c>
      <c r="AR93" s="122">
        <v>84</v>
      </c>
      <c r="AS93" s="120">
        <v>84</v>
      </c>
    </row>
    <row r="94" spans="1:45" ht="13.5" customHeight="1" x14ac:dyDescent="0.3">
      <c r="A94" s="119" t="s">
        <v>251</v>
      </c>
      <c r="B94" s="163" t="str">
        <f>'Incentive Goal'!B93</f>
        <v>TRANSYLVANIA</v>
      </c>
      <c r="C94" s="120">
        <v>2</v>
      </c>
      <c r="D94" s="120">
        <v>2.1</v>
      </c>
      <c r="E94" s="220">
        <v>631</v>
      </c>
      <c r="F94" s="219">
        <v>315.5</v>
      </c>
      <c r="G94" s="220">
        <v>11</v>
      </c>
      <c r="H94" s="219">
        <v>5.5</v>
      </c>
      <c r="I94" s="220">
        <v>15</v>
      </c>
      <c r="J94" s="219">
        <v>7.5</v>
      </c>
      <c r="K94" s="121">
        <v>561593.35</v>
      </c>
      <c r="L94" s="121">
        <v>280796.67499999999</v>
      </c>
      <c r="M94" s="121">
        <v>267425.40476190473</v>
      </c>
      <c r="N94" s="349">
        <v>6434</v>
      </c>
      <c r="O94" s="120">
        <v>3217</v>
      </c>
      <c r="P94" s="349">
        <v>39</v>
      </c>
      <c r="Q94" s="120">
        <v>19.5</v>
      </c>
      <c r="R94" s="348">
        <v>61</v>
      </c>
      <c r="S94" s="120">
        <v>30.5</v>
      </c>
      <c r="T94" s="348">
        <v>11</v>
      </c>
      <c r="U94" s="120">
        <v>5.5</v>
      </c>
      <c r="V94" s="348">
        <v>5</v>
      </c>
      <c r="W94" s="120">
        <v>2.5</v>
      </c>
      <c r="X94" s="348">
        <v>12</v>
      </c>
      <c r="Y94" s="120">
        <v>6</v>
      </c>
      <c r="Z94" s="348">
        <v>13</v>
      </c>
      <c r="AA94" s="120">
        <v>6.5</v>
      </c>
      <c r="AB94" s="348">
        <v>15</v>
      </c>
      <c r="AC94" s="120">
        <v>7.5</v>
      </c>
      <c r="AD94" s="348">
        <v>23</v>
      </c>
      <c r="AE94" s="120">
        <v>11.5</v>
      </c>
      <c r="AF94" s="122">
        <v>9</v>
      </c>
      <c r="AG94" s="120">
        <v>4.5</v>
      </c>
      <c r="AH94" s="122">
        <v>30</v>
      </c>
      <c r="AI94" s="120">
        <v>15</v>
      </c>
      <c r="AJ94" s="122">
        <v>6</v>
      </c>
      <c r="AK94" s="120">
        <v>3</v>
      </c>
      <c r="AL94" s="122">
        <v>132</v>
      </c>
      <c r="AM94" s="120">
        <v>66</v>
      </c>
      <c r="AN94" s="122">
        <v>346</v>
      </c>
      <c r="AO94" s="120">
        <v>173</v>
      </c>
      <c r="AP94" s="122">
        <v>301</v>
      </c>
      <c r="AQ94" s="120">
        <v>150.5</v>
      </c>
      <c r="AR94" s="122">
        <v>258</v>
      </c>
      <c r="AS94" s="120">
        <v>129</v>
      </c>
    </row>
    <row r="95" spans="1:45" ht="13.5" customHeight="1" x14ac:dyDescent="0.3">
      <c r="A95" s="119" t="s">
        <v>155</v>
      </c>
      <c r="B95" s="163" t="s">
        <v>96</v>
      </c>
      <c r="C95" s="120"/>
      <c r="D95" s="120"/>
      <c r="E95" s="220"/>
      <c r="F95" s="219"/>
      <c r="G95" s="220"/>
      <c r="H95" s="219" t="s">
        <v>155</v>
      </c>
      <c r="I95" s="220"/>
      <c r="J95" s="219" t="s">
        <v>155</v>
      </c>
      <c r="K95" s="121">
        <v>0</v>
      </c>
      <c r="L95" s="121" t="s">
        <v>155</v>
      </c>
      <c r="M95" s="121" t="s">
        <v>155</v>
      </c>
      <c r="N95" s="349">
        <v>807</v>
      </c>
      <c r="O95" s="120" t="s">
        <v>155</v>
      </c>
      <c r="P95" s="349">
        <v>0</v>
      </c>
      <c r="Q95" s="120" t="s">
        <v>155</v>
      </c>
      <c r="R95" s="348">
        <v>5</v>
      </c>
      <c r="S95" s="120" t="s">
        <v>155</v>
      </c>
      <c r="T95" s="348">
        <v>0</v>
      </c>
      <c r="U95" s="120" t="s">
        <v>155</v>
      </c>
      <c r="V95" s="348">
        <v>0</v>
      </c>
      <c r="W95" s="120" t="s">
        <v>155</v>
      </c>
      <c r="X95" s="348">
        <v>0</v>
      </c>
      <c r="Y95" s="120" t="s">
        <v>155</v>
      </c>
      <c r="Z95" s="348">
        <v>0</v>
      </c>
      <c r="AA95" s="120" t="s">
        <v>155</v>
      </c>
      <c r="AB95" s="348">
        <v>0</v>
      </c>
      <c r="AC95" s="120" t="s">
        <v>155</v>
      </c>
      <c r="AD95" s="348">
        <v>0</v>
      </c>
      <c r="AE95" s="120" t="s">
        <v>155</v>
      </c>
      <c r="AF95" s="122">
        <v>0</v>
      </c>
      <c r="AG95" s="120" t="s">
        <v>155</v>
      </c>
      <c r="AH95" s="122">
        <v>0</v>
      </c>
      <c r="AI95" s="120" t="s">
        <v>155</v>
      </c>
      <c r="AJ95" s="122">
        <v>0</v>
      </c>
      <c r="AK95" s="120" t="s">
        <v>155</v>
      </c>
      <c r="AL95" s="122">
        <v>0</v>
      </c>
      <c r="AM95" s="120" t="s">
        <v>155</v>
      </c>
      <c r="AN95" s="122">
        <v>0</v>
      </c>
      <c r="AO95" s="120" t="s">
        <v>155</v>
      </c>
      <c r="AP95" s="122">
        <v>0</v>
      </c>
      <c r="AQ95" s="120" t="s">
        <v>155</v>
      </c>
      <c r="AR95" s="122">
        <v>0</v>
      </c>
      <c r="AS95" s="120" t="s">
        <v>155</v>
      </c>
    </row>
    <row r="96" spans="1:45" ht="13.5" customHeight="1" x14ac:dyDescent="0.3">
      <c r="A96" s="119" t="s">
        <v>311</v>
      </c>
      <c r="B96" s="163" t="str">
        <f>'Incentive Goal'!B95</f>
        <v>TYRRELL</v>
      </c>
      <c r="C96" s="120">
        <v>0.5</v>
      </c>
      <c r="D96" s="120">
        <v>0.75</v>
      </c>
      <c r="E96" s="220">
        <v>145</v>
      </c>
      <c r="F96" s="219">
        <v>290</v>
      </c>
      <c r="G96" s="220">
        <v>1</v>
      </c>
      <c r="H96" s="219">
        <v>2</v>
      </c>
      <c r="I96" s="220"/>
      <c r="J96" s="219">
        <v>0</v>
      </c>
      <c r="K96" s="121">
        <v>170216.64</v>
      </c>
      <c r="L96" s="121">
        <v>340433.28</v>
      </c>
      <c r="M96" s="121">
        <v>226955.52000000002</v>
      </c>
      <c r="N96" s="349">
        <v>0</v>
      </c>
      <c r="O96" s="120">
        <v>0</v>
      </c>
      <c r="P96" s="349">
        <v>0</v>
      </c>
      <c r="Q96" s="120">
        <v>0</v>
      </c>
      <c r="R96" s="348">
        <v>0</v>
      </c>
      <c r="S96" s="120">
        <v>0</v>
      </c>
      <c r="T96" s="348">
        <v>0</v>
      </c>
      <c r="U96" s="120">
        <v>0</v>
      </c>
      <c r="V96" s="348">
        <v>0</v>
      </c>
      <c r="W96" s="120">
        <v>0</v>
      </c>
      <c r="X96" s="348">
        <v>0</v>
      </c>
      <c r="Y96" s="120">
        <v>0</v>
      </c>
      <c r="Z96" s="348">
        <v>0</v>
      </c>
      <c r="AA96" s="120">
        <v>0</v>
      </c>
      <c r="AB96" s="348">
        <v>0</v>
      </c>
      <c r="AC96" s="120">
        <v>0</v>
      </c>
      <c r="AD96" s="348">
        <v>0</v>
      </c>
      <c r="AE96" s="120">
        <v>0</v>
      </c>
      <c r="AF96" s="122">
        <v>0</v>
      </c>
      <c r="AG96" s="120">
        <v>0</v>
      </c>
      <c r="AH96" s="122">
        <v>0</v>
      </c>
      <c r="AI96" s="120">
        <v>0</v>
      </c>
      <c r="AJ96" s="122">
        <v>0</v>
      </c>
      <c r="AK96" s="120">
        <v>0</v>
      </c>
      <c r="AL96" s="122">
        <v>49</v>
      </c>
      <c r="AM96" s="120">
        <v>98</v>
      </c>
      <c r="AN96" s="122">
        <v>0</v>
      </c>
      <c r="AO96" s="120">
        <v>0</v>
      </c>
      <c r="AP96" s="122">
        <v>0</v>
      </c>
      <c r="AQ96" s="120">
        <v>0</v>
      </c>
      <c r="AR96" s="122">
        <v>19</v>
      </c>
      <c r="AS96" s="120">
        <v>38</v>
      </c>
    </row>
    <row r="97" spans="1:45" ht="13.5" customHeight="1" x14ac:dyDescent="0.3">
      <c r="A97" s="119" t="s">
        <v>153</v>
      </c>
      <c r="B97" s="163" t="str">
        <f>'Incentive Goal'!B96</f>
        <v>UNION</v>
      </c>
      <c r="C97" s="120">
        <v>9</v>
      </c>
      <c r="D97" s="120">
        <v>14</v>
      </c>
      <c r="E97" s="220">
        <v>4387</v>
      </c>
      <c r="F97" s="219">
        <v>487.44444444444446</v>
      </c>
      <c r="G97" s="220">
        <v>139</v>
      </c>
      <c r="H97" s="219">
        <v>15.444444444444445</v>
      </c>
      <c r="I97" s="220">
        <v>129</v>
      </c>
      <c r="J97" s="219">
        <v>14.333333333333334</v>
      </c>
      <c r="K97" s="121">
        <v>4937773.1100000003</v>
      </c>
      <c r="L97" s="121">
        <v>548641.45666666667</v>
      </c>
      <c r="M97" s="121">
        <v>352698.07928571431</v>
      </c>
      <c r="N97" s="349">
        <v>38971</v>
      </c>
      <c r="O97" s="120">
        <v>4330.1111111111113</v>
      </c>
      <c r="P97" s="349">
        <v>241</v>
      </c>
      <c r="Q97" s="120">
        <v>26.777777777777779</v>
      </c>
      <c r="R97" s="348">
        <v>537</v>
      </c>
      <c r="S97" s="120">
        <v>59.666666666666664</v>
      </c>
      <c r="T97" s="348">
        <v>75</v>
      </c>
      <c r="U97" s="120">
        <v>8.3333333333333339</v>
      </c>
      <c r="V97" s="348">
        <v>15</v>
      </c>
      <c r="W97" s="120">
        <v>1.6666666666666667</v>
      </c>
      <c r="X97" s="348">
        <v>137</v>
      </c>
      <c r="Y97" s="120">
        <v>15.222222222222221</v>
      </c>
      <c r="Z97" s="348">
        <v>107</v>
      </c>
      <c r="AA97" s="120">
        <v>11.888888888888889</v>
      </c>
      <c r="AB97" s="348">
        <v>120</v>
      </c>
      <c r="AC97" s="120">
        <v>13.333333333333334</v>
      </c>
      <c r="AD97" s="348">
        <v>4</v>
      </c>
      <c r="AE97" s="120">
        <v>0.44444444444444442</v>
      </c>
      <c r="AF97" s="122">
        <v>57</v>
      </c>
      <c r="AG97" s="120">
        <v>6.333333333333333</v>
      </c>
      <c r="AH97" s="122">
        <v>172</v>
      </c>
      <c r="AI97" s="120">
        <v>19.111111111111111</v>
      </c>
      <c r="AJ97" s="122">
        <v>67</v>
      </c>
      <c r="AK97" s="120">
        <v>7.4444444444444446</v>
      </c>
      <c r="AL97" s="122">
        <v>906</v>
      </c>
      <c r="AM97" s="120">
        <v>100.66666666666667</v>
      </c>
      <c r="AN97" s="122">
        <v>394</v>
      </c>
      <c r="AO97" s="120">
        <v>43.777777777777779</v>
      </c>
      <c r="AP97" s="122">
        <v>1603</v>
      </c>
      <c r="AQ97" s="120">
        <v>178.11111111111111</v>
      </c>
      <c r="AR97" s="122">
        <v>253</v>
      </c>
      <c r="AS97" s="120">
        <v>28.111111111111111</v>
      </c>
    </row>
    <row r="98" spans="1:45" ht="13.5" customHeight="1" x14ac:dyDescent="0.3">
      <c r="A98" s="119" t="s">
        <v>238</v>
      </c>
      <c r="B98" s="163" t="str">
        <f>'Incentive Goal'!B97</f>
        <v>VANCE</v>
      </c>
      <c r="C98" s="120">
        <v>9</v>
      </c>
      <c r="D98" s="120">
        <v>10.5</v>
      </c>
      <c r="E98" s="220">
        <v>2667</v>
      </c>
      <c r="F98" s="219">
        <v>296.33333333333331</v>
      </c>
      <c r="G98" s="220">
        <v>60</v>
      </c>
      <c r="H98" s="219">
        <v>6.666666666666667</v>
      </c>
      <c r="I98" s="220">
        <v>79</v>
      </c>
      <c r="J98" s="219">
        <v>8.7777777777777786</v>
      </c>
      <c r="K98" s="121">
        <v>2222723.5499999998</v>
      </c>
      <c r="L98" s="121">
        <v>246969.28333333333</v>
      </c>
      <c r="M98" s="121">
        <v>211687.95714285714</v>
      </c>
      <c r="N98" s="349">
        <v>26568</v>
      </c>
      <c r="O98" s="120">
        <v>2952</v>
      </c>
      <c r="P98" s="349">
        <v>68</v>
      </c>
      <c r="Q98" s="120">
        <v>7.5555555555555554</v>
      </c>
      <c r="R98" s="348">
        <v>733</v>
      </c>
      <c r="S98" s="120">
        <v>81.444444444444443</v>
      </c>
      <c r="T98" s="348">
        <v>20</v>
      </c>
      <c r="U98" s="120">
        <v>2.2222222222222223</v>
      </c>
      <c r="V98" s="348">
        <v>42</v>
      </c>
      <c r="W98" s="120">
        <v>4.666666666666667</v>
      </c>
      <c r="X98" s="348">
        <v>93</v>
      </c>
      <c r="Y98" s="120">
        <v>10.333333333333334</v>
      </c>
      <c r="Z98" s="348">
        <v>86</v>
      </c>
      <c r="AA98" s="120">
        <v>9.5555555555555554</v>
      </c>
      <c r="AB98" s="348">
        <v>64</v>
      </c>
      <c r="AC98" s="120">
        <v>7.1111111111111107</v>
      </c>
      <c r="AD98" s="348">
        <v>8</v>
      </c>
      <c r="AE98" s="120">
        <v>0.88888888888888884</v>
      </c>
      <c r="AF98" s="122">
        <v>33</v>
      </c>
      <c r="AG98" s="120">
        <v>3.6666666666666665</v>
      </c>
      <c r="AH98" s="122">
        <v>108</v>
      </c>
      <c r="AI98" s="120">
        <v>12</v>
      </c>
      <c r="AJ98" s="122">
        <v>0</v>
      </c>
      <c r="AK98" s="120">
        <v>0</v>
      </c>
      <c r="AL98" s="122">
        <v>942</v>
      </c>
      <c r="AM98" s="120">
        <v>104.66666666666667</v>
      </c>
      <c r="AN98" s="122">
        <v>500</v>
      </c>
      <c r="AO98" s="120">
        <v>55.555555555555557</v>
      </c>
      <c r="AP98" s="122">
        <v>4192</v>
      </c>
      <c r="AQ98" s="120">
        <v>465.77777777777777</v>
      </c>
      <c r="AR98" s="122">
        <v>161</v>
      </c>
      <c r="AS98" s="120">
        <v>17.888888888888889</v>
      </c>
    </row>
    <row r="99" spans="1:45" ht="13.5" customHeight="1" x14ac:dyDescent="0.3">
      <c r="A99" s="119" t="s">
        <v>238</v>
      </c>
      <c r="B99" s="163" t="str">
        <f>'Incentive Goal'!B98</f>
        <v>WAKE</v>
      </c>
      <c r="C99" s="120">
        <v>47</v>
      </c>
      <c r="D99" s="120">
        <v>80</v>
      </c>
      <c r="E99" s="220">
        <v>17717</v>
      </c>
      <c r="F99" s="219">
        <v>376.95744680851061</v>
      </c>
      <c r="G99" s="220">
        <v>451</v>
      </c>
      <c r="H99" s="219">
        <v>9.5957446808510642</v>
      </c>
      <c r="I99" s="220">
        <v>430</v>
      </c>
      <c r="J99" s="219">
        <v>9.1489361702127656</v>
      </c>
      <c r="K99" s="121">
        <v>21712921.57</v>
      </c>
      <c r="L99" s="121">
        <v>461977.05468085106</v>
      </c>
      <c r="M99" s="121">
        <v>271411.51962500002</v>
      </c>
      <c r="N99" s="349">
        <v>142874</v>
      </c>
      <c r="O99" s="120">
        <v>3039.872340425532</v>
      </c>
      <c r="P99" s="349">
        <v>818</v>
      </c>
      <c r="Q99" s="120">
        <v>17.404255319148938</v>
      </c>
      <c r="R99" s="348">
        <v>3340</v>
      </c>
      <c r="S99" s="120">
        <v>71.063829787234042</v>
      </c>
      <c r="T99" s="348">
        <v>113</v>
      </c>
      <c r="U99" s="120">
        <v>2.4042553191489362</v>
      </c>
      <c r="V99" s="348">
        <v>313</v>
      </c>
      <c r="W99" s="120">
        <v>6.6595744680851068</v>
      </c>
      <c r="X99" s="348">
        <v>488</v>
      </c>
      <c r="Y99" s="120">
        <v>10.382978723404255</v>
      </c>
      <c r="Z99" s="348">
        <v>691</v>
      </c>
      <c r="AA99" s="120">
        <v>14.702127659574469</v>
      </c>
      <c r="AB99" s="348">
        <v>415</v>
      </c>
      <c r="AC99" s="120">
        <v>8.8297872340425538</v>
      </c>
      <c r="AD99" s="348">
        <v>17</v>
      </c>
      <c r="AE99" s="120">
        <v>0.36170212765957449</v>
      </c>
      <c r="AF99" s="122">
        <v>375</v>
      </c>
      <c r="AG99" s="120">
        <v>7.9787234042553195</v>
      </c>
      <c r="AH99" s="122">
        <v>716</v>
      </c>
      <c r="AI99" s="120">
        <v>15.23404255319149</v>
      </c>
      <c r="AJ99" s="122">
        <v>80</v>
      </c>
      <c r="AK99" s="120">
        <v>1.7021276595744681</v>
      </c>
      <c r="AL99" s="122">
        <v>4163</v>
      </c>
      <c r="AM99" s="120">
        <v>88.574468085106389</v>
      </c>
      <c r="AN99" s="122">
        <v>2146</v>
      </c>
      <c r="AO99" s="120">
        <v>45.659574468085104</v>
      </c>
      <c r="AP99" s="122">
        <v>9269</v>
      </c>
      <c r="AQ99" s="120">
        <v>197.21276595744681</v>
      </c>
      <c r="AR99" s="122">
        <v>459</v>
      </c>
      <c r="AS99" s="120">
        <v>9.7659574468085104</v>
      </c>
    </row>
    <row r="100" spans="1:45" ht="13.5" customHeight="1" x14ac:dyDescent="0.3">
      <c r="A100" s="119" t="s">
        <v>238</v>
      </c>
      <c r="B100" s="163" t="str">
        <f>'Incentive Goal'!B99</f>
        <v>WARREN</v>
      </c>
      <c r="C100" s="120">
        <v>4</v>
      </c>
      <c r="D100" s="120">
        <v>6</v>
      </c>
      <c r="E100" s="220">
        <v>968</v>
      </c>
      <c r="F100" s="219">
        <v>242</v>
      </c>
      <c r="G100" s="220">
        <v>17</v>
      </c>
      <c r="H100" s="219">
        <v>4.25</v>
      </c>
      <c r="I100" s="220">
        <v>19</v>
      </c>
      <c r="J100" s="219">
        <v>4.75</v>
      </c>
      <c r="K100" s="121">
        <v>905948.31</v>
      </c>
      <c r="L100" s="121">
        <v>226487.07750000001</v>
      </c>
      <c r="M100" s="121">
        <v>150991.38500000001</v>
      </c>
      <c r="N100" s="349">
        <v>9204</v>
      </c>
      <c r="O100" s="120">
        <v>2301</v>
      </c>
      <c r="P100" s="349">
        <v>30</v>
      </c>
      <c r="Q100" s="120">
        <v>7.5</v>
      </c>
      <c r="R100" s="348">
        <v>582</v>
      </c>
      <c r="S100" s="120">
        <v>145.5</v>
      </c>
      <c r="T100" s="348">
        <v>0</v>
      </c>
      <c r="U100" s="120">
        <v>0</v>
      </c>
      <c r="V100" s="348">
        <v>9</v>
      </c>
      <c r="W100" s="120">
        <v>2.25</v>
      </c>
      <c r="X100" s="348">
        <v>17</v>
      </c>
      <c r="Y100" s="120">
        <v>4.25</v>
      </c>
      <c r="Z100" s="348">
        <v>27</v>
      </c>
      <c r="AA100" s="120">
        <v>6.75</v>
      </c>
      <c r="AB100" s="348">
        <v>16</v>
      </c>
      <c r="AC100" s="120">
        <v>4</v>
      </c>
      <c r="AD100" s="348">
        <v>27</v>
      </c>
      <c r="AE100" s="120">
        <v>6.75</v>
      </c>
      <c r="AF100" s="122">
        <v>25</v>
      </c>
      <c r="AG100" s="120">
        <v>6.25</v>
      </c>
      <c r="AH100" s="122">
        <v>42</v>
      </c>
      <c r="AI100" s="120">
        <v>10.5</v>
      </c>
      <c r="AJ100" s="122">
        <v>4</v>
      </c>
      <c r="AK100" s="120">
        <v>1</v>
      </c>
      <c r="AL100" s="122">
        <v>316</v>
      </c>
      <c r="AM100" s="120">
        <v>79</v>
      </c>
      <c r="AN100" s="122">
        <v>295</v>
      </c>
      <c r="AO100" s="120">
        <v>73.75</v>
      </c>
      <c r="AP100" s="122">
        <v>1465</v>
      </c>
      <c r="AQ100" s="120">
        <v>366.25</v>
      </c>
      <c r="AR100" s="122">
        <v>139</v>
      </c>
      <c r="AS100" s="120">
        <v>34.75</v>
      </c>
    </row>
    <row r="101" spans="1:45" ht="13.5" customHeight="1" x14ac:dyDescent="0.3">
      <c r="A101" s="119" t="s">
        <v>311</v>
      </c>
      <c r="B101" s="163" t="str">
        <f>'Incentive Goal'!B100</f>
        <v>WASHINGTON</v>
      </c>
      <c r="C101" s="120">
        <v>3.5</v>
      </c>
      <c r="D101" s="120">
        <v>4.25</v>
      </c>
      <c r="E101" s="220">
        <v>800</v>
      </c>
      <c r="F101" s="219">
        <v>228.57142857142858</v>
      </c>
      <c r="G101" s="220">
        <v>10</v>
      </c>
      <c r="H101" s="219">
        <v>2.8571428571428572</v>
      </c>
      <c r="I101" s="220">
        <v>21</v>
      </c>
      <c r="J101" s="219">
        <v>6</v>
      </c>
      <c r="K101" s="121">
        <v>626359.27</v>
      </c>
      <c r="L101" s="121">
        <v>178959.79142857142</v>
      </c>
      <c r="M101" s="121">
        <v>147378.65176470589</v>
      </c>
      <c r="N101" s="349">
        <v>7731</v>
      </c>
      <c r="O101" s="120">
        <v>2208.8571428571427</v>
      </c>
      <c r="P101" s="349">
        <v>10</v>
      </c>
      <c r="Q101" s="120">
        <v>2.8571428571428572</v>
      </c>
      <c r="R101" s="348">
        <v>486</v>
      </c>
      <c r="S101" s="120">
        <v>138.85714285714286</v>
      </c>
      <c r="T101" s="348">
        <v>1</v>
      </c>
      <c r="U101" s="120">
        <v>0.2857142857142857</v>
      </c>
      <c r="V101" s="348">
        <v>1</v>
      </c>
      <c r="W101" s="120">
        <v>0.2857142857142857</v>
      </c>
      <c r="X101" s="348">
        <v>9</v>
      </c>
      <c r="Y101" s="120">
        <v>2.5714285714285716</v>
      </c>
      <c r="Z101" s="348">
        <v>5</v>
      </c>
      <c r="AA101" s="120">
        <v>1.4285714285714286</v>
      </c>
      <c r="AB101" s="348">
        <v>1</v>
      </c>
      <c r="AC101" s="120">
        <v>0.2857142857142857</v>
      </c>
      <c r="AD101" s="348">
        <v>1</v>
      </c>
      <c r="AE101" s="120">
        <v>0.2857142857142857</v>
      </c>
      <c r="AF101" s="122">
        <v>23</v>
      </c>
      <c r="AG101" s="120">
        <v>6.5714285714285712</v>
      </c>
      <c r="AH101" s="122">
        <v>42</v>
      </c>
      <c r="AI101" s="120">
        <v>12</v>
      </c>
      <c r="AJ101" s="122">
        <v>7</v>
      </c>
      <c r="AK101" s="120">
        <v>2</v>
      </c>
      <c r="AL101" s="122">
        <v>257</v>
      </c>
      <c r="AM101" s="120">
        <v>73.428571428571431</v>
      </c>
      <c r="AN101" s="122">
        <v>302</v>
      </c>
      <c r="AO101" s="120">
        <v>86.285714285714292</v>
      </c>
      <c r="AP101" s="122">
        <v>154</v>
      </c>
      <c r="AQ101" s="120">
        <v>44</v>
      </c>
      <c r="AR101" s="122">
        <v>88</v>
      </c>
      <c r="AS101" s="120">
        <v>25.142857142857142</v>
      </c>
    </row>
    <row r="102" spans="1:45" ht="13.5" customHeight="1" x14ac:dyDescent="0.3">
      <c r="A102" s="119" t="s">
        <v>152</v>
      </c>
      <c r="B102" s="163" t="str">
        <f>'Incentive Goal'!B101</f>
        <v>WATAUGA</v>
      </c>
      <c r="C102" s="120">
        <v>1</v>
      </c>
      <c r="D102" s="120">
        <v>2</v>
      </c>
      <c r="E102" s="220">
        <v>461</v>
      </c>
      <c r="F102" s="219">
        <v>461</v>
      </c>
      <c r="G102" s="220">
        <v>1</v>
      </c>
      <c r="H102" s="219">
        <v>1</v>
      </c>
      <c r="I102" s="220">
        <v>7</v>
      </c>
      <c r="J102" s="219">
        <v>7</v>
      </c>
      <c r="K102" s="121">
        <v>752702.36</v>
      </c>
      <c r="L102" s="121">
        <v>752702.36</v>
      </c>
      <c r="M102" s="121">
        <v>376351.18</v>
      </c>
      <c r="N102" s="349">
        <v>3696</v>
      </c>
      <c r="O102" s="120">
        <v>3696</v>
      </c>
      <c r="P102" s="349">
        <v>14</v>
      </c>
      <c r="Q102" s="120">
        <v>14</v>
      </c>
      <c r="R102" s="348">
        <v>39</v>
      </c>
      <c r="S102" s="120">
        <v>39</v>
      </c>
      <c r="T102" s="348">
        <v>0</v>
      </c>
      <c r="U102" s="120">
        <v>0</v>
      </c>
      <c r="V102" s="348">
        <v>0</v>
      </c>
      <c r="W102" s="120">
        <v>0</v>
      </c>
      <c r="X102" s="348">
        <v>1</v>
      </c>
      <c r="Y102" s="120">
        <v>1</v>
      </c>
      <c r="Z102" s="348">
        <v>12</v>
      </c>
      <c r="AA102" s="120">
        <v>12</v>
      </c>
      <c r="AB102" s="348">
        <v>8</v>
      </c>
      <c r="AC102" s="120">
        <v>8</v>
      </c>
      <c r="AD102" s="348">
        <v>0</v>
      </c>
      <c r="AE102" s="120">
        <v>0</v>
      </c>
      <c r="AF102" s="122">
        <v>9</v>
      </c>
      <c r="AG102" s="120">
        <v>9</v>
      </c>
      <c r="AH102" s="122">
        <v>33</v>
      </c>
      <c r="AI102" s="120">
        <v>33</v>
      </c>
      <c r="AJ102" s="122">
        <v>2</v>
      </c>
      <c r="AK102" s="120">
        <v>2</v>
      </c>
      <c r="AL102" s="122">
        <v>56</v>
      </c>
      <c r="AM102" s="120">
        <v>56</v>
      </c>
      <c r="AN102" s="122">
        <v>326</v>
      </c>
      <c r="AO102" s="120">
        <v>326</v>
      </c>
      <c r="AP102" s="122">
        <v>86</v>
      </c>
      <c r="AQ102" s="120">
        <v>86</v>
      </c>
      <c r="AR102" s="122">
        <v>91</v>
      </c>
      <c r="AS102" s="120">
        <v>91</v>
      </c>
    </row>
    <row r="103" spans="1:45" ht="13.5" customHeight="1" x14ac:dyDescent="0.3">
      <c r="A103" s="119" t="s">
        <v>238</v>
      </c>
      <c r="B103" s="163" t="str">
        <f>'Incentive Goal'!B102</f>
        <v>WAYNE</v>
      </c>
      <c r="C103" s="120">
        <v>10</v>
      </c>
      <c r="D103" s="120">
        <v>18</v>
      </c>
      <c r="E103" s="220">
        <v>6864</v>
      </c>
      <c r="F103" s="219">
        <v>686.4</v>
      </c>
      <c r="G103" s="220">
        <v>398</v>
      </c>
      <c r="H103" s="219">
        <v>39.799999999999997</v>
      </c>
      <c r="I103" s="220">
        <v>132</v>
      </c>
      <c r="J103" s="219">
        <v>13.2</v>
      </c>
      <c r="K103" s="121">
        <v>5457251.7300000004</v>
      </c>
      <c r="L103" s="121">
        <v>545725.17300000007</v>
      </c>
      <c r="M103" s="121">
        <v>303180.65166666667</v>
      </c>
      <c r="N103" s="349">
        <v>70123</v>
      </c>
      <c r="O103" s="120">
        <v>7012.3</v>
      </c>
      <c r="P103" s="349">
        <v>227</v>
      </c>
      <c r="Q103" s="120">
        <v>22.7</v>
      </c>
      <c r="R103" s="348">
        <v>1597</v>
      </c>
      <c r="S103" s="120">
        <v>159.69999999999999</v>
      </c>
      <c r="T103" s="348">
        <v>169</v>
      </c>
      <c r="U103" s="120">
        <v>16.899999999999999</v>
      </c>
      <c r="V103" s="348">
        <v>131</v>
      </c>
      <c r="W103" s="120">
        <v>13.1</v>
      </c>
      <c r="X103" s="348">
        <v>412</v>
      </c>
      <c r="Y103" s="120">
        <v>41.2</v>
      </c>
      <c r="Z103" s="348">
        <v>252</v>
      </c>
      <c r="AA103" s="120">
        <v>25.2</v>
      </c>
      <c r="AB103" s="348">
        <v>105</v>
      </c>
      <c r="AC103" s="120">
        <v>10.5</v>
      </c>
      <c r="AD103" s="348">
        <v>28</v>
      </c>
      <c r="AE103" s="120">
        <v>2.8</v>
      </c>
      <c r="AF103" s="122">
        <v>206</v>
      </c>
      <c r="AG103" s="120">
        <v>20.6</v>
      </c>
      <c r="AH103" s="122">
        <v>276</v>
      </c>
      <c r="AI103" s="120">
        <v>27.6</v>
      </c>
      <c r="AJ103" s="122">
        <v>42</v>
      </c>
      <c r="AK103" s="120">
        <v>4.2</v>
      </c>
      <c r="AL103" s="122">
        <v>1490</v>
      </c>
      <c r="AM103" s="120">
        <v>149</v>
      </c>
      <c r="AN103" s="122">
        <v>1189</v>
      </c>
      <c r="AO103" s="120">
        <v>118.9</v>
      </c>
      <c r="AP103" s="122">
        <v>2414</v>
      </c>
      <c r="AQ103" s="120">
        <v>241.4</v>
      </c>
      <c r="AR103" s="122">
        <v>420</v>
      </c>
      <c r="AS103" s="120">
        <v>42</v>
      </c>
    </row>
    <row r="104" spans="1:45" ht="13.5" customHeight="1" x14ac:dyDescent="0.3">
      <c r="A104" s="119" t="s">
        <v>152</v>
      </c>
      <c r="B104" s="163" t="str">
        <f>'Incentive Goal'!B103</f>
        <v>WILKES</v>
      </c>
      <c r="C104" s="120">
        <v>6</v>
      </c>
      <c r="D104" s="120">
        <v>8</v>
      </c>
      <c r="E104" s="220">
        <v>2546</v>
      </c>
      <c r="F104" s="219">
        <v>424.33333333333331</v>
      </c>
      <c r="G104" s="220">
        <v>46</v>
      </c>
      <c r="H104" s="219">
        <v>7.666666666666667</v>
      </c>
      <c r="I104" s="220">
        <v>94</v>
      </c>
      <c r="J104" s="219">
        <v>15.666666666666666</v>
      </c>
      <c r="K104" s="121">
        <v>1778317.16</v>
      </c>
      <c r="L104" s="121">
        <v>296386.1933333333</v>
      </c>
      <c r="M104" s="121">
        <v>222289.64499999999</v>
      </c>
      <c r="N104" s="349">
        <v>26736</v>
      </c>
      <c r="O104" s="120">
        <v>4456</v>
      </c>
      <c r="P104" s="349">
        <v>127</v>
      </c>
      <c r="Q104" s="120">
        <v>21.166666666666668</v>
      </c>
      <c r="R104" s="348">
        <v>270</v>
      </c>
      <c r="S104" s="120">
        <v>45</v>
      </c>
      <c r="T104" s="348">
        <v>9</v>
      </c>
      <c r="U104" s="120">
        <v>1.5</v>
      </c>
      <c r="V104" s="348">
        <v>54</v>
      </c>
      <c r="W104" s="120">
        <v>9</v>
      </c>
      <c r="X104" s="348">
        <v>52</v>
      </c>
      <c r="Y104" s="120">
        <v>8.6666666666666661</v>
      </c>
      <c r="Z104" s="348">
        <v>134</v>
      </c>
      <c r="AA104" s="120">
        <v>22.333333333333332</v>
      </c>
      <c r="AB104" s="348">
        <v>95</v>
      </c>
      <c r="AC104" s="120">
        <v>15.833333333333334</v>
      </c>
      <c r="AD104" s="348">
        <v>8</v>
      </c>
      <c r="AE104" s="120">
        <v>1.3333333333333333</v>
      </c>
      <c r="AF104" s="122">
        <v>8</v>
      </c>
      <c r="AG104" s="120">
        <v>1.3333333333333333</v>
      </c>
      <c r="AH104" s="122">
        <v>41</v>
      </c>
      <c r="AI104" s="120">
        <v>6.833333333333333</v>
      </c>
      <c r="AJ104" s="122">
        <v>14</v>
      </c>
      <c r="AK104" s="120">
        <v>2.3333333333333335</v>
      </c>
      <c r="AL104" s="122">
        <v>659</v>
      </c>
      <c r="AM104" s="120">
        <v>109.83333333333333</v>
      </c>
      <c r="AN104" s="122">
        <v>924</v>
      </c>
      <c r="AO104" s="120">
        <v>154</v>
      </c>
      <c r="AP104" s="122">
        <v>5286</v>
      </c>
      <c r="AQ104" s="120">
        <v>881</v>
      </c>
      <c r="AR104" s="122">
        <v>734</v>
      </c>
      <c r="AS104" s="120">
        <v>122.33333333333333</v>
      </c>
    </row>
    <row r="105" spans="1:45" ht="13.5" customHeight="1" x14ac:dyDescent="0.3">
      <c r="A105" s="119" t="s">
        <v>238</v>
      </c>
      <c r="B105" s="163" t="str">
        <f>'Incentive Goal'!B104</f>
        <v>WILSON</v>
      </c>
      <c r="C105" s="120">
        <v>13.5</v>
      </c>
      <c r="D105" s="120">
        <v>20</v>
      </c>
      <c r="E105" s="220">
        <v>4600</v>
      </c>
      <c r="F105" s="219">
        <v>340.74074074074076</v>
      </c>
      <c r="G105" s="220">
        <v>80</v>
      </c>
      <c r="H105" s="219">
        <v>5.9259259259259256</v>
      </c>
      <c r="I105" s="220">
        <v>107</v>
      </c>
      <c r="J105" s="219">
        <v>7.9259259259259256</v>
      </c>
      <c r="K105" s="121">
        <v>4078347.28</v>
      </c>
      <c r="L105" s="121">
        <v>302099.79851851851</v>
      </c>
      <c r="M105" s="121">
        <v>203917.364</v>
      </c>
      <c r="N105" s="349">
        <v>56050</v>
      </c>
      <c r="O105" s="120">
        <v>4151.8518518518522</v>
      </c>
      <c r="P105" s="349">
        <v>277</v>
      </c>
      <c r="Q105" s="120">
        <v>20.518518518518519</v>
      </c>
      <c r="R105" s="348">
        <v>2009</v>
      </c>
      <c r="S105" s="120">
        <v>148.81481481481481</v>
      </c>
      <c r="T105" s="348">
        <v>216</v>
      </c>
      <c r="U105" s="120">
        <v>16</v>
      </c>
      <c r="V105" s="348">
        <v>78</v>
      </c>
      <c r="W105" s="120">
        <v>5.7777777777777777</v>
      </c>
      <c r="X105" s="348">
        <v>87</v>
      </c>
      <c r="Y105" s="120">
        <v>6.4444444444444446</v>
      </c>
      <c r="Z105" s="348">
        <v>218</v>
      </c>
      <c r="AA105" s="120">
        <v>16.148148148148149</v>
      </c>
      <c r="AB105" s="348">
        <v>88</v>
      </c>
      <c r="AC105" s="120">
        <v>6.5185185185185182</v>
      </c>
      <c r="AD105" s="348">
        <v>93</v>
      </c>
      <c r="AE105" s="120">
        <v>6.8888888888888893</v>
      </c>
      <c r="AF105" s="122">
        <v>58</v>
      </c>
      <c r="AG105" s="120">
        <v>4.2962962962962967</v>
      </c>
      <c r="AH105" s="122">
        <v>185</v>
      </c>
      <c r="AI105" s="120">
        <v>13.703703703703704</v>
      </c>
      <c r="AJ105" s="122">
        <v>25</v>
      </c>
      <c r="AK105" s="120">
        <v>1.8518518518518519</v>
      </c>
      <c r="AL105" s="122">
        <v>1433</v>
      </c>
      <c r="AM105" s="120">
        <v>106.14814814814815</v>
      </c>
      <c r="AN105" s="122">
        <v>1136</v>
      </c>
      <c r="AO105" s="120">
        <v>84.148148148148152</v>
      </c>
      <c r="AP105" s="122">
        <v>1254</v>
      </c>
      <c r="AQ105" s="120">
        <v>92.888888888888886</v>
      </c>
      <c r="AR105" s="122">
        <v>610</v>
      </c>
      <c r="AS105" s="120">
        <v>45.185185185185183</v>
      </c>
    </row>
    <row r="106" spans="1:45" ht="13.5" customHeight="1" x14ac:dyDescent="0.3">
      <c r="A106" s="119" t="s">
        <v>142</v>
      </c>
      <c r="B106" s="163" t="str">
        <f>'Incentive Goal'!B105</f>
        <v>YADKIN</v>
      </c>
      <c r="C106" s="120">
        <v>3.5</v>
      </c>
      <c r="D106" s="120">
        <v>5</v>
      </c>
      <c r="E106" s="220">
        <v>922</v>
      </c>
      <c r="F106" s="219">
        <v>263.42857142857144</v>
      </c>
      <c r="G106" s="220">
        <v>28</v>
      </c>
      <c r="H106" s="219">
        <v>8</v>
      </c>
      <c r="I106" s="220">
        <v>22</v>
      </c>
      <c r="J106" s="219">
        <v>6.2857142857142856</v>
      </c>
      <c r="K106" s="121">
        <v>902783.75</v>
      </c>
      <c r="L106" s="121">
        <v>257938.21428571429</v>
      </c>
      <c r="M106" s="121">
        <v>180556.75</v>
      </c>
      <c r="N106" s="349">
        <v>8532</v>
      </c>
      <c r="O106" s="120">
        <v>2437.7142857142858</v>
      </c>
      <c r="P106" s="349">
        <v>41</v>
      </c>
      <c r="Q106" s="120">
        <v>11.714285714285714</v>
      </c>
      <c r="R106" s="348">
        <v>178</v>
      </c>
      <c r="S106" s="120">
        <v>50.857142857142854</v>
      </c>
      <c r="T106" s="348">
        <v>1</v>
      </c>
      <c r="U106" s="120">
        <v>0.2857142857142857</v>
      </c>
      <c r="V106" s="348">
        <v>2</v>
      </c>
      <c r="W106" s="120">
        <v>0.5714285714285714</v>
      </c>
      <c r="X106" s="348">
        <v>28</v>
      </c>
      <c r="Y106" s="120">
        <v>8</v>
      </c>
      <c r="Z106" s="348">
        <v>33</v>
      </c>
      <c r="AA106" s="120">
        <v>9.4285714285714288</v>
      </c>
      <c r="AB106" s="348">
        <v>23</v>
      </c>
      <c r="AC106" s="120">
        <v>6.5714285714285712</v>
      </c>
      <c r="AD106" s="348">
        <v>2</v>
      </c>
      <c r="AE106" s="120">
        <v>0.5714285714285714</v>
      </c>
      <c r="AF106" s="122">
        <v>13</v>
      </c>
      <c r="AG106" s="120">
        <v>3.7142857142857144</v>
      </c>
      <c r="AH106" s="122">
        <v>22</v>
      </c>
      <c r="AI106" s="120">
        <v>6.2857142857142856</v>
      </c>
      <c r="AJ106" s="122">
        <v>5</v>
      </c>
      <c r="AK106" s="120">
        <v>1.4285714285714286</v>
      </c>
      <c r="AL106" s="122">
        <v>228</v>
      </c>
      <c r="AM106" s="120">
        <v>65.142857142857139</v>
      </c>
      <c r="AN106" s="122">
        <v>183</v>
      </c>
      <c r="AO106" s="120">
        <v>52.285714285714285</v>
      </c>
      <c r="AP106" s="122">
        <v>449</v>
      </c>
      <c r="AQ106" s="120">
        <v>128.28571428571428</v>
      </c>
      <c r="AR106" s="122">
        <v>153</v>
      </c>
      <c r="AS106" s="120">
        <v>43.714285714285715</v>
      </c>
    </row>
    <row r="107" spans="1:45" ht="13.5" customHeight="1" x14ac:dyDescent="0.3">
      <c r="A107" s="119" t="s">
        <v>251</v>
      </c>
      <c r="B107" s="163" t="str">
        <f>'Incentive Goal'!B106</f>
        <v>YANCEY</v>
      </c>
      <c r="C107" s="120">
        <v>0.75</v>
      </c>
      <c r="D107" s="120">
        <v>1.05</v>
      </c>
      <c r="E107" s="220">
        <v>316</v>
      </c>
      <c r="F107" s="219">
        <v>421.33333333333331</v>
      </c>
      <c r="G107" s="220">
        <v>4</v>
      </c>
      <c r="H107" s="219">
        <v>5.333333333333333</v>
      </c>
      <c r="I107" s="220">
        <v>2</v>
      </c>
      <c r="J107" s="219">
        <v>2.6666666666666665</v>
      </c>
      <c r="K107" s="121">
        <v>338694.24</v>
      </c>
      <c r="L107" s="121">
        <v>451592.32</v>
      </c>
      <c r="M107" s="121">
        <v>322565.94285714283</v>
      </c>
      <c r="N107" s="349">
        <v>2688</v>
      </c>
      <c r="O107" s="120">
        <v>3584</v>
      </c>
      <c r="P107" s="349">
        <v>15</v>
      </c>
      <c r="Q107" s="120">
        <v>20</v>
      </c>
      <c r="R107" s="348">
        <v>24</v>
      </c>
      <c r="S107" s="120">
        <v>32</v>
      </c>
      <c r="T107" s="348">
        <v>0</v>
      </c>
      <c r="U107" s="120">
        <v>0</v>
      </c>
      <c r="V107" s="348">
        <v>0</v>
      </c>
      <c r="W107" s="120">
        <v>0</v>
      </c>
      <c r="X107" s="348">
        <v>4</v>
      </c>
      <c r="Y107" s="120">
        <v>5.333333333333333</v>
      </c>
      <c r="Z107" s="348">
        <v>2</v>
      </c>
      <c r="AA107" s="120">
        <v>2.6666666666666665</v>
      </c>
      <c r="AB107" s="348">
        <v>2</v>
      </c>
      <c r="AC107" s="120">
        <v>2.6666666666666665</v>
      </c>
      <c r="AD107" s="348">
        <v>0</v>
      </c>
      <c r="AE107" s="120">
        <v>0</v>
      </c>
      <c r="AF107" s="122">
        <v>1</v>
      </c>
      <c r="AG107" s="120">
        <v>1.3333333333333333</v>
      </c>
      <c r="AH107" s="122">
        <v>6</v>
      </c>
      <c r="AI107" s="120">
        <v>8</v>
      </c>
      <c r="AJ107" s="122">
        <v>6</v>
      </c>
      <c r="AK107" s="120">
        <v>8</v>
      </c>
      <c r="AL107" s="122">
        <v>27</v>
      </c>
      <c r="AM107" s="120">
        <v>36</v>
      </c>
      <c r="AN107" s="122">
        <v>47</v>
      </c>
      <c r="AO107" s="120">
        <v>62.666666666666664</v>
      </c>
      <c r="AP107" s="122">
        <v>47</v>
      </c>
      <c r="AQ107" s="120">
        <v>62.666666666666664</v>
      </c>
      <c r="AR107" s="122">
        <v>13</v>
      </c>
      <c r="AS107" s="120">
        <v>17.333333333333332</v>
      </c>
    </row>
    <row r="108" spans="1:45" ht="13.8" x14ac:dyDescent="0.3">
      <c r="A108" s="119"/>
      <c r="B108" s="119" t="s">
        <v>217</v>
      </c>
      <c r="C108" s="123">
        <v>937.13</v>
      </c>
      <c r="D108" s="123">
        <v>1394.1399999999999</v>
      </c>
      <c r="E108" s="220">
        <v>311897</v>
      </c>
      <c r="F108" s="222">
        <v>332.82148688015536</v>
      </c>
      <c r="G108" s="221">
        <v>7615</v>
      </c>
      <c r="H108" s="222">
        <v>8.1258736781449752</v>
      </c>
      <c r="I108" s="221">
        <v>8049</v>
      </c>
      <c r="J108" s="222">
        <v>8.588989787969652</v>
      </c>
      <c r="K108" s="124">
        <v>314169123.82000005</v>
      </c>
      <c r="L108" s="124">
        <v>335246.04251277843</v>
      </c>
      <c r="M108" s="124">
        <v>225349.76675226309</v>
      </c>
      <c r="N108" s="351">
        <v>3183538</v>
      </c>
      <c r="O108" s="123">
        <v>3397.1145945599865</v>
      </c>
      <c r="P108" s="351">
        <v>15715</v>
      </c>
      <c r="Q108" s="123">
        <v>16.769284944458079</v>
      </c>
      <c r="R108" s="351">
        <v>211679</v>
      </c>
      <c r="S108" s="123">
        <v>225.8800806718385</v>
      </c>
      <c r="T108" s="351">
        <v>20979</v>
      </c>
      <c r="U108" s="123">
        <v>22.386435179750944</v>
      </c>
      <c r="V108" s="351">
        <v>4488</v>
      </c>
      <c r="W108" s="123">
        <v>4.7890900942238535</v>
      </c>
      <c r="X108" s="351">
        <v>8007</v>
      </c>
      <c r="Y108" s="123">
        <v>8.5441720999221022</v>
      </c>
      <c r="Z108" s="351">
        <v>11970</v>
      </c>
      <c r="AA108" s="123">
        <v>12.773041093551589</v>
      </c>
      <c r="AB108" s="351">
        <v>7309</v>
      </c>
      <c r="AC108" s="123">
        <v>7.7993448080842569</v>
      </c>
      <c r="AD108" s="351">
        <v>7048</v>
      </c>
      <c r="AE108" s="123">
        <v>7.5208348895030577</v>
      </c>
      <c r="AF108" s="125">
        <v>6357</v>
      </c>
      <c r="AG108" s="123">
        <v>6.7834772123398031</v>
      </c>
      <c r="AH108" s="125">
        <v>11717</v>
      </c>
      <c r="AI108" s="123">
        <v>12.503067877455637</v>
      </c>
      <c r="AJ108" s="125">
        <v>1969</v>
      </c>
      <c r="AK108" s="123">
        <v>2.1010958991815438</v>
      </c>
      <c r="AL108" s="125">
        <v>82663</v>
      </c>
      <c r="AM108" s="123">
        <v>88.208679692251877</v>
      </c>
      <c r="AN108" s="125">
        <v>81796</v>
      </c>
      <c r="AO108" s="123">
        <v>87.283514560413181</v>
      </c>
      <c r="AP108" s="125">
        <v>222340</v>
      </c>
      <c r="AQ108" s="123">
        <v>237.25630382124146</v>
      </c>
      <c r="AR108" s="125">
        <v>34117</v>
      </c>
      <c r="AS108" s="123">
        <v>36.405834836148664</v>
      </c>
    </row>
    <row r="109" spans="1:45" ht="13.8" x14ac:dyDescent="0.3">
      <c r="A109" s="239"/>
      <c r="B109" s="239"/>
      <c r="C109" s="240"/>
      <c r="D109" s="240"/>
      <c r="E109" s="347"/>
      <c r="F109" s="241"/>
      <c r="G109" s="242"/>
      <c r="H109" s="241"/>
      <c r="I109" s="242"/>
      <c r="J109" s="241"/>
      <c r="K109" s="267"/>
      <c r="L109" s="267"/>
      <c r="M109" s="267"/>
      <c r="N109" s="352"/>
      <c r="O109" s="240"/>
      <c r="P109" s="352"/>
      <c r="Q109" s="240"/>
      <c r="R109" s="352"/>
      <c r="S109" s="240"/>
      <c r="T109" s="352"/>
      <c r="U109" s="240"/>
      <c r="V109" s="352"/>
      <c r="W109" s="240"/>
      <c r="X109" s="352"/>
      <c r="Y109" s="240"/>
      <c r="Z109" s="352"/>
      <c r="AA109" s="240"/>
      <c r="AB109" s="352"/>
      <c r="AC109" s="240"/>
      <c r="AD109" s="352"/>
      <c r="AE109" s="240"/>
      <c r="AF109" s="268"/>
      <c r="AG109" s="240"/>
      <c r="AH109" s="268"/>
      <c r="AI109" s="240"/>
      <c r="AJ109" s="268"/>
      <c r="AK109" s="240"/>
      <c r="AL109" s="268"/>
      <c r="AM109" s="240"/>
      <c r="AN109" s="268"/>
      <c r="AO109" s="240"/>
      <c r="AP109" s="268"/>
      <c r="AQ109" s="240"/>
      <c r="AR109" s="268"/>
      <c r="AS109" s="240"/>
    </row>
    <row r="110" spans="1:45" s="133" customFormat="1" ht="13.8" x14ac:dyDescent="0.3">
      <c r="A110" s="407" t="s">
        <v>3</v>
      </c>
      <c r="B110" s="408"/>
      <c r="C110" s="126">
        <v>937.13</v>
      </c>
      <c r="D110" s="127">
        <v>1394.1399999999999</v>
      </c>
      <c r="E110" s="345">
        <v>311897</v>
      </c>
      <c r="F110" s="346">
        <v>332.82148688015536</v>
      </c>
      <c r="G110" s="345">
        <v>7615</v>
      </c>
      <c r="H110" s="126">
        <v>8.1258736781449752</v>
      </c>
      <c r="I110" s="345">
        <v>8049</v>
      </c>
      <c r="J110" s="127">
        <v>8.588989787969652</v>
      </c>
      <c r="K110" s="129">
        <v>314169123.82000005</v>
      </c>
      <c r="L110" s="130">
        <v>335246.04251277843</v>
      </c>
      <c r="M110" s="131">
        <v>225349.76675226309</v>
      </c>
      <c r="N110" s="345">
        <v>3183538</v>
      </c>
      <c r="O110" s="132">
        <v>3397.1145945599865</v>
      </c>
      <c r="P110" s="345">
        <v>15715</v>
      </c>
      <c r="Q110" s="127">
        <v>16.769284944458079</v>
      </c>
      <c r="R110" s="345">
        <v>211679</v>
      </c>
      <c r="S110" s="132">
        <v>225.8800806718385</v>
      </c>
      <c r="T110" s="345">
        <v>20979</v>
      </c>
      <c r="U110" s="127">
        <v>22.386435179750944</v>
      </c>
      <c r="V110" s="345">
        <v>4488</v>
      </c>
      <c r="W110" s="132">
        <v>4.7890900942238535</v>
      </c>
      <c r="X110" s="345">
        <v>8007</v>
      </c>
      <c r="Y110" s="127">
        <v>8.5441720999221022</v>
      </c>
      <c r="Z110" s="345">
        <v>11970</v>
      </c>
      <c r="AA110" s="132">
        <v>12.773041093551589</v>
      </c>
      <c r="AB110" s="345">
        <v>7309</v>
      </c>
      <c r="AC110" s="127">
        <v>7.7993448080842569</v>
      </c>
      <c r="AD110" s="345">
        <v>7048</v>
      </c>
      <c r="AE110" s="126">
        <v>7.5208348895030577</v>
      </c>
      <c r="AF110" s="128">
        <v>6357</v>
      </c>
      <c r="AG110" s="127">
        <v>6.7834772123398031</v>
      </c>
      <c r="AH110" s="128">
        <v>11717</v>
      </c>
      <c r="AI110" s="127">
        <v>12.503067877455637</v>
      </c>
      <c r="AJ110" s="128">
        <v>1969</v>
      </c>
      <c r="AK110" s="127">
        <v>2.1010958991815438</v>
      </c>
      <c r="AL110" s="128">
        <v>82663</v>
      </c>
      <c r="AM110" s="127">
        <v>88.208679692251877</v>
      </c>
      <c r="AN110" s="128">
        <v>81796</v>
      </c>
      <c r="AO110" s="132">
        <v>87.283514560413181</v>
      </c>
      <c r="AP110" s="128">
        <v>222340</v>
      </c>
      <c r="AQ110" s="127">
        <v>237.25630382124146</v>
      </c>
      <c r="AR110" s="128">
        <v>34117</v>
      </c>
      <c r="AS110" s="127">
        <v>36.405834836148664</v>
      </c>
    </row>
    <row r="111" spans="1:45" s="134" customFormat="1" ht="13.8" x14ac:dyDescent="0.3">
      <c r="A111" s="119" t="s">
        <v>238</v>
      </c>
      <c r="B111" s="119" t="s">
        <v>236</v>
      </c>
      <c r="C111" s="123">
        <v>18</v>
      </c>
      <c r="D111" s="123">
        <v>24</v>
      </c>
      <c r="E111" s="221">
        <v>4166</v>
      </c>
      <c r="F111" s="222">
        <v>231.44444444444446</v>
      </c>
      <c r="G111" s="221">
        <v>34</v>
      </c>
      <c r="H111" s="222">
        <v>1.8888888888888888</v>
      </c>
      <c r="I111" s="223">
        <v>16</v>
      </c>
      <c r="J111" s="222">
        <v>0.88888888888888884</v>
      </c>
      <c r="K111" s="124">
        <v>2349731.9500000002</v>
      </c>
      <c r="L111" s="121">
        <v>130540.6638888889</v>
      </c>
      <c r="M111" s="121">
        <v>97905.497916666674</v>
      </c>
      <c r="N111" s="351">
        <v>42930</v>
      </c>
      <c r="O111" s="123">
        <v>2385</v>
      </c>
      <c r="P111" s="351">
        <v>157</v>
      </c>
      <c r="Q111" s="123">
        <v>8.7222222222222214</v>
      </c>
      <c r="R111" s="351">
        <v>3610</v>
      </c>
      <c r="S111" s="123">
        <v>200.55555555555554</v>
      </c>
      <c r="T111" s="351">
        <v>146</v>
      </c>
      <c r="U111" s="123">
        <v>8.1111111111111107</v>
      </c>
      <c r="V111" s="351">
        <v>22</v>
      </c>
      <c r="W111" s="123">
        <v>1.2222222222222223</v>
      </c>
      <c r="X111" s="351">
        <v>33</v>
      </c>
      <c r="Y111" s="123">
        <v>1.8333333333333333</v>
      </c>
      <c r="Z111" s="351">
        <v>51</v>
      </c>
      <c r="AA111" s="123">
        <v>2.8333333333333335</v>
      </c>
      <c r="AB111" s="351">
        <v>13</v>
      </c>
      <c r="AC111" s="123">
        <v>0.72222222222222221</v>
      </c>
      <c r="AD111" s="351">
        <v>65</v>
      </c>
      <c r="AE111" s="123">
        <v>3.6111111111111112</v>
      </c>
      <c r="AF111" s="125">
        <v>80</v>
      </c>
      <c r="AG111" s="123">
        <v>4.4444444444444446</v>
      </c>
      <c r="AH111" s="125">
        <v>166</v>
      </c>
      <c r="AI111" s="123">
        <v>9.2222222222222214</v>
      </c>
      <c r="AJ111" s="125">
        <v>25</v>
      </c>
      <c r="AK111" s="123">
        <v>1.3888888888888888</v>
      </c>
      <c r="AL111" s="125">
        <v>591</v>
      </c>
      <c r="AM111" s="123">
        <v>32.833333333333336</v>
      </c>
      <c r="AN111" s="125">
        <v>1516</v>
      </c>
      <c r="AO111" s="123">
        <v>84.222222222222229</v>
      </c>
      <c r="AP111" s="125">
        <v>1029</v>
      </c>
      <c r="AQ111" s="123">
        <v>57.166666666666664</v>
      </c>
      <c r="AR111" s="125">
        <v>388</v>
      </c>
      <c r="AS111" s="123">
        <v>21.555555555555557</v>
      </c>
    </row>
    <row r="112" spans="1:45" s="134" customFormat="1" ht="13.8" x14ac:dyDescent="0.3">
      <c r="A112" s="119" t="s">
        <v>142</v>
      </c>
      <c r="B112" s="119" t="s">
        <v>237</v>
      </c>
      <c r="C112" s="123">
        <v>49</v>
      </c>
      <c r="D112" s="123">
        <v>94</v>
      </c>
      <c r="E112" s="221">
        <v>16402</v>
      </c>
      <c r="F112" s="222">
        <v>334.73469387755102</v>
      </c>
      <c r="G112" s="221">
        <v>365</v>
      </c>
      <c r="H112" s="222">
        <v>7.4489795918367347</v>
      </c>
      <c r="I112" s="223">
        <v>383</v>
      </c>
      <c r="J112" s="222">
        <v>7.8163265306122449</v>
      </c>
      <c r="K112" s="124">
        <v>16242918.09</v>
      </c>
      <c r="L112" s="121">
        <v>331488.12428571429</v>
      </c>
      <c r="M112" s="121">
        <v>172797.00095744681</v>
      </c>
      <c r="N112" s="351">
        <v>159898</v>
      </c>
      <c r="O112" s="123">
        <v>3263.2244897959185</v>
      </c>
      <c r="P112" s="351">
        <v>862</v>
      </c>
      <c r="Q112" s="123">
        <v>17.591836734693878</v>
      </c>
      <c r="R112" s="351">
        <v>6088</v>
      </c>
      <c r="S112" s="123">
        <v>124.24489795918367</v>
      </c>
      <c r="T112" s="351">
        <v>236</v>
      </c>
      <c r="U112" s="123">
        <v>4.8163265306122449</v>
      </c>
      <c r="V112" s="351">
        <v>234</v>
      </c>
      <c r="W112" s="123">
        <v>4.7755102040816331</v>
      </c>
      <c r="X112" s="351">
        <v>371</v>
      </c>
      <c r="Y112" s="123">
        <v>7.5714285714285712</v>
      </c>
      <c r="Z112" s="351">
        <v>606</v>
      </c>
      <c r="AA112" s="123">
        <v>12.36734693877551</v>
      </c>
      <c r="AB112" s="351">
        <v>361</v>
      </c>
      <c r="AC112" s="123">
        <v>7.3673469387755102</v>
      </c>
      <c r="AD112" s="351">
        <v>1358</v>
      </c>
      <c r="AE112" s="123">
        <v>27.714285714285715</v>
      </c>
      <c r="AF112" s="125">
        <v>287</v>
      </c>
      <c r="AG112" s="123">
        <v>5.8571428571428568</v>
      </c>
      <c r="AH112" s="125">
        <v>652</v>
      </c>
      <c r="AI112" s="123">
        <v>13.306122448979592</v>
      </c>
      <c r="AJ112" s="125">
        <v>138</v>
      </c>
      <c r="AK112" s="123">
        <v>2.8163265306122449</v>
      </c>
      <c r="AL112" s="125">
        <v>4367</v>
      </c>
      <c r="AM112" s="123">
        <v>89.122448979591837</v>
      </c>
      <c r="AN112" s="125">
        <v>3096</v>
      </c>
      <c r="AO112" s="123">
        <v>63.183673469387756</v>
      </c>
      <c r="AP112" s="125">
        <v>25355</v>
      </c>
      <c r="AQ112" s="123">
        <v>517.44897959183675</v>
      </c>
      <c r="AR112" s="125">
        <v>753</v>
      </c>
      <c r="AS112" s="123">
        <v>15.36734693877551</v>
      </c>
    </row>
    <row r="113" spans="1:45" ht="18" customHeight="1" x14ac:dyDescent="0.3">
      <c r="A113" s="135" t="s">
        <v>218</v>
      </c>
      <c r="B113" s="136"/>
      <c r="C113" s="137"/>
      <c r="D113" s="138"/>
      <c r="E113" s="139"/>
      <c r="F113" s="140"/>
      <c r="G113" s="139"/>
      <c r="H113" s="141"/>
      <c r="I113" s="139"/>
      <c r="J113" s="140"/>
      <c r="K113" s="142"/>
      <c r="L113" s="143"/>
      <c r="M113" s="144"/>
      <c r="N113" s="141"/>
      <c r="O113" s="145"/>
      <c r="P113" s="141"/>
      <c r="Q113" s="140"/>
      <c r="R113" s="139"/>
      <c r="S113" s="145"/>
      <c r="T113" s="141"/>
      <c r="U113" s="140"/>
      <c r="V113" s="139"/>
      <c r="W113" s="145"/>
      <c r="X113" s="141"/>
      <c r="Y113" s="140"/>
      <c r="Z113" s="139"/>
      <c r="AA113" s="145"/>
      <c r="AB113" s="141"/>
      <c r="AC113" s="140"/>
      <c r="AD113" s="141"/>
      <c r="AE113" s="141"/>
      <c r="AF113" s="139"/>
      <c r="AG113" s="140"/>
      <c r="AH113" s="141"/>
      <c r="AI113" s="140"/>
      <c r="AJ113" s="139"/>
      <c r="AK113" s="140"/>
      <c r="AL113" s="139"/>
      <c r="AM113" s="140"/>
      <c r="AN113" s="139"/>
      <c r="AO113" s="145"/>
      <c r="AP113" s="141"/>
      <c r="AQ113" s="140"/>
      <c r="AR113" s="139"/>
      <c r="AS113" s="140"/>
    </row>
    <row r="114" spans="1:45" ht="18" customHeight="1" x14ac:dyDescent="0.25"/>
    <row r="116" spans="1:45" ht="13.8" x14ac:dyDescent="0.3">
      <c r="A116" s="155"/>
      <c r="B116" s="155"/>
      <c r="N116" s="150"/>
    </row>
    <row r="117" spans="1:45" x14ac:dyDescent="0.25">
      <c r="N117" s="150"/>
    </row>
    <row r="118" spans="1:45" x14ac:dyDescent="0.25">
      <c r="N118" s="150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4"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78" activePane="bottomRight" state="frozen"/>
      <selection activeCell="D7" sqref="D7"/>
      <selection pane="topRight" activeCell="D7" sqref="D7"/>
      <selection pane="bottomLeft" activeCell="D7" sqref="D7"/>
      <selection pane="bottomRight" activeCell="D106" sqref="D106:X106"/>
    </sheetView>
  </sheetViews>
  <sheetFormatPr defaultColWidth="9.33203125" defaultRowHeight="12" customHeight="1" x14ac:dyDescent="0.25"/>
  <cols>
    <col min="1" max="1" width="24" style="159" customWidth="1"/>
    <col min="2" max="2" width="20.5546875" style="159" customWidth="1"/>
    <col min="3" max="3" width="21.5546875" style="156" customWidth="1"/>
    <col min="4" max="11" width="8.6640625" style="160" customWidth="1"/>
    <col min="12" max="14" width="8.6640625" style="161" customWidth="1"/>
    <col min="15" max="15" width="8.6640625" style="162" customWidth="1"/>
    <col min="16" max="18" width="9.33203125" style="339" customWidth="1"/>
    <col min="19" max="19" width="9.33203125" style="340" customWidth="1"/>
    <col min="20" max="23" width="8.6640625" style="161" customWidth="1"/>
    <col min="24" max="24" width="10.6640625" style="161" customWidth="1"/>
    <col min="25" max="25" width="12.33203125" style="161" bestFit="1" customWidth="1"/>
    <col min="26" max="26" width="95.6640625" style="161" customWidth="1"/>
    <col min="27" max="16384" width="9.33203125" style="156"/>
  </cols>
  <sheetData>
    <row r="1" spans="1:26" ht="41.4" x14ac:dyDescent="0.25">
      <c r="A1" s="416" t="s">
        <v>323</v>
      </c>
      <c r="B1" s="416"/>
      <c r="C1" s="417"/>
      <c r="D1" s="269"/>
      <c r="E1" s="270"/>
      <c r="F1" s="270"/>
      <c r="G1" s="271"/>
      <c r="H1" s="272"/>
      <c r="I1" s="273"/>
      <c r="J1" s="273"/>
      <c r="K1" s="274"/>
      <c r="L1" s="269"/>
      <c r="M1" s="270"/>
      <c r="N1" s="270"/>
      <c r="O1" s="271"/>
      <c r="P1" s="272"/>
      <c r="Q1" s="273"/>
      <c r="R1" s="273"/>
      <c r="S1" s="274"/>
      <c r="T1" s="275"/>
      <c r="U1" s="276"/>
      <c r="V1" s="276"/>
      <c r="W1" s="277"/>
      <c r="X1" s="278" t="s">
        <v>219</v>
      </c>
      <c r="Y1" s="418" t="s">
        <v>309</v>
      </c>
      <c r="Z1" s="420" t="s">
        <v>252</v>
      </c>
    </row>
    <row r="2" spans="1:26" ht="42" customHeight="1" x14ac:dyDescent="0.25">
      <c r="A2" s="354"/>
      <c r="B2" s="354"/>
      <c r="C2" s="355"/>
      <c r="D2" s="422" t="s">
        <v>253</v>
      </c>
      <c r="E2" s="423"/>
      <c r="F2" s="423"/>
      <c r="G2" s="424"/>
      <c r="H2" s="425" t="s">
        <v>254</v>
      </c>
      <c r="I2" s="426"/>
      <c r="J2" s="426"/>
      <c r="K2" s="427"/>
      <c r="L2" s="422" t="s">
        <v>255</v>
      </c>
      <c r="M2" s="423"/>
      <c r="N2" s="423"/>
      <c r="O2" s="424"/>
      <c r="P2" s="425" t="s">
        <v>256</v>
      </c>
      <c r="Q2" s="426"/>
      <c r="R2" s="426"/>
      <c r="S2" s="427"/>
      <c r="T2" s="428" t="s">
        <v>257</v>
      </c>
      <c r="U2" s="429"/>
      <c r="V2" s="429"/>
      <c r="W2" s="430"/>
      <c r="X2" s="431" t="s">
        <v>220</v>
      </c>
      <c r="Y2" s="418"/>
      <c r="Z2" s="420"/>
    </row>
    <row r="3" spans="1:26" s="157" customFormat="1" ht="46.2" thickBot="1" x14ac:dyDescent="0.3">
      <c r="A3" s="356" t="s">
        <v>258</v>
      </c>
      <c r="B3" s="356"/>
      <c r="C3" s="357" t="s">
        <v>177</v>
      </c>
      <c r="D3" s="279" t="s">
        <v>221</v>
      </c>
      <c r="E3" s="280" t="s">
        <v>222</v>
      </c>
      <c r="F3" s="280" t="s">
        <v>223</v>
      </c>
      <c r="G3" s="281" t="s">
        <v>259</v>
      </c>
      <c r="H3" s="282" t="s">
        <v>224</v>
      </c>
      <c r="I3" s="283" t="s">
        <v>225</v>
      </c>
      <c r="J3" s="284" t="s">
        <v>226</v>
      </c>
      <c r="K3" s="285" t="s">
        <v>260</v>
      </c>
      <c r="L3" s="286" t="s">
        <v>227</v>
      </c>
      <c r="M3" s="287" t="s">
        <v>228</v>
      </c>
      <c r="N3" s="287" t="s">
        <v>229</v>
      </c>
      <c r="O3" s="288" t="s">
        <v>261</v>
      </c>
      <c r="P3" s="289" t="s">
        <v>262</v>
      </c>
      <c r="Q3" s="290" t="s">
        <v>263</v>
      </c>
      <c r="R3" s="290" t="s">
        <v>264</v>
      </c>
      <c r="S3" s="291" t="s">
        <v>265</v>
      </c>
      <c r="T3" s="286" t="s">
        <v>230</v>
      </c>
      <c r="U3" s="287" t="s">
        <v>231</v>
      </c>
      <c r="V3" s="287" t="s">
        <v>232</v>
      </c>
      <c r="W3" s="292" t="s">
        <v>266</v>
      </c>
      <c r="X3" s="432"/>
      <c r="Y3" s="419"/>
      <c r="Z3" s="421"/>
    </row>
    <row r="4" spans="1:26" ht="18" customHeight="1" thickBot="1" x14ac:dyDescent="0.3">
      <c r="A4" s="293" t="s">
        <v>267</v>
      </c>
      <c r="B4" s="343" t="s">
        <v>142</v>
      </c>
      <c r="C4" s="294" t="s">
        <v>5</v>
      </c>
      <c r="D4" s="295">
        <v>3</v>
      </c>
      <c r="E4" s="295">
        <v>0</v>
      </c>
      <c r="F4" s="296">
        <f>D4-E4</f>
        <v>3</v>
      </c>
      <c r="G4" s="295">
        <v>0</v>
      </c>
      <c r="H4" s="297">
        <v>13</v>
      </c>
      <c r="I4" s="297">
        <v>0</v>
      </c>
      <c r="J4" s="298">
        <f t="shared" ref="J4:J67" si="0">H4-I4</f>
        <v>13</v>
      </c>
      <c r="K4" s="299">
        <v>0</v>
      </c>
      <c r="L4" s="300">
        <v>3</v>
      </c>
      <c r="M4" s="301">
        <v>0</v>
      </c>
      <c r="N4" s="302">
        <f t="shared" ref="N4:N35" si="1">L4-M4</f>
        <v>3</v>
      </c>
      <c r="O4" s="303">
        <v>0</v>
      </c>
      <c r="P4" s="304">
        <v>3</v>
      </c>
      <c r="Q4" s="305">
        <v>0</v>
      </c>
      <c r="R4" s="306">
        <f t="shared" ref="R4:R35" si="2">P4-Q4</f>
        <v>3</v>
      </c>
      <c r="S4" s="307">
        <v>0</v>
      </c>
      <c r="T4" s="308">
        <f t="shared" ref="T4:T12" si="3">SUM(P4,L4,H4,D4)</f>
        <v>22</v>
      </c>
      <c r="U4" s="308">
        <f t="shared" ref="U4:U12" si="4">SUM(Q4,M4,I4,E4)</f>
        <v>0</v>
      </c>
      <c r="V4" s="308">
        <f t="shared" ref="V4:V35" si="5">T4-U4</f>
        <v>22</v>
      </c>
      <c r="W4" s="308">
        <f t="shared" ref="W4:W35" si="6">SUM(S4,O4,K4,G4)</f>
        <v>0</v>
      </c>
      <c r="X4" s="309">
        <f>V4</f>
        <v>22</v>
      </c>
      <c r="Y4" s="310">
        <v>2</v>
      </c>
      <c r="Z4" s="310" t="s">
        <v>268</v>
      </c>
    </row>
    <row r="5" spans="1:26" ht="18" customHeight="1" thickBot="1" x14ac:dyDescent="0.3">
      <c r="A5" s="311" t="s">
        <v>267</v>
      </c>
      <c r="B5" s="312" t="s">
        <v>152</v>
      </c>
      <c r="C5" s="313" t="s">
        <v>6</v>
      </c>
      <c r="D5" s="314">
        <v>1</v>
      </c>
      <c r="E5" s="314">
        <v>0</v>
      </c>
      <c r="F5" s="296">
        <f t="shared" ref="F5:F68" si="7">D5-E5</f>
        <v>1</v>
      </c>
      <c r="G5" s="314">
        <v>0</v>
      </c>
      <c r="H5" s="315">
        <v>4.5</v>
      </c>
      <c r="I5" s="315">
        <v>0</v>
      </c>
      <c r="J5" s="298">
        <f t="shared" si="0"/>
        <v>4.5</v>
      </c>
      <c r="K5" s="316">
        <v>0</v>
      </c>
      <c r="L5" s="317">
        <v>0</v>
      </c>
      <c r="M5" s="318">
        <v>0</v>
      </c>
      <c r="N5" s="302">
        <f t="shared" si="1"/>
        <v>0</v>
      </c>
      <c r="O5" s="319">
        <v>0</v>
      </c>
      <c r="P5" s="320">
        <v>0.25</v>
      </c>
      <c r="Q5" s="321">
        <v>0</v>
      </c>
      <c r="R5" s="306">
        <f t="shared" si="2"/>
        <v>0.25</v>
      </c>
      <c r="S5" s="322">
        <v>0</v>
      </c>
      <c r="T5" s="323">
        <f t="shared" si="3"/>
        <v>5.75</v>
      </c>
      <c r="U5" s="308">
        <f t="shared" si="4"/>
        <v>0</v>
      </c>
      <c r="V5" s="308">
        <f t="shared" si="5"/>
        <v>5.75</v>
      </c>
      <c r="W5" s="323">
        <f t="shared" si="6"/>
        <v>0</v>
      </c>
      <c r="X5" s="309">
        <f>V5</f>
        <v>5.75</v>
      </c>
      <c r="Y5" s="324">
        <v>0</v>
      </c>
      <c r="Z5" s="324"/>
    </row>
    <row r="6" spans="1:26" ht="18" customHeight="1" thickBot="1" x14ac:dyDescent="0.3">
      <c r="A6" s="311" t="s">
        <v>267</v>
      </c>
      <c r="B6" s="312" t="s">
        <v>152</v>
      </c>
      <c r="C6" s="313" t="s">
        <v>7</v>
      </c>
      <c r="D6" s="314">
        <v>0.25</v>
      </c>
      <c r="E6" s="314">
        <v>0</v>
      </c>
      <c r="F6" s="296">
        <f t="shared" si="7"/>
        <v>0.25</v>
      </c>
      <c r="G6" s="314">
        <v>0</v>
      </c>
      <c r="H6" s="315">
        <v>1.75</v>
      </c>
      <c r="I6" s="315">
        <v>0</v>
      </c>
      <c r="J6" s="298">
        <f t="shared" si="0"/>
        <v>1.75</v>
      </c>
      <c r="K6" s="316">
        <v>0</v>
      </c>
      <c r="L6" s="317">
        <v>0</v>
      </c>
      <c r="M6" s="318">
        <v>0</v>
      </c>
      <c r="N6" s="302">
        <f t="shared" si="1"/>
        <v>0</v>
      </c>
      <c r="O6" s="319">
        <v>0</v>
      </c>
      <c r="P6" s="320">
        <v>0</v>
      </c>
      <c r="Q6" s="321">
        <v>0</v>
      </c>
      <c r="R6" s="306">
        <f t="shared" si="2"/>
        <v>0</v>
      </c>
      <c r="S6" s="322">
        <v>0</v>
      </c>
      <c r="T6" s="323">
        <f t="shared" si="3"/>
        <v>2</v>
      </c>
      <c r="U6" s="308">
        <f t="shared" si="4"/>
        <v>0</v>
      </c>
      <c r="V6" s="308">
        <f t="shared" si="5"/>
        <v>2</v>
      </c>
      <c r="W6" s="323">
        <f t="shared" si="6"/>
        <v>0</v>
      </c>
      <c r="X6" s="309">
        <f t="shared" ref="X6:X69" si="8">V6</f>
        <v>2</v>
      </c>
      <c r="Y6" s="324">
        <v>0.5</v>
      </c>
      <c r="Z6" s="324" t="s">
        <v>233</v>
      </c>
    </row>
    <row r="7" spans="1:26" ht="18" customHeight="1" thickBot="1" x14ac:dyDescent="0.3">
      <c r="A7" s="311" t="s">
        <v>267</v>
      </c>
      <c r="B7" s="312" t="s">
        <v>153</v>
      </c>
      <c r="C7" s="313" t="s">
        <v>8</v>
      </c>
      <c r="D7" s="314">
        <v>1.25</v>
      </c>
      <c r="E7" s="314">
        <v>0</v>
      </c>
      <c r="F7" s="296">
        <f t="shared" si="7"/>
        <v>1.25</v>
      </c>
      <c r="G7" s="314">
        <v>0</v>
      </c>
      <c r="H7" s="315">
        <v>4.75</v>
      </c>
      <c r="I7" s="315">
        <v>0</v>
      </c>
      <c r="J7" s="298">
        <f t="shared" si="0"/>
        <v>4.75</v>
      </c>
      <c r="K7" s="316">
        <v>1</v>
      </c>
      <c r="L7" s="317">
        <v>1</v>
      </c>
      <c r="M7" s="318">
        <v>0</v>
      </c>
      <c r="N7" s="302">
        <f t="shared" si="1"/>
        <v>1</v>
      </c>
      <c r="O7" s="319">
        <v>0</v>
      </c>
      <c r="P7" s="320">
        <v>0</v>
      </c>
      <c r="Q7" s="321">
        <v>0</v>
      </c>
      <c r="R7" s="306">
        <f t="shared" si="2"/>
        <v>0</v>
      </c>
      <c r="S7" s="322">
        <v>0</v>
      </c>
      <c r="T7" s="323">
        <f t="shared" si="3"/>
        <v>7</v>
      </c>
      <c r="U7" s="308">
        <f t="shared" si="4"/>
        <v>0</v>
      </c>
      <c r="V7" s="308">
        <f t="shared" si="5"/>
        <v>7</v>
      </c>
      <c r="W7" s="323">
        <f t="shared" si="6"/>
        <v>1</v>
      </c>
      <c r="X7" s="309">
        <f t="shared" si="8"/>
        <v>7</v>
      </c>
      <c r="Y7" s="324">
        <v>2</v>
      </c>
      <c r="Z7" s="324" t="s">
        <v>269</v>
      </c>
    </row>
    <row r="8" spans="1:26" ht="18" customHeight="1" thickBot="1" x14ac:dyDescent="0.3">
      <c r="A8" s="311" t="s">
        <v>267</v>
      </c>
      <c r="B8" s="312" t="s">
        <v>152</v>
      </c>
      <c r="C8" s="313" t="s">
        <v>9</v>
      </c>
      <c r="D8" s="314">
        <v>1</v>
      </c>
      <c r="E8" s="314">
        <v>0</v>
      </c>
      <c r="F8" s="296">
        <f t="shared" si="7"/>
        <v>1</v>
      </c>
      <c r="G8" s="314">
        <v>0</v>
      </c>
      <c r="H8" s="315">
        <v>4</v>
      </c>
      <c r="I8" s="315">
        <v>0</v>
      </c>
      <c r="J8" s="298">
        <f t="shared" si="0"/>
        <v>4</v>
      </c>
      <c r="K8" s="316">
        <v>0</v>
      </c>
      <c r="L8" s="317">
        <v>0</v>
      </c>
      <c r="M8" s="318">
        <v>0</v>
      </c>
      <c r="N8" s="302">
        <f t="shared" si="1"/>
        <v>0</v>
      </c>
      <c r="O8" s="319">
        <v>0</v>
      </c>
      <c r="P8" s="320">
        <v>0.25</v>
      </c>
      <c r="Q8" s="321">
        <v>0</v>
      </c>
      <c r="R8" s="306">
        <f t="shared" si="2"/>
        <v>0.25</v>
      </c>
      <c r="S8" s="322">
        <v>0</v>
      </c>
      <c r="T8" s="323">
        <f t="shared" si="3"/>
        <v>5.25</v>
      </c>
      <c r="U8" s="308">
        <f t="shared" si="4"/>
        <v>0</v>
      </c>
      <c r="V8" s="308">
        <f t="shared" si="5"/>
        <v>5.25</v>
      </c>
      <c r="W8" s="323">
        <f t="shared" si="6"/>
        <v>0</v>
      </c>
      <c r="X8" s="309">
        <f t="shared" si="8"/>
        <v>5.25</v>
      </c>
      <c r="Y8" s="324">
        <v>0</v>
      </c>
      <c r="Z8" s="324"/>
    </row>
    <row r="9" spans="1:26" ht="18" customHeight="1" thickBot="1" x14ac:dyDescent="0.3">
      <c r="A9" s="311" t="s">
        <v>267</v>
      </c>
      <c r="B9" s="312" t="s">
        <v>152</v>
      </c>
      <c r="C9" s="313" t="s">
        <v>10</v>
      </c>
      <c r="D9" s="314">
        <v>0</v>
      </c>
      <c r="E9" s="314">
        <v>0</v>
      </c>
      <c r="F9" s="296">
        <f t="shared" si="7"/>
        <v>0</v>
      </c>
      <c r="G9" s="314">
        <v>0</v>
      </c>
      <c r="H9" s="315">
        <v>1</v>
      </c>
      <c r="I9" s="315">
        <v>0</v>
      </c>
      <c r="J9" s="298">
        <f t="shared" si="0"/>
        <v>1</v>
      </c>
      <c r="K9" s="316">
        <v>0</v>
      </c>
      <c r="L9" s="317">
        <v>0</v>
      </c>
      <c r="M9" s="318">
        <v>0</v>
      </c>
      <c r="N9" s="302">
        <f t="shared" si="1"/>
        <v>0</v>
      </c>
      <c r="O9" s="319">
        <v>0</v>
      </c>
      <c r="P9" s="320">
        <v>0</v>
      </c>
      <c r="Q9" s="321">
        <v>0</v>
      </c>
      <c r="R9" s="306">
        <f t="shared" si="2"/>
        <v>0</v>
      </c>
      <c r="S9" s="322">
        <v>0</v>
      </c>
      <c r="T9" s="323">
        <f t="shared" si="3"/>
        <v>1</v>
      </c>
      <c r="U9" s="308">
        <f t="shared" si="4"/>
        <v>0</v>
      </c>
      <c r="V9" s="308">
        <f t="shared" si="5"/>
        <v>1</v>
      </c>
      <c r="W9" s="323">
        <f t="shared" si="6"/>
        <v>0</v>
      </c>
      <c r="X9" s="309">
        <f t="shared" si="8"/>
        <v>1</v>
      </c>
      <c r="Y9" s="324">
        <v>0.05</v>
      </c>
      <c r="Z9" s="324" t="s">
        <v>233</v>
      </c>
    </row>
    <row r="10" spans="1:26" ht="18" customHeight="1" thickBot="1" x14ac:dyDescent="0.3">
      <c r="A10" s="311" t="s">
        <v>270</v>
      </c>
      <c r="B10" s="312" t="s">
        <v>311</v>
      </c>
      <c r="C10" s="313" t="s">
        <v>11</v>
      </c>
      <c r="D10" s="314">
        <v>1.75</v>
      </c>
      <c r="E10" s="314">
        <v>0</v>
      </c>
      <c r="F10" s="296">
        <f t="shared" si="7"/>
        <v>1.75</v>
      </c>
      <c r="G10" s="314">
        <v>0</v>
      </c>
      <c r="H10" s="315">
        <v>5.5</v>
      </c>
      <c r="I10" s="315">
        <v>0</v>
      </c>
      <c r="J10" s="298">
        <f t="shared" si="0"/>
        <v>5.5</v>
      </c>
      <c r="K10" s="316">
        <v>1</v>
      </c>
      <c r="L10" s="317">
        <v>0</v>
      </c>
      <c r="M10" s="318">
        <v>0</v>
      </c>
      <c r="N10" s="302">
        <f t="shared" si="1"/>
        <v>0</v>
      </c>
      <c r="O10" s="319">
        <v>0</v>
      </c>
      <c r="P10" s="325">
        <v>0</v>
      </c>
      <c r="Q10" s="315">
        <v>0</v>
      </c>
      <c r="R10" s="306">
        <f t="shared" si="2"/>
        <v>0</v>
      </c>
      <c r="S10" s="326">
        <v>0</v>
      </c>
      <c r="T10" s="323">
        <f t="shared" si="3"/>
        <v>7.25</v>
      </c>
      <c r="U10" s="308">
        <f t="shared" si="4"/>
        <v>0</v>
      </c>
      <c r="V10" s="308">
        <f t="shared" si="5"/>
        <v>7.25</v>
      </c>
      <c r="W10" s="323">
        <f t="shared" si="6"/>
        <v>1</v>
      </c>
      <c r="X10" s="309">
        <f t="shared" si="8"/>
        <v>7.25</v>
      </c>
      <c r="Y10" s="324">
        <v>0.3</v>
      </c>
      <c r="Z10" s="324" t="s">
        <v>271</v>
      </c>
    </row>
    <row r="11" spans="1:26" ht="18" customHeight="1" thickBot="1" x14ac:dyDescent="0.3">
      <c r="A11" s="311" t="s">
        <v>270</v>
      </c>
      <c r="B11" s="312" t="s">
        <v>311</v>
      </c>
      <c r="C11" s="313" t="s">
        <v>12</v>
      </c>
      <c r="D11" s="314">
        <v>0.5</v>
      </c>
      <c r="E11" s="314">
        <v>0</v>
      </c>
      <c r="F11" s="296">
        <f t="shared" si="7"/>
        <v>0.5</v>
      </c>
      <c r="G11" s="314">
        <v>0</v>
      </c>
      <c r="H11" s="315">
        <v>3</v>
      </c>
      <c r="I11" s="315">
        <v>0</v>
      </c>
      <c r="J11" s="298">
        <f t="shared" si="0"/>
        <v>3</v>
      </c>
      <c r="K11" s="316">
        <v>1</v>
      </c>
      <c r="L11" s="317">
        <v>0</v>
      </c>
      <c r="M11" s="318">
        <v>0</v>
      </c>
      <c r="N11" s="302">
        <f t="shared" si="1"/>
        <v>0</v>
      </c>
      <c r="O11" s="319">
        <v>0</v>
      </c>
      <c r="P11" s="325">
        <v>0</v>
      </c>
      <c r="Q11" s="315">
        <v>0</v>
      </c>
      <c r="R11" s="306">
        <f t="shared" si="2"/>
        <v>0</v>
      </c>
      <c r="S11" s="326">
        <v>0</v>
      </c>
      <c r="T11" s="323">
        <f t="shared" si="3"/>
        <v>3.5</v>
      </c>
      <c r="U11" s="308">
        <f t="shared" si="4"/>
        <v>0</v>
      </c>
      <c r="V11" s="308">
        <f t="shared" si="5"/>
        <v>3.5</v>
      </c>
      <c r="W11" s="323">
        <f t="shared" si="6"/>
        <v>1</v>
      </c>
      <c r="X11" s="309">
        <f t="shared" si="8"/>
        <v>3.5</v>
      </c>
      <c r="Y11" s="324">
        <v>7.0000000000000007E-2</v>
      </c>
      <c r="Z11" s="324" t="s">
        <v>272</v>
      </c>
    </row>
    <row r="12" spans="1:26" ht="18" customHeight="1" thickBot="1" x14ac:dyDescent="0.3">
      <c r="A12" s="311" t="s">
        <v>267</v>
      </c>
      <c r="B12" s="312" t="s">
        <v>166</v>
      </c>
      <c r="C12" s="313" t="s">
        <v>13</v>
      </c>
      <c r="D12" s="314">
        <v>1</v>
      </c>
      <c r="E12" s="314">
        <v>0</v>
      </c>
      <c r="F12" s="296">
        <f t="shared" si="7"/>
        <v>1</v>
      </c>
      <c r="G12" s="314">
        <v>0</v>
      </c>
      <c r="H12" s="315">
        <v>6</v>
      </c>
      <c r="I12" s="315">
        <v>0</v>
      </c>
      <c r="J12" s="298">
        <f t="shared" si="0"/>
        <v>6</v>
      </c>
      <c r="K12" s="316">
        <v>1</v>
      </c>
      <c r="L12" s="317">
        <v>1</v>
      </c>
      <c r="M12" s="318">
        <v>0</v>
      </c>
      <c r="N12" s="302">
        <f t="shared" si="1"/>
        <v>1</v>
      </c>
      <c r="O12" s="319">
        <v>0</v>
      </c>
      <c r="P12" s="320">
        <v>0</v>
      </c>
      <c r="Q12" s="321">
        <v>0</v>
      </c>
      <c r="R12" s="306">
        <f t="shared" si="2"/>
        <v>0</v>
      </c>
      <c r="S12" s="322">
        <v>0</v>
      </c>
      <c r="T12" s="323">
        <f t="shared" si="3"/>
        <v>8</v>
      </c>
      <c r="U12" s="308">
        <f t="shared" si="4"/>
        <v>0</v>
      </c>
      <c r="V12" s="308">
        <f t="shared" si="5"/>
        <v>8</v>
      </c>
      <c r="W12" s="323">
        <f t="shared" si="6"/>
        <v>1</v>
      </c>
      <c r="X12" s="309">
        <f t="shared" si="8"/>
        <v>8</v>
      </c>
      <c r="Y12" s="324">
        <v>2.6</v>
      </c>
      <c r="Z12" s="324" t="s">
        <v>273</v>
      </c>
    </row>
    <row r="13" spans="1:26" ht="18" customHeight="1" thickBot="1" x14ac:dyDescent="0.3">
      <c r="A13" s="311" t="s">
        <v>267</v>
      </c>
      <c r="B13" s="312" t="s">
        <v>166</v>
      </c>
      <c r="C13" s="313" t="s">
        <v>14</v>
      </c>
      <c r="D13" s="314">
        <v>1.25</v>
      </c>
      <c r="E13" s="314">
        <v>0</v>
      </c>
      <c r="F13" s="296">
        <f t="shared" si="7"/>
        <v>1.25</v>
      </c>
      <c r="G13" s="314">
        <v>0</v>
      </c>
      <c r="H13" s="315">
        <v>10.75</v>
      </c>
      <c r="I13" s="315">
        <v>0</v>
      </c>
      <c r="J13" s="298">
        <f t="shared" si="0"/>
        <v>10.75</v>
      </c>
      <c r="K13" s="316">
        <v>0</v>
      </c>
      <c r="L13" s="317">
        <v>1</v>
      </c>
      <c r="M13" s="318">
        <v>0</v>
      </c>
      <c r="N13" s="302">
        <f t="shared" si="1"/>
        <v>1</v>
      </c>
      <c r="O13" s="319">
        <v>1</v>
      </c>
      <c r="P13" s="320">
        <v>0</v>
      </c>
      <c r="Q13" s="321">
        <v>0</v>
      </c>
      <c r="R13" s="306">
        <f t="shared" si="2"/>
        <v>0</v>
      </c>
      <c r="S13" s="322">
        <v>0</v>
      </c>
      <c r="T13" s="323">
        <v>14</v>
      </c>
      <c r="U13" s="308">
        <f t="shared" ref="U13:U44" si="9">SUM(Q13,M13,I13,E13)</f>
        <v>0</v>
      </c>
      <c r="V13" s="308">
        <f t="shared" si="5"/>
        <v>14</v>
      </c>
      <c r="W13" s="323">
        <f t="shared" si="6"/>
        <v>1</v>
      </c>
      <c r="X13" s="309">
        <f t="shared" si="8"/>
        <v>14</v>
      </c>
      <c r="Y13" s="324">
        <v>0.25</v>
      </c>
      <c r="Z13" s="324" t="s">
        <v>233</v>
      </c>
    </row>
    <row r="14" spans="1:26" ht="18" customHeight="1" thickBot="1" x14ac:dyDescent="0.3">
      <c r="A14" s="311" t="s">
        <v>270</v>
      </c>
      <c r="B14" s="312" t="s">
        <v>251</v>
      </c>
      <c r="C14" s="313" t="s">
        <v>15</v>
      </c>
      <c r="D14" s="314">
        <v>3</v>
      </c>
      <c r="E14" s="314">
        <v>0</v>
      </c>
      <c r="F14" s="296">
        <f t="shared" si="7"/>
        <v>3</v>
      </c>
      <c r="G14" s="314">
        <v>0</v>
      </c>
      <c r="H14" s="315">
        <v>9</v>
      </c>
      <c r="I14" s="315">
        <v>0</v>
      </c>
      <c r="J14" s="298">
        <f t="shared" si="0"/>
        <v>9</v>
      </c>
      <c r="K14" s="316">
        <v>0</v>
      </c>
      <c r="L14" s="317">
        <v>5</v>
      </c>
      <c r="M14" s="318">
        <v>0</v>
      </c>
      <c r="N14" s="302">
        <f t="shared" si="1"/>
        <v>5</v>
      </c>
      <c r="O14" s="319">
        <v>0</v>
      </c>
      <c r="P14" s="320">
        <v>1.5</v>
      </c>
      <c r="Q14" s="321">
        <v>0</v>
      </c>
      <c r="R14" s="306">
        <f t="shared" si="2"/>
        <v>1.5</v>
      </c>
      <c r="S14" s="322">
        <v>0</v>
      </c>
      <c r="T14" s="323">
        <f>SUM(P14,L14,H14,D14)</f>
        <v>18.5</v>
      </c>
      <c r="U14" s="308">
        <f t="shared" si="9"/>
        <v>0</v>
      </c>
      <c r="V14" s="308">
        <f t="shared" si="5"/>
        <v>18.5</v>
      </c>
      <c r="W14" s="323">
        <f t="shared" si="6"/>
        <v>0</v>
      </c>
      <c r="X14" s="309">
        <f t="shared" si="8"/>
        <v>18.5</v>
      </c>
      <c r="Y14" s="324">
        <v>0</v>
      </c>
      <c r="Z14" s="324"/>
    </row>
    <row r="15" spans="1:26" ht="18" customHeight="1" thickBot="1" x14ac:dyDescent="0.3">
      <c r="A15" s="311" t="s">
        <v>270</v>
      </c>
      <c r="B15" s="312" t="s">
        <v>152</v>
      </c>
      <c r="C15" s="313" t="s">
        <v>16</v>
      </c>
      <c r="D15" s="314">
        <v>2</v>
      </c>
      <c r="E15" s="314">
        <v>0</v>
      </c>
      <c r="F15" s="296">
        <f t="shared" si="7"/>
        <v>2</v>
      </c>
      <c r="G15" s="314">
        <v>0</v>
      </c>
      <c r="H15" s="315">
        <v>5</v>
      </c>
      <c r="I15" s="315">
        <v>0</v>
      </c>
      <c r="J15" s="298">
        <f t="shared" si="0"/>
        <v>5</v>
      </c>
      <c r="K15" s="316">
        <v>0</v>
      </c>
      <c r="L15" s="317">
        <v>1</v>
      </c>
      <c r="M15" s="318">
        <v>0</v>
      </c>
      <c r="N15" s="302">
        <f t="shared" si="1"/>
        <v>1</v>
      </c>
      <c r="O15" s="319">
        <v>0</v>
      </c>
      <c r="P15" s="320">
        <v>0</v>
      </c>
      <c r="Q15" s="321">
        <v>0</v>
      </c>
      <c r="R15" s="306">
        <f t="shared" si="2"/>
        <v>0</v>
      </c>
      <c r="S15" s="322">
        <v>0</v>
      </c>
      <c r="T15" s="323">
        <f>SUM(P15,L15,H15,D15)</f>
        <v>8</v>
      </c>
      <c r="U15" s="308">
        <f t="shared" si="9"/>
        <v>0</v>
      </c>
      <c r="V15" s="308">
        <f t="shared" si="5"/>
        <v>8</v>
      </c>
      <c r="W15" s="323">
        <f t="shared" si="6"/>
        <v>0</v>
      </c>
      <c r="X15" s="309">
        <f t="shared" si="8"/>
        <v>8</v>
      </c>
      <c r="Y15" s="324">
        <v>0.2</v>
      </c>
      <c r="Z15" s="324" t="s">
        <v>274</v>
      </c>
    </row>
    <row r="16" spans="1:26" ht="18" customHeight="1" thickBot="1" x14ac:dyDescent="0.3">
      <c r="A16" s="311" t="s">
        <v>267</v>
      </c>
      <c r="B16" s="312" t="s">
        <v>153</v>
      </c>
      <c r="C16" s="313" t="s">
        <v>17</v>
      </c>
      <c r="D16" s="314">
        <v>4.25</v>
      </c>
      <c r="E16" s="314">
        <v>0</v>
      </c>
      <c r="F16" s="296">
        <f t="shared" si="7"/>
        <v>4.25</v>
      </c>
      <c r="G16" s="314">
        <v>0</v>
      </c>
      <c r="H16" s="315">
        <v>16.75</v>
      </c>
      <c r="I16" s="315">
        <v>0</v>
      </c>
      <c r="J16" s="298">
        <f t="shared" si="0"/>
        <v>16.75</v>
      </c>
      <c r="K16" s="316">
        <v>0</v>
      </c>
      <c r="L16" s="317">
        <v>3</v>
      </c>
      <c r="M16" s="318">
        <v>0</v>
      </c>
      <c r="N16" s="302">
        <f t="shared" si="1"/>
        <v>3</v>
      </c>
      <c r="O16" s="319">
        <v>0</v>
      </c>
      <c r="P16" s="320">
        <v>0.5</v>
      </c>
      <c r="Q16" s="321">
        <v>0</v>
      </c>
      <c r="R16" s="306">
        <f t="shared" si="2"/>
        <v>0.5</v>
      </c>
      <c r="S16" s="322">
        <v>0</v>
      </c>
      <c r="T16" s="323">
        <f>SUM(P16,L16,H16,D16)</f>
        <v>24.5</v>
      </c>
      <c r="U16" s="308">
        <f t="shared" si="9"/>
        <v>0</v>
      </c>
      <c r="V16" s="308">
        <f t="shared" si="5"/>
        <v>24.5</v>
      </c>
      <c r="W16" s="323">
        <f t="shared" si="6"/>
        <v>0</v>
      </c>
      <c r="X16" s="309">
        <f t="shared" si="8"/>
        <v>24.5</v>
      </c>
      <c r="Y16" s="324">
        <v>2.54</v>
      </c>
      <c r="Z16" s="324" t="s">
        <v>322</v>
      </c>
    </row>
    <row r="17" spans="1:26" ht="18" customHeight="1" thickBot="1" x14ac:dyDescent="0.3">
      <c r="A17" s="311" t="s">
        <v>267</v>
      </c>
      <c r="B17" s="312" t="s">
        <v>152</v>
      </c>
      <c r="C17" s="313" t="s">
        <v>18</v>
      </c>
      <c r="D17" s="314">
        <v>1.25</v>
      </c>
      <c r="E17" s="314">
        <v>0</v>
      </c>
      <c r="F17" s="296">
        <f t="shared" si="7"/>
        <v>1.25</v>
      </c>
      <c r="G17" s="314">
        <v>0</v>
      </c>
      <c r="H17" s="315">
        <v>7.75</v>
      </c>
      <c r="I17" s="315">
        <v>0</v>
      </c>
      <c r="J17" s="298">
        <f t="shared" si="0"/>
        <v>7.75</v>
      </c>
      <c r="K17" s="316">
        <v>1</v>
      </c>
      <c r="L17" s="317">
        <v>1</v>
      </c>
      <c r="M17" s="318">
        <v>0</v>
      </c>
      <c r="N17" s="302">
        <f t="shared" si="1"/>
        <v>1</v>
      </c>
      <c r="O17" s="319">
        <v>0</v>
      </c>
      <c r="P17" s="320">
        <v>0</v>
      </c>
      <c r="Q17" s="321">
        <v>0</v>
      </c>
      <c r="R17" s="306">
        <f t="shared" si="2"/>
        <v>0</v>
      </c>
      <c r="S17" s="322">
        <v>0</v>
      </c>
      <c r="T17" s="323">
        <f>SUM(P17,L17,H17,D17)</f>
        <v>10</v>
      </c>
      <c r="U17" s="308">
        <f t="shared" si="9"/>
        <v>0</v>
      </c>
      <c r="V17" s="308">
        <f t="shared" si="5"/>
        <v>10</v>
      </c>
      <c r="W17" s="323">
        <f t="shared" si="6"/>
        <v>1</v>
      </c>
      <c r="X17" s="309">
        <f t="shared" si="8"/>
        <v>10</v>
      </c>
      <c r="Y17" s="324">
        <v>1</v>
      </c>
      <c r="Z17" s="324" t="s">
        <v>233</v>
      </c>
    </row>
    <row r="18" spans="1:26" ht="18" customHeight="1" thickBot="1" x14ac:dyDescent="0.3">
      <c r="A18" s="311" t="s">
        <v>270</v>
      </c>
      <c r="B18" s="312" t="s">
        <v>311</v>
      </c>
      <c r="C18" s="313" t="s">
        <v>19</v>
      </c>
      <c r="D18" s="314">
        <v>0.5</v>
      </c>
      <c r="E18" s="314">
        <v>0</v>
      </c>
      <c r="F18" s="296">
        <f t="shared" si="7"/>
        <v>0.5</v>
      </c>
      <c r="G18" s="314">
        <v>0</v>
      </c>
      <c r="H18" s="315">
        <v>0.5</v>
      </c>
      <c r="I18" s="315">
        <v>0</v>
      </c>
      <c r="J18" s="298">
        <f t="shared" si="0"/>
        <v>0.5</v>
      </c>
      <c r="K18" s="316">
        <v>0</v>
      </c>
      <c r="L18" s="317">
        <v>0.5</v>
      </c>
      <c r="M18" s="318">
        <v>0</v>
      </c>
      <c r="N18" s="302">
        <f t="shared" si="1"/>
        <v>0.5</v>
      </c>
      <c r="O18" s="319">
        <v>0</v>
      </c>
      <c r="P18" s="325">
        <v>0</v>
      </c>
      <c r="Q18" s="315">
        <v>0</v>
      </c>
      <c r="R18" s="306">
        <f t="shared" si="2"/>
        <v>0</v>
      </c>
      <c r="S18" s="326">
        <v>0</v>
      </c>
      <c r="T18" s="323">
        <f>SUM(P18,L18,H18,D18)</f>
        <v>1.5</v>
      </c>
      <c r="U18" s="308">
        <f t="shared" si="9"/>
        <v>0</v>
      </c>
      <c r="V18" s="308">
        <f t="shared" si="5"/>
        <v>1.5</v>
      </c>
      <c r="W18" s="323">
        <f t="shared" si="6"/>
        <v>0</v>
      </c>
      <c r="X18" s="309">
        <f t="shared" si="8"/>
        <v>1.5</v>
      </c>
      <c r="Y18" s="324">
        <v>0.03</v>
      </c>
      <c r="Z18" s="324" t="s">
        <v>275</v>
      </c>
    </row>
    <row r="19" spans="1:26" ht="18" customHeight="1" thickBot="1" x14ac:dyDescent="0.3">
      <c r="A19" s="311" t="s">
        <v>267</v>
      </c>
      <c r="B19" s="312" t="s">
        <v>166</v>
      </c>
      <c r="C19" s="313" t="s">
        <v>20</v>
      </c>
      <c r="D19" s="314">
        <v>1</v>
      </c>
      <c r="E19" s="314">
        <v>0</v>
      </c>
      <c r="F19" s="296">
        <f t="shared" si="7"/>
        <v>1</v>
      </c>
      <c r="G19" s="314">
        <v>0</v>
      </c>
      <c r="H19" s="315">
        <v>4</v>
      </c>
      <c r="I19" s="315">
        <v>0</v>
      </c>
      <c r="J19" s="298">
        <f t="shared" si="0"/>
        <v>4</v>
      </c>
      <c r="K19" s="316">
        <v>2</v>
      </c>
      <c r="L19" s="317">
        <v>1</v>
      </c>
      <c r="M19" s="318">
        <v>0</v>
      </c>
      <c r="N19" s="302">
        <f t="shared" si="1"/>
        <v>1</v>
      </c>
      <c r="O19" s="319">
        <v>0</v>
      </c>
      <c r="P19" s="320">
        <v>0.5</v>
      </c>
      <c r="Q19" s="321">
        <v>0</v>
      </c>
      <c r="R19" s="306">
        <f t="shared" si="2"/>
        <v>0.5</v>
      </c>
      <c r="S19" s="322">
        <v>0</v>
      </c>
      <c r="T19" s="323">
        <f>SUM(D19,H19,L19,P19)</f>
        <v>6.5</v>
      </c>
      <c r="U19" s="308">
        <f t="shared" si="9"/>
        <v>0</v>
      </c>
      <c r="V19" s="308">
        <f t="shared" si="5"/>
        <v>6.5</v>
      </c>
      <c r="W19" s="323">
        <f t="shared" si="6"/>
        <v>2</v>
      </c>
      <c r="X19" s="309">
        <f t="shared" si="8"/>
        <v>6.5</v>
      </c>
      <c r="Y19" s="324">
        <v>0</v>
      </c>
      <c r="Z19" s="344"/>
    </row>
    <row r="20" spans="1:26" ht="18" customHeight="1" thickBot="1" x14ac:dyDescent="0.3">
      <c r="A20" s="311" t="s">
        <v>267</v>
      </c>
      <c r="B20" s="312" t="s">
        <v>142</v>
      </c>
      <c r="C20" s="313" t="s">
        <v>21</v>
      </c>
      <c r="D20" s="314">
        <v>0.33</v>
      </c>
      <c r="E20" s="314">
        <v>0</v>
      </c>
      <c r="F20" s="296">
        <f t="shared" si="7"/>
        <v>0.33</v>
      </c>
      <c r="G20" s="314">
        <v>0</v>
      </c>
      <c r="H20" s="315">
        <v>3</v>
      </c>
      <c r="I20" s="315">
        <v>0</v>
      </c>
      <c r="J20" s="298">
        <f t="shared" si="0"/>
        <v>3</v>
      </c>
      <c r="K20" s="316">
        <v>0</v>
      </c>
      <c r="L20" s="317">
        <v>1</v>
      </c>
      <c r="M20" s="318">
        <v>0</v>
      </c>
      <c r="N20" s="302">
        <f t="shared" si="1"/>
        <v>1</v>
      </c>
      <c r="O20" s="319">
        <v>0</v>
      </c>
      <c r="P20" s="325">
        <v>0</v>
      </c>
      <c r="Q20" s="315">
        <v>0</v>
      </c>
      <c r="R20" s="306">
        <f t="shared" si="2"/>
        <v>0</v>
      </c>
      <c r="S20" s="326">
        <v>0</v>
      </c>
      <c r="T20" s="323">
        <f t="shared" ref="T20:T51" si="10">SUM(P20,L20,H20,D20)</f>
        <v>4.33</v>
      </c>
      <c r="U20" s="308">
        <f t="shared" si="9"/>
        <v>0</v>
      </c>
      <c r="V20" s="308">
        <f t="shared" si="5"/>
        <v>4.33</v>
      </c>
      <c r="W20" s="323">
        <f t="shared" si="6"/>
        <v>0</v>
      </c>
      <c r="X20" s="309">
        <f t="shared" si="8"/>
        <v>4.33</v>
      </c>
      <c r="Y20" s="324">
        <v>1</v>
      </c>
      <c r="Z20" s="324" t="s">
        <v>233</v>
      </c>
    </row>
    <row r="21" spans="1:26" ht="18" customHeight="1" thickBot="1" x14ac:dyDescent="0.3">
      <c r="A21" s="311" t="s">
        <v>267</v>
      </c>
      <c r="B21" s="312" t="s">
        <v>152</v>
      </c>
      <c r="C21" s="313" t="s">
        <v>22</v>
      </c>
      <c r="D21" s="314">
        <v>3</v>
      </c>
      <c r="E21" s="314">
        <v>0</v>
      </c>
      <c r="F21" s="296">
        <f t="shared" si="7"/>
        <v>3</v>
      </c>
      <c r="G21" s="314">
        <v>0</v>
      </c>
      <c r="H21" s="315">
        <v>17</v>
      </c>
      <c r="I21" s="315">
        <v>0</v>
      </c>
      <c r="J21" s="298">
        <f t="shared" si="0"/>
        <v>17</v>
      </c>
      <c r="K21" s="316">
        <v>0</v>
      </c>
      <c r="L21" s="317">
        <v>3</v>
      </c>
      <c r="M21" s="318">
        <v>0</v>
      </c>
      <c r="N21" s="302">
        <f t="shared" si="1"/>
        <v>3</v>
      </c>
      <c r="O21" s="319">
        <v>0</v>
      </c>
      <c r="P21" s="320">
        <v>0</v>
      </c>
      <c r="Q21" s="321">
        <v>0</v>
      </c>
      <c r="R21" s="306">
        <f t="shared" si="2"/>
        <v>0</v>
      </c>
      <c r="S21" s="322">
        <v>0</v>
      </c>
      <c r="T21" s="323">
        <f t="shared" si="10"/>
        <v>23</v>
      </c>
      <c r="U21" s="308">
        <f t="shared" si="9"/>
        <v>0</v>
      </c>
      <c r="V21" s="308">
        <f t="shared" si="5"/>
        <v>23</v>
      </c>
      <c r="W21" s="323">
        <f t="shared" si="6"/>
        <v>0</v>
      </c>
      <c r="X21" s="309">
        <f t="shared" si="8"/>
        <v>23</v>
      </c>
      <c r="Y21" s="324">
        <v>1</v>
      </c>
      <c r="Z21" s="324" t="s">
        <v>276</v>
      </c>
    </row>
    <row r="22" spans="1:26" ht="18" customHeight="1" thickBot="1" x14ac:dyDescent="0.3">
      <c r="A22" s="311" t="s">
        <v>267</v>
      </c>
      <c r="B22" s="312" t="s">
        <v>142</v>
      </c>
      <c r="C22" s="313" t="s">
        <v>23</v>
      </c>
      <c r="D22" s="314">
        <v>1</v>
      </c>
      <c r="E22" s="314">
        <v>0</v>
      </c>
      <c r="F22" s="296">
        <f t="shared" si="7"/>
        <v>1</v>
      </c>
      <c r="G22" s="314">
        <v>0</v>
      </c>
      <c r="H22" s="315">
        <v>4</v>
      </c>
      <c r="I22" s="315">
        <v>0</v>
      </c>
      <c r="J22" s="298">
        <f t="shared" si="0"/>
        <v>4</v>
      </c>
      <c r="K22" s="316">
        <v>0</v>
      </c>
      <c r="L22" s="317">
        <v>0</v>
      </c>
      <c r="M22" s="318">
        <v>0</v>
      </c>
      <c r="N22" s="302">
        <f t="shared" si="1"/>
        <v>0</v>
      </c>
      <c r="O22" s="319">
        <v>0</v>
      </c>
      <c r="P22" s="320">
        <v>0</v>
      </c>
      <c r="Q22" s="321">
        <v>0</v>
      </c>
      <c r="R22" s="306">
        <f t="shared" si="2"/>
        <v>0</v>
      </c>
      <c r="S22" s="322">
        <v>0</v>
      </c>
      <c r="T22" s="323">
        <f t="shared" si="10"/>
        <v>5</v>
      </c>
      <c r="U22" s="308">
        <f t="shared" si="9"/>
        <v>0</v>
      </c>
      <c r="V22" s="308">
        <f t="shared" si="5"/>
        <v>5</v>
      </c>
      <c r="W22" s="323">
        <f t="shared" si="6"/>
        <v>0</v>
      </c>
      <c r="X22" s="309">
        <f t="shared" si="8"/>
        <v>5</v>
      </c>
      <c r="Y22" s="324">
        <v>0</v>
      </c>
      <c r="Z22" s="324"/>
    </row>
    <row r="23" spans="1:26" ht="18" customHeight="1" thickBot="1" x14ac:dyDescent="0.3">
      <c r="A23" s="311" t="s">
        <v>267</v>
      </c>
      <c r="B23" s="312" t="s">
        <v>251</v>
      </c>
      <c r="C23" s="313" t="s">
        <v>24</v>
      </c>
      <c r="D23" s="314">
        <v>1</v>
      </c>
      <c r="E23" s="314">
        <v>0</v>
      </c>
      <c r="F23" s="296">
        <f t="shared" si="7"/>
        <v>1</v>
      </c>
      <c r="G23" s="314">
        <v>0</v>
      </c>
      <c r="H23" s="315">
        <v>1</v>
      </c>
      <c r="I23" s="315">
        <v>0</v>
      </c>
      <c r="J23" s="298">
        <f t="shared" si="0"/>
        <v>1</v>
      </c>
      <c r="K23" s="316">
        <v>0</v>
      </c>
      <c r="L23" s="317">
        <v>0</v>
      </c>
      <c r="M23" s="318">
        <v>0</v>
      </c>
      <c r="N23" s="302">
        <f t="shared" si="1"/>
        <v>0</v>
      </c>
      <c r="O23" s="319">
        <v>0</v>
      </c>
      <c r="P23" s="320">
        <v>0.1</v>
      </c>
      <c r="Q23" s="321">
        <v>0</v>
      </c>
      <c r="R23" s="306">
        <f t="shared" si="2"/>
        <v>0.1</v>
      </c>
      <c r="S23" s="322">
        <v>0</v>
      </c>
      <c r="T23" s="323">
        <f t="shared" si="10"/>
        <v>2.1</v>
      </c>
      <c r="U23" s="308">
        <f t="shared" si="9"/>
        <v>0</v>
      </c>
      <c r="V23" s="308">
        <f t="shared" si="5"/>
        <v>2.1</v>
      </c>
      <c r="W23" s="323">
        <f t="shared" si="6"/>
        <v>0</v>
      </c>
      <c r="X23" s="309">
        <f t="shared" si="8"/>
        <v>2.1</v>
      </c>
      <c r="Y23" s="324">
        <v>0.1</v>
      </c>
      <c r="Z23" s="324"/>
    </row>
    <row r="24" spans="1:26" ht="18" customHeight="1" thickBot="1" x14ac:dyDescent="0.3">
      <c r="A24" s="311" t="s">
        <v>270</v>
      </c>
      <c r="B24" s="312" t="s">
        <v>311</v>
      </c>
      <c r="C24" s="313" t="s">
        <v>25</v>
      </c>
      <c r="D24" s="314">
        <v>1</v>
      </c>
      <c r="E24" s="314">
        <v>0</v>
      </c>
      <c r="F24" s="296">
        <f t="shared" si="7"/>
        <v>1</v>
      </c>
      <c r="G24" s="314">
        <v>0</v>
      </c>
      <c r="H24" s="315">
        <v>2</v>
      </c>
      <c r="I24" s="315">
        <v>0</v>
      </c>
      <c r="J24" s="298">
        <f t="shared" si="0"/>
        <v>2</v>
      </c>
      <c r="K24" s="316">
        <v>0</v>
      </c>
      <c r="L24" s="317">
        <v>1</v>
      </c>
      <c r="M24" s="318">
        <v>0</v>
      </c>
      <c r="N24" s="302">
        <f t="shared" si="1"/>
        <v>1</v>
      </c>
      <c r="O24" s="319">
        <v>0</v>
      </c>
      <c r="P24" s="325">
        <v>0</v>
      </c>
      <c r="Q24" s="315">
        <v>0</v>
      </c>
      <c r="R24" s="306">
        <f t="shared" si="2"/>
        <v>0</v>
      </c>
      <c r="S24" s="326">
        <v>0</v>
      </c>
      <c r="T24" s="323">
        <f t="shared" si="10"/>
        <v>4</v>
      </c>
      <c r="U24" s="308">
        <f t="shared" si="9"/>
        <v>0</v>
      </c>
      <c r="V24" s="308">
        <f t="shared" si="5"/>
        <v>4</v>
      </c>
      <c r="W24" s="323">
        <f t="shared" si="6"/>
        <v>0</v>
      </c>
      <c r="X24" s="309">
        <f t="shared" si="8"/>
        <v>4</v>
      </c>
      <c r="Y24" s="324">
        <v>0.04</v>
      </c>
      <c r="Z24" s="324" t="s">
        <v>277</v>
      </c>
    </row>
    <row r="25" spans="1:26" ht="18" customHeight="1" thickBot="1" x14ac:dyDescent="0.3">
      <c r="A25" s="311" t="s">
        <v>267</v>
      </c>
      <c r="B25" s="312" t="s">
        <v>251</v>
      </c>
      <c r="C25" s="313" t="s">
        <v>26</v>
      </c>
      <c r="D25" s="314">
        <v>0.1</v>
      </c>
      <c r="E25" s="314">
        <v>0</v>
      </c>
      <c r="F25" s="296">
        <f t="shared" si="7"/>
        <v>0.1</v>
      </c>
      <c r="G25" s="314">
        <v>0</v>
      </c>
      <c r="H25" s="315">
        <v>1</v>
      </c>
      <c r="I25" s="315">
        <v>0</v>
      </c>
      <c r="J25" s="298">
        <f t="shared" si="0"/>
        <v>1</v>
      </c>
      <c r="K25" s="316">
        <v>0</v>
      </c>
      <c r="L25" s="317">
        <v>0</v>
      </c>
      <c r="M25" s="318">
        <v>0</v>
      </c>
      <c r="N25" s="302">
        <f t="shared" si="1"/>
        <v>0</v>
      </c>
      <c r="O25" s="319">
        <v>0</v>
      </c>
      <c r="P25" s="320">
        <v>0.1</v>
      </c>
      <c r="Q25" s="321">
        <v>0</v>
      </c>
      <c r="R25" s="306">
        <f t="shared" si="2"/>
        <v>0.1</v>
      </c>
      <c r="S25" s="322">
        <v>0</v>
      </c>
      <c r="T25" s="323">
        <f t="shared" si="10"/>
        <v>1.2000000000000002</v>
      </c>
      <c r="U25" s="308">
        <f t="shared" si="9"/>
        <v>0</v>
      </c>
      <c r="V25" s="308">
        <f t="shared" si="5"/>
        <v>1.2000000000000002</v>
      </c>
      <c r="W25" s="323">
        <f t="shared" si="6"/>
        <v>0</v>
      </c>
      <c r="X25" s="309">
        <f t="shared" si="8"/>
        <v>1.2000000000000002</v>
      </c>
      <c r="Y25" s="324">
        <v>0.1</v>
      </c>
      <c r="Z25" s="324"/>
    </row>
    <row r="26" spans="1:26" ht="18" customHeight="1" thickBot="1" x14ac:dyDescent="0.3">
      <c r="A26" s="311" t="s">
        <v>267</v>
      </c>
      <c r="B26" s="312" t="s">
        <v>152</v>
      </c>
      <c r="C26" s="313" t="s">
        <v>27</v>
      </c>
      <c r="D26" s="314">
        <v>4</v>
      </c>
      <c r="E26" s="314">
        <v>1</v>
      </c>
      <c r="F26" s="296">
        <f t="shared" si="7"/>
        <v>3</v>
      </c>
      <c r="G26" s="314">
        <v>1</v>
      </c>
      <c r="H26" s="315">
        <v>13</v>
      </c>
      <c r="I26" s="315">
        <v>1</v>
      </c>
      <c r="J26" s="298">
        <f>H26-I26</f>
        <v>12</v>
      </c>
      <c r="K26" s="316">
        <v>2</v>
      </c>
      <c r="L26" s="317">
        <v>1</v>
      </c>
      <c r="M26" s="318">
        <v>0</v>
      </c>
      <c r="N26" s="302">
        <f t="shared" si="1"/>
        <v>1</v>
      </c>
      <c r="O26" s="319">
        <v>0</v>
      </c>
      <c r="P26" s="320">
        <v>1</v>
      </c>
      <c r="Q26" s="321">
        <v>0</v>
      </c>
      <c r="R26" s="306">
        <f t="shared" si="2"/>
        <v>1</v>
      </c>
      <c r="S26" s="322">
        <v>0</v>
      </c>
      <c r="T26" s="323">
        <f t="shared" si="10"/>
        <v>19</v>
      </c>
      <c r="U26" s="308">
        <f t="shared" si="9"/>
        <v>2</v>
      </c>
      <c r="V26" s="308">
        <f t="shared" si="5"/>
        <v>17</v>
      </c>
      <c r="W26" s="323">
        <f t="shared" si="6"/>
        <v>3</v>
      </c>
      <c r="X26" s="309">
        <f t="shared" si="8"/>
        <v>17</v>
      </c>
      <c r="Y26" s="324">
        <v>0</v>
      </c>
      <c r="Z26" s="324"/>
    </row>
    <row r="27" spans="1:26" ht="18" customHeight="1" thickBot="1" x14ac:dyDescent="0.3">
      <c r="A27" s="311" t="s">
        <v>267</v>
      </c>
      <c r="B27" s="312" t="s">
        <v>166</v>
      </c>
      <c r="C27" s="313" t="s">
        <v>28</v>
      </c>
      <c r="D27" s="314">
        <v>3</v>
      </c>
      <c r="E27" s="314">
        <v>0</v>
      </c>
      <c r="F27" s="296">
        <f t="shared" si="7"/>
        <v>3</v>
      </c>
      <c r="G27" s="314">
        <v>0</v>
      </c>
      <c r="H27" s="315">
        <v>12</v>
      </c>
      <c r="I27" s="315">
        <v>3</v>
      </c>
      <c r="J27" s="298">
        <f t="shared" si="0"/>
        <v>9</v>
      </c>
      <c r="K27" s="316">
        <v>2</v>
      </c>
      <c r="L27" s="317">
        <v>1</v>
      </c>
      <c r="M27" s="318">
        <v>0</v>
      </c>
      <c r="N27" s="302">
        <f t="shared" si="1"/>
        <v>1</v>
      </c>
      <c r="O27" s="319">
        <v>0</v>
      </c>
      <c r="P27" s="320">
        <v>1</v>
      </c>
      <c r="Q27" s="321">
        <v>0</v>
      </c>
      <c r="R27" s="306">
        <f t="shared" si="2"/>
        <v>1</v>
      </c>
      <c r="S27" s="322">
        <v>0</v>
      </c>
      <c r="T27" s="323">
        <f t="shared" si="10"/>
        <v>17</v>
      </c>
      <c r="U27" s="308">
        <f t="shared" si="9"/>
        <v>3</v>
      </c>
      <c r="V27" s="308">
        <f t="shared" si="5"/>
        <v>14</v>
      </c>
      <c r="W27" s="323">
        <f t="shared" si="6"/>
        <v>2</v>
      </c>
      <c r="X27" s="309">
        <f t="shared" si="8"/>
        <v>14</v>
      </c>
      <c r="Y27" s="324">
        <v>0.5</v>
      </c>
      <c r="Z27" s="324" t="s">
        <v>233</v>
      </c>
    </row>
    <row r="28" spans="1:26" ht="18" customHeight="1" thickBot="1" x14ac:dyDescent="0.3">
      <c r="A28" s="311" t="s">
        <v>270</v>
      </c>
      <c r="B28" s="312" t="s">
        <v>166</v>
      </c>
      <c r="C28" s="313" t="s">
        <v>29</v>
      </c>
      <c r="D28" s="314">
        <v>1</v>
      </c>
      <c r="E28" s="314">
        <v>0</v>
      </c>
      <c r="F28" s="296">
        <f t="shared" si="7"/>
        <v>1</v>
      </c>
      <c r="G28" s="314">
        <v>0</v>
      </c>
      <c r="H28" s="315">
        <v>7</v>
      </c>
      <c r="I28" s="315">
        <v>0</v>
      </c>
      <c r="J28" s="298">
        <f t="shared" si="0"/>
        <v>7</v>
      </c>
      <c r="K28" s="316">
        <v>1</v>
      </c>
      <c r="L28" s="317">
        <v>1</v>
      </c>
      <c r="M28" s="318">
        <v>0</v>
      </c>
      <c r="N28" s="302">
        <f t="shared" si="1"/>
        <v>1</v>
      </c>
      <c r="O28" s="319">
        <v>0</v>
      </c>
      <c r="P28" s="320">
        <v>0</v>
      </c>
      <c r="Q28" s="321">
        <v>0</v>
      </c>
      <c r="R28" s="306">
        <f t="shared" si="2"/>
        <v>0</v>
      </c>
      <c r="S28" s="322">
        <v>0</v>
      </c>
      <c r="T28" s="323">
        <f t="shared" si="10"/>
        <v>9</v>
      </c>
      <c r="U28" s="308">
        <f t="shared" si="9"/>
        <v>0</v>
      </c>
      <c r="V28" s="308">
        <f t="shared" si="5"/>
        <v>9</v>
      </c>
      <c r="W28" s="323">
        <f t="shared" si="6"/>
        <v>1</v>
      </c>
      <c r="X28" s="309">
        <f t="shared" si="8"/>
        <v>9</v>
      </c>
      <c r="Y28" s="324">
        <v>1</v>
      </c>
      <c r="Z28" s="324" t="s">
        <v>233</v>
      </c>
    </row>
    <row r="29" spans="1:26" ht="18" customHeight="1" thickBot="1" x14ac:dyDescent="0.3">
      <c r="A29" s="311" t="s">
        <v>278</v>
      </c>
      <c r="B29" s="312" t="s">
        <v>166</v>
      </c>
      <c r="C29" s="313" t="s">
        <v>30</v>
      </c>
      <c r="D29" s="314">
        <v>9</v>
      </c>
      <c r="E29" s="314">
        <v>0</v>
      </c>
      <c r="F29" s="296">
        <f t="shared" si="7"/>
        <v>9</v>
      </c>
      <c r="G29" s="314">
        <v>0</v>
      </c>
      <c r="H29" s="315">
        <v>46</v>
      </c>
      <c r="I29" s="315">
        <v>0</v>
      </c>
      <c r="J29" s="298">
        <f t="shared" si="0"/>
        <v>46</v>
      </c>
      <c r="K29" s="316">
        <v>1</v>
      </c>
      <c r="L29" s="317">
        <v>17</v>
      </c>
      <c r="M29" s="318">
        <v>0</v>
      </c>
      <c r="N29" s="302">
        <f t="shared" si="1"/>
        <v>17</v>
      </c>
      <c r="O29" s="319">
        <v>0</v>
      </c>
      <c r="P29" s="320">
        <v>4</v>
      </c>
      <c r="Q29" s="321">
        <v>0</v>
      </c>
      <c r="R29" s="306">
        <f t="shared" si="2"/>
        <v>4</v>
      </c>
      <c r="S29" s="322">
        <v>0</v>
      </c>
      <c r="T29" s="323">
        <f t="shared" si="10"/>
        <v>76</v>
      </c>
      <c r="U29" s="308">
        <f t="shared" si="9"/>
        <v>0</v>
      </c>
      <c r="V29" s="308">
        <f t="shared" si="5"/>
        <v>76</v>
      </c>
      <c r="W29" s="323">
        <f t="shared" si="6"/>
        <v>1</v>
      </c>
      <c r="X29" s="309">
        <f t="shared" si="8"/>
        <v>76</v>
      </c>
      <c r="Y29" s="324">
        <v>5.5</v>
      </c>
      <c r="Z29" s="324" t="s">
        <v>268</v>
      </c>
    </row>
    <row r="30" spans="1:26" ht="18" customHeight="1" thickBot="1" x14ac:dyDescent="0.3">
      <c r="A30" s="311" t="s">
        <v>270</v>
      </c>
      <c r="B30" s="312" t="s">
        <v>311</v>
      </c>
      <c r="C30" s="313" t="s">
        <v>31</v>
      </c>
      <c r="D30" s="314">
        <v>0.5</v>
      </c>
      <c r="E30" s="314">
        <v>0</v>
      </c>
      <c r="F30" s="296">
        <f t="shared" si="7"/>
        <v>0.5</v>
      </c>
      <c r="G30" s="314">
        <v>0</v>
      </c>
      <c r="H30" s="315">
        <v>2</v>
      </c>
      <c r="I30" s="315">
        <v>0</v>
      </c>
      <c r="J30" s="298">
        <f t="shared" si="0"/>
        <v>2</v>
      </c>
      <c r="K30" s="316">
        <v>1</v>
      </c>
      <c r="L30" s="317">
        <v>0</v>
      </c>
      <c r="M30" s="318">
        <v>0</v>
      </c>
      <c r="N30" s="302">
        <f t="shared" si="1"/>
        <v>0</v>
      </c>
      <c r="O30" s="319">
        <v>0</v>
      </c>
      <c r="P30" s="325">
        <v>0</v>
      </c>
      <c r="Q30" s="315">
        <v>0</v>
      </c>
      <c r="R30" s="306">
        <f t="shared" si="2"/>
        <v>0</v>
      </c>
      <c r="S30" s="326">
        <v>0</v>
      </c>
      <c r="T30" s="323">
        <f t="shared" si="10"/>
        <v>2.5</v>
      </c>
      <c r="U30" s="308">
        <f t="shared" si="9"/>
        <v>0</v>
      </c>
      <c r="V30" s="308">
        <f t="shared" si="5"/>
        <v>2.5</v>
      </c>
      <c r="W30" s="323">
        <f t="shared" si="6"/>
        <v>1</v>
      </c>
      <c r="X30" s="309">
        <f t="shared" si="8"/>
        <v>2.5</v>
      </c>
      <c r="Y30" s="324">
        <v>7.0000000000000007E-2</v>
      </c>
      <c r="Z30" s="324" t="s">
        <v>279</v>
      </c>
    </row>
    <row r="31" spans="1:26" ht="18" customHeight="1" thickBot="1" x14ac:dyDescent="0.3">
      <c r="A31" s="311" t="s">
        <v>270</v>
      </c>
      <c r="B31" s="312" t="s">
        <v>311</v>
      </c>
      <c r="C31" s="313" t="s">
        <v>32</v>
      </c>
      <c r="D31" s="314">
        <v>0.5</v>
      </c>
      <c r="E31" s="314">
        <v>0</v>
      </c>
      <c r="F31" s="296">
        <f t="shared" si="7"/>
        <v>0.5</v>
      </c>
      <c r="G31" s="314">
        <v>0</v>
      </c>
      <c r="H31" s="315">
        <v>2</v>
      </c>
      <c r="I31" s="315">
        <v>0</v>
      </c>
      <c r="J31" s="298">
        <f t="shared" si="0"/>
        <v>2</v>
      </c>
      <c r="K31" s="316">
        <v>0</v>
      </c>
      <c r="L31" s="317">
        <v>0</v>
      </c>
      <c r="M31" s="318">
        <v>0</v>
      </c>
      <c r="N31" s="302">
        <f t="shared" si="1"/>
        <v>0</v>
      </c>
      <c r="O31" s="319">
        <v>0</v>
      </c>
      <c r="P31" s="325">
        <v>0</v>
      </c>
      <c r="Q31" s="315">
        <v>0</v>
      </c>
      <c r="R31" s="306">
        <f t="shared" si="2"/>
        <v>0</v>
      </c>
      <c r="S31" s="326">
        <v>0</v>
      </c>
      <c r="T31" s="323">
        <f t="shared" si="10"/>
        <v>2.5</v>
      </c>
      <c r="U31" s="308">
        <f t="shared" si="9"/>
        <v>0</v>
      </c>
      <c r="V31" s="308">
        <f t="shared" si="5"/>
        <v>2.5</v>
      </c>
      <c r="W31" s="323">
        <f t="shared" si="6"/>
        <v>0</v>
      </c>
      <c r="X31" s="309">
        <f t="shared" si="8"/>
        <v>2.5</v>
      </c>
      <c r="Y31" s="324">
        <v>0.1</v>
      </c>
      <c r="Z31" s="324" t="s">
        <v>280</v>
      </c>
    </row>
    <row r="32" spans="1:26" ht="18" customHeight="1" thickBot="1" x14ac:dyDescent="0.3">
      <c r="A32" s="311" t="s">
        <v>267</v>
      </c>
      <c r="B32" s="312" t="s">
        <v>142</v>
      </c>
      <c r="C32" s="313" t="s">
        <v>33</v>
      </c>
      <c r="D32" s="314">
        <v>2</v>
      </c>
      <c r="E32" s="314">
        <v>0</v>
      </c>
      <c r="F32" s="296">
        <f t="shared" si="7"/>
        <v>2</v>
      </c>
      <c r="G32" s="314">
        <v>0</v>
      </c>
      <c r="H32" s="315">
        <v>14</v>
      </c>
      <c r="I32" s="315">
        <v>0</v>
      </c>
      <c r="J32" s="298">
        <f t="shared" si="0"/>
        <v>14</v>
      </c>
      <c r="K32" s="316">
        <v>3</v>
      </c>
      <c r="L32" s="317">
        <v>2</v>
      </c>
      <c r="M32" s="318">
        <v>0</v>
      </c>
      <c r="N32" s="302">
        <f t="shared" si="1"/>
        <v>2</v>
      </c>
      <c r="O32" s="319">
        <v>0</v>
      </c>
      <c r="P32" s="320">
        <v>1</v>
      </c>
      <c r="Q32" s="321">
        <v>0</v>
      </c>
      <c r="R32" s="306">
        <f t="shared" si="2"/>
        <v>1</v>
      </c>
      <c r="S32" s="322">
        <v>0</v>
      </c>
      <c r="T32" s="323">
        <f t="shared" si="10"/>
        <v>19</v>
      </c>
      <c r="U32" s="308">
        <f t="shared" si="9"/>
        <v>0</v>
      </c>
      <c r="V32" s="308">
        <f t="shared" si="5"/>
        <v>19</v>
      </c>
      <c r="W32" s="323">
        <f t="shared" si="6"/>
        <v>3</v>
      </c>
      <c r="X32" s="309">
        <f t="shared" si="8"/>
        <v>19</v>
      </c>
      <c r="Y32" s="324">
        <v>0</v>
      </c>
      <c r="Z32" s="324"/>
    </row>
    <row r="33" spans="1:26" ht="18" customHeight="1" thickBot="1" x14ac:dyDescent="0.3">
      <c r="A33" s="311" t="s">
        <v>267</v>
      </c>
      <c r="B33" s="312" t="s">
        <v>142</v>
      </c>
      <c r="C33" s="313" t="s">
        <v>34</v>
      </c>
      <c r="D33" s="314">
        <v>0.5</v>
      </c>
      <c r="E33" s="314">
        <v>0</v>
      </c>
      <c r="F33" s="296">
        <f t="shared" si="7"/>
        <v>0.5</v>
      </c>
      <c r="G33" s="314">
        <v>0</v>
      </c>
      <c r="H33" s="315">
        <v>3.5</v>
      </c>
      <c r="I33" s="315">
        <v>0</v>
      </c>
      <c r="J33" s="298">
        <f t="shared" si="0"/>
        <v>3.5</v>
      </c>
      <c r="K33" s="316">
        <v>0</v>
      </c>
      <c r="L33" s="317">
        <v>1</v>
      </c>
      <c r="M33" s="318">
        <v>0</v>
      </c>
      <c r="N33" s="302">
        <f t="shared" si="1"/>
        <v>1</v>
      </c>
      <c r="O33" s="319">
        <v>0</v>
      </c>
      <c r="P33" s="320">
        <v>0</v>
      </c>
      <c r="Q33" s="321">
        <v>0</v>
      </c>
      <c r="R33" s="306">
        <f t="shared" si="2"/>
        <v>0</v>
      </c>
      <c r="S33" s="322">
        <v>0</v>
      </c>
      <c r="T33" s="323">
        <f t="shared" si="10"/>
        <v>5</v>
      </c>
      <c r="U33" s="308">
        <f t="shared" si="9"/>
        <v>0</v>
      </c>
      <c r="V33" s="308">
        <f t="shared" si="5"/>
        <v>5</v>
      </c>
      <c r="W33" s="323">
        <f t="shared" si="6"/>
        <v>0</v>
      </c>
      <c r="X33" s="309">
        <f t="shared" si="8"/>
        <v>5</v>
      </c>
      <c r="Y33" s="324">
        <v>0</v>
      </c>
      <c r="Z33" s="324"/>
    </row>
    <row r="34" spans="1:26" ht="18" customHeight="1" thickBot="1" x14ac:dyDescent="0.3">
      <c r="A34" s="311" t="s">
        <v>267</v>
      </c>
      <c r="B34" s="312" t="s">
        <v>166</v>
      </c>
      <c r="C34" s="313" t="s">
        <v>35</v>
      </c>
      <c r="D34" s="314">
        <v>1</v>
      </c>
      <c r="E34" s="314">
        <v>0</v>
      </c>
      <c r="F34" s="296">
        <f t="shared" si="7"/>
        <v>1</v>
      </c>
      <c r="G34" s="314">
        <v>0</v>
      </c>
      <c r="H34" s="315">
        <v>9</v>
      </c>
      <c r="I34" s="315">
        <v>0</v>
      </c>
      <c r="J34" s="298">
        <f t="shared" si="0"/>
        <v>9</v>
      </c>
      <c r="K34" s="316">
        <v>1</v>
      </c>
      <c r="L34" s="317">
        <v>1</v>
      </c>
      <c r="M34" s="318">
        <v>0</v>
      </c>
      <c r="N34" s="302">
        <f t="shared" si="1"/>
        <v>1</v>
      </c>
      <c r="O34" s="319">
        <v>0</v>
      </c>
      <c r="P34" s="320">
        <v>0</v>
      </c>
      <c r="Q34" s="321">
        <v>0</v>
      </c>
      <c r="R34" s="306">
        <f t="shared" si="2"/>
        <v>0</v>
      </c>
      <c r="S34" s="322">
        <v>0</v>
      </c>
      <c r="T34" s="323">
        <f t="shared" si="10"/>
        <v>11</v>
      </c>
      <c r="U34" s="308">
        <f t="shared" si="9"/>
        <v>0</v>
      </c>
      <c r="V34" s="308">
        <f t="shared" si="5"/>
        <v>11</v>
      </c>
      <c r="W34" s="323">
        <f t="shared" si="6"/>
        <v>1</v>
      </c>
      <c r="X34" s="309">
        <f t="shared" si="8"/>
        <v>11</v>
      </c>
      <c r="Y34" s="324">
        <v>1.1000000000000001</v>
      </c>
      <c r="Z34" s="324" t="s">
        <v>281</v>
      </c>
    </row>
    <row r="35" spans="1:26" ht="18" customHeight="1" thickBot="1" x14ac:dyDescent="0.3">
      <c r="A35" s="311" t="s">
        <v>267</v>
      </c>
      <c r="B35" s="312" t="s">
        <v>142</v>
      </c>
      <c r="C35" s="313" t="s">
        <v>36</v>
      </c>
      <c r="D35" s="314">
        <v>6</v>
      </c>
      <c r="E35" s="314">
        <v>0</v>
      </c>
      <c r="F35" s="296">
        <f t="shared" si="7"/>
        <v>6</v>
      </c>
      <c r="G35" s="314">
        <v>0</v>
      </c>
      <c r="H35" s="315">
        <v>29</v>
      </c>
      <c r="I35" s="315">
        <v>0</v>
      </c>
      <c r="J35" s="298">
        <f t="shared" si="0"/>
        <v>29</v>
      </c>
      <c r="K35" s="316">
        <v>0</v>
      </c>
      <c r="L35" s="317">
        <v>3</v>
      </c>
      <c r="M35" s="318">
        <v>0</v>
      </c>
      <c r="N35" s="302">
        <f t="shared" si="1"/>
        <v>3</v>
      </c>
      <c r="O35" s="319">
        <v>0</v>
      </c>
      <c r="P35" s="320">
        <v>2.5</v>
      </c>
      <c r="Q35" s="321">
        <v>0</v>
      </c>
      <c r="R35" s="306">
        <f t="shared" si="2"/>
        <v>2.5</v>
      </c>
      <c r="S35" s="322">
        <v>0</v>
      </c>
      <c r="T35" s="323">
        <f t="shared" si="10"/>
        <v>40.5</v>
      </c>
      <c r="U35" s="308">
        <f t="shared" si="9"/>
        <v>0</v>
      </c>
      <c r="V35" s="308">
        <f t="shared" si="5"/>
        <v>40.5</v>
      </c>
      <c r="W35" s="323">
        <f t="shared" si="6"/>
        <v>0</v>
      </c>
      <c r="X35" s="309">
        <f t="shared" si="8"/>
        <v>40.5</v>
      </c>
      <c r="Y35" s="324">
        <v>0</v>
      </c>
      <c r="Z35" s="324"/>
    </row>
    <row r="36" spans="1:26" ht="18" customHeight="1" thickBot="1" x14ac:dyDescent="0.3">
      <c r="A36" s="327" t="s">
        <v>267</v>
      </c>
      <c r="B36" s="312" t="s">
        <v>238</v>
      </c>
      <c r="C36" s="328" t="s">
        <v>282</v>
      </c>
      <c r="D36" s="314">
        <v>1.5</v>
      </c>
      <c r="E36" s="314">
        <v>0</v>
      </c>
      <c r="F36" s="296">
        <f t="shared" si="7"/>
        <v>1.5</v>
      </c>
      <c r="G36" s="314">
        <v>0</v>
      </c>
      <c r="H36" s="329">
        <v>8.5</v>
      </c>
      <c r="I36" s="329">
        <v>0</v>
      </c>
      <c r="J36" s="298">
        <f t="shared" si="0"/>
        <v>8.5</v>
      </c>
      <c r="K36" s="329">
        <v>1</v>
      </c>
      <c r="L36" s="314">
        <v>1</v>
      </c>
      <c r="M36" s="314">
        <v>0</v>
      </c>
      <c r="N36" s="302">
        <f t="shared" ref="N36:N67" si="11">L36-M36</f>
        <v>1</v>
      </c>
      <c r="O36" s="314">
        <v>0</v>
      </c>
      <c r="P36" s="330">
        <v>0.5</v>
      </c>
      <c r="Q36" s="330">
        <v>0</v>
      </c>
      <c r="R36" s="306">
        <f t="shared" ref="R36:R67" si="12">P36-Q36</f>
        <v>0.5</v>
      </c>
      <c r="S36" s="322">
        <v>0</v>
      </c>
      <c r="T36" s="323">
        <f t="shared" si="10"/>
        <v>11.5</v>
      </c>
      <c r="U36" s="308">
        <f t="shared" si="9"/>
        <v>0</v>
      </c>
      <c r="V36" s="308">
        <f t="shared" ref="V36:V67" si="13">T36-U36</f>
        <v>11.5</v>
      </c>
      <c r="W36" s="323">
        <f t="shared" ref="W36:W67" si="14">SUM(S36,O36,K36,G36)</f>
        <v>1</v>
      </c>
      <c r="X36" s="309">
        <f t="shared" si="8"/>
        <v>11.5</v>
      </c>
      <c r="Y36" s="331">
        <v>1.5</v>
      </c>
      <c r="Z36" s="314" t="s">
        <v>312</v>
      </c>
    </row>
    <row r="37" spans="1:26" ht="18" customHeight="1" thickBot="1" x14ac:dyDescent="0.3">
      <c r="A37" s="327" t="s">
        <v>267</v>
      </c>
      <c r="B37" s="312" t="s">
        <v>238</v>
      </c>
      <c r="C37" s="328" t="s">
        <v>283</v>
      </c>
      <c r="D37" s="314">
        <v>1.5</v>
      </c>
      <c r="E37" s="314">
        <v>0</v>
      </c>
      <c r="F37" s="296">
        <f t="shared" si="7"/>
        <v>1.5</v>
      </c>
      <c r="G37" s="314">
        <v>0</v>
      </c>
      <c r="H37" s="329">
        <v>9.5</v>
      </c>
      <c r="I37" s="329">
        <v>0</v>
      </c>
      <c r="J37" s="298">
        <f t="shared" si="0"/>
        <v>9.5</v>
      </c>
      <c r="K37" s="326">
        <v>1</v>
      </c>
      <c r="L37" s="331">
        <v>1</v>
      </c>
      <c r="M37" s="314">
        <v>0</v>
      </c>
      <c r="N37" s="302">
        <f t="shared" si="11"/>
        <v>1</v>
      </c>
      <c r="O37" s="332">
        <v>0</v>
      </c>
      <c r="P37" s="333">
        <v>0.5</v>
      </c>
      <c r="Q37" s="330">
        <v>0</v>
      </c>
      <c r="R37" s="306">
        <f t="shared" si="12"/>
        <v>0.5</v>
      </c>
      <c r="S37" s="322">
        <v>0</v>
      </c>
      <c r="T37" s="323">
        <f t="shared" si="10"/>
        <v>12.5</v>
      </c>
      <c r="U37" s="308">
        <f t="shared" si="9"/>
        <v>0</v>
      </c>
      <c r="V37" s="308">
        <f t="shared" si="13"/>
        <v>12.5</v>
      </c>
      <c r="W37" s="323">
        <f t="shared" si="14"/>
        <v>1</v>
      </c>
      <c r="X37" s="309">
        <f t="shared" si="8"/>
        <v>12.5</v>
      </c>
      <c r="Y37" s="334">
        <v>1.5</v>
      </c>
      <c r="Z37" s="314" t="s">
        <v>312</v>
      </c>
    </row>
    <row r="38" spans="1:26" ht="18" customHeight="1" thickBot="1" x14ac:dyDescent="0.3">
      <c r="A38" s="311" t="s">
        <v>267</v>
      </c>
      <c r="B38" s="312" t="s">
        <v>142</v>
      </c>
      <c r="C38" s="313" t="s">
        <v>39</v>
      </c>
      <c r="D38" s="314">
        <v>5</v>
      </c>
      <c r="E38" s="314">
        <v>0</v>
      </c>
      <c r="F38" s="296">
        <f t="shared" si="7"/>
        <v>5</v>
      </c>
      <c r="G38" s="314">
        <v>0</v>
      </c>
      <c r="H38" s="315">
        <v>34</v>
      </c>
      <c r="I38" s="315">
        <v>0</v>
      </c>
      <c r="J38" s="298">
        <f t="shared" si="0"/>
        <v>34</v>
      </c>
      <c r="K38" s="316">
        <v>2</v>
      </c>
      <c r="L38" s="317">
        <v>9</v>
      </c>
      <c r="M38" s="318">
        <v>0</v>
      </c>
      <c r="N38" s="302">
        <f t="shared" si="11"/>
        <v>9</v>
      </c>
      <c r="O38" s="319">
        <v>3</v>
      </c>
      <c r="P38" s="320">
        <v>3.5</v>
      </c>
      <c r="Q38" s="321">
        <v>0</v>
      </c>
      <c r="R38" s="306">
        <f t="shared" si="12"/>
        <v>3.5</v>
      </c>
      <c r="S38" s="322">
        <v>0</v>
      </c>
      <c r="T38" s="323">
        <f t="shared" si="10"/>
        <v>51.5</v>
      </c>
      <c r="U38" s="308">
        <f t="shared" si="9"/>
        <v>0</v>
      </c>
      <c r="V38" s="308">
        <f t="shared" si="13"/>
        <v>51.5</v>
      </c>
      <c r="W38" s="323">
        <f t="shared" si="14"/>
        <v>5</v>
      </c>
      <c r="X38" s="309">
        <f t="shared" si="8"/>
        <v>51.5</v>
      </c>
      <c r="Y38" s="324">
        <v>0</v>
      </c>
      <c r="Z38" s="324"/>
    </row>
    <row r="39" spans="1:26" ht="18" customHeight="1" thickBot="1" x14ac:dyDescent="0.3">
      <c r="A39" s="311" t="s">
        <v>267</v>
      </c>
      <c r="B39" s="312" t="s">
        <v>238</v>
      </c>
      <c r="C39" s="313" t="s">
        <v>40</v>
      </c>
      <c r="D39" s="314">
        <v>1</v>
      </c>
      <c r="E39" s="314">
        <v>0</v>
      </c>
      <c r="F39" s="296">
        <f t="shared" si="7"/>
        <v>1</v>
      </c>
      <c r="G39" s="314">
        <v>0</v>
      </c>
      <c r="H39" s="315">
        <v>9</v>
      </c>
      <c r="I39" s="315">
        <v>0</v>
      </c>
      <c r="J39" s="298">
        <f t="shared" si="0"/>
        <v>9</v>
      </c>
      <c r="K39" s="316">
        <v>1</v>
      </c>
      <c r="L39" s="317">
        <v>0</v>
      </c>
      <c r="M39" s="318">
        <v>0</v>
      </c>
      <c r="N39" s="302">
        <f t="shared" si="11"/>
        <v>0</v>
      </c>
      <c r="O39" s="319">
        <v>0</v>
      </c>
      <c r="P39" s="320">
        <v>0</v>
      </c>
      <c r="Q39" s="321">
        <v>0</v>
      </c>
      <c r="R39" s="306">
        <f t="shared" si="12"/>
        <v>0</v>
      </c>
      <c r="S39" s="322">
        <v>0</v>
      </c>
      <c r="T39" s="323">
        <f t="shared" si="10"/>
        <v>10</v>
      </c>
      <c r="U39" s="308">
        <f t="shared" si="9"/>
        <v>0</v>
      </c>
      <c r="V39" s="308">
        <f t="shared" si="13"/>
        <v>10</v>
      </c>
      <c r="W39" s="323">
        <f t="shared" si="14"/>
        <v>1</v>
      </c>
      <c r="X39" s="309">
        <f t="shared" si="8"/>
        <v>10</v>
      </c>
      <c r="Y39" s="324">
        <v>2</v>
      </c>
      <c r="Z39" s="324" t="s">
        <v>269</v>
      </c>
    </row>
    <row r="40" spans="1:26" ht="18" customHeight="1" thickBot="1" x14ac:dyDescent="0.3">
      <c r="A40" s="311" t="s">
        <v>267</v>
      </c>
      <c r="B40" s="312" t="s">
        <v>152</v>
      </c>
      <c r="C40" s="313" t="s">
        <v>41</v>
      </c>
      <c r="D40" s="314">
        <v>6</v>
      </c>
      <c r="E40" s="314">
        <v>0</v>
      </c>
      <c r="F40" s="296">
        <f t="shared" si="7"/>
        <v>6</v>
      </c>
      <c r="G40" s="314">
        <v>0</v>
      </c>
      <c r="H40" s="315">
        <v>24</v>
      </c>
      <c r="I40" s="315">
        <v>0</v>
      </c>
      <c r="J40" s="298">
        <f t="shared" si="0"/>
        <v>24</v>
      </c>
      <c r="K40" s="316">
        <v>0</v>
      </c>
      <c r="L40" s="317">
        <v>4</v>
      </c>
      <c r="M40" s="318">
        <v>0</v>
      </c>
      <c r="N40" s="302">
        <f t="shared" si="11"/>
        <v>4</v>
      </c>
      <c r="O40" s="319">
        <v>0</v>
      </c>
      <c r="P40" s="320">
        <v>0</v>
      </c>
      <c r="Q40" s="321">
        <v>0</v>
      </c>
      <c r="R40" s="306">
        <f t="shared" si="12"/>
        <v>0</v>
      </c>
      <c r="S40" s="322">
        <v>0</v>
      </c>
      <c r="T40" s="323">
        <f t="shared" si="10"/>
        <v>34</v>
      </c>
      <c r="U40" s="308">
        <f t="shared" si="9"/>
        <v>0</v>
      </c>
      <c r="V40" s="308">
        <f t="shared" si="13"/>
        <v>34</v>
      </c>
      <c r="W40" s="323">
        <f t="shared" si="14"/>
        <v>0</v>
      </c>
      <c r="X40" s="309">
        <f t="shared" si="8"/>
        <v>34</v>
      </c>
      <c r="Y40" s="324">
        <v>2</v>
      </c>
      <c r="Z40" s="324" t="s">
        <v>284</v>
      </c>
    </row>
    <row r="41" spans="1:26" ht="18" customHeight="1" thickBot="1" x14ac:dyDescent="0.3">
      <c r="A41" s="311" t="s">
        <v>270</v>
      </c>
      <c r="B41" s="312" t="s">
        <v>311</v>
      </c>
      <c r="C41" s="313" t="s">
        <v>42</v>
      </c>
      <c r="D41" s="314">
        <v>0.5</v>
      </c>
      <c r="E41" s="314">
        <v>0</v>
      </c>
      <c r="F41" s="296">
        <f t="shared" si="7"/>
        <v>0.5</v>
      </c>
      <c r="G41" s="314">
        <v>0</v>
      </c>
      <c r="H41" s="315">
        <v>1</v>
      </c>
      <c r="I41" s="315">
        <v>0</v>
      </c>
      <c r="J41" s="298">
        <f t="shared" si="0"/>
        <v>1</v>
      </c>
      <c r="K41" s="316">
        <v>0</v>
      </c>
      <c r="L41" s="317">
        <v>0.5</v>
      </c>
      <c r="M41" s="318">
        <v>0</v>
      </c>
      <c r="N41" s="302">
        <f t="shared" si="11"/>
        <v>0.5</v>
      </c>
      <c r="O41" s="319">
        <v>0</v>
      </c>
      <c r="P41" s="325">
        <v>0</v>
      </c>
      <c r="Q41" s="315">
        <v>0</v>
      </c>
      <c r="R41" s="306">
        <f t="shared" si="12"/>
        <v>0</v>
      </c>
      <c r="S41" s="326">
        <v>0</v>
      </c>
      <c r="T41" s="323">
        <f t="shared" si="10"/>
        <v>2</v>
      </c>
      <c r="U41" s="308">
        <f t="shared" si="9"/>
        <v>0</v>
      </c>
      <c r="V41" s="308">
        <f t="shared" si="13"/>
        <v>2</v>
      </c>
      <c r="W41" s="323">
        <f t="shared" si="14"/>
        <v>0</v>
      </c>
      <c r="X41" s="309">
        <f t="shared" si="8"/>
        <v>2</v>
      </c>
      <c r="Y41" s="324">
        <v>0.04</v>
      </c>
      <c r="Z41" s="324" t="s">
        <v>285</v>
      </c>
    </row>
    <row r="42" spans="1:26" ht="18" customHeight="1" thickBot="1" x14ac:dyDescent="0.3">
      <c r="A42" s="311" t="s">
        <v>267</v>
      </c>
      <c r="B42" s="312" t="s">
        <v>251</v>
      </c>
      <c r="C42" s="313" t="s">
        <v>43</v>
      </c>
      <c r="D42" s="314">
        <v>0.25</v>
      </c>
      <c r="E42" s="314">
        <v>0</v>
      </c>
      <c r="F42" s="296">
        <f t="shared" si="7"/>
        <v>0.25</v>
      </c>
      <c r="G42" s="314">
        <v>0</v>
      </c>
      <c r="H42" s="315">
        <v>0.75</v>
      </c>
      <c r="I42" s="315">
        <v>0</v>
      </c>
      <c r="J42" s="298">
        <f t="shared" si="0"/>
        <v>0.75</v>
      </c>
      <c r="K42" s="316">
        <v>0</v>
      </c>
      <c r="L42" s="317">
        <v>0</v>
      </c>
      <c r="M42" s="318">
        <v>0</v>
      </c>
      <c r="N42" s="302">
        <f t="shared" si="11"/>
        <v>0</v>
      </c>
      <c r="O42" s="319">
        <v>0</v>
      </c>
      <c r="P42" s="320">
        <v>0.1</v>
      </c>
      <c r="Q42" s="321">
        <v>0</v>
      </c>
      <c r="R42" s="306">
        <f t="shared" si="12"/>
        <v>0.1</v>
      </c>
      <c r="S42" s="322">
        <v>0</v>
      </c>
      <c r="T42" s="323">
        <f t="shared" si="10"/>
        <v>1.1000000000000001</v>
      </c>
      <c r="U42" s="308">
        <f t="shared" si="9"/>
        <v>0</v>
      </c>
      <c r="V42" s="308">
        <f t="shared" si="13"/>
        <v>1.1000000000000001</v>
      </c>
      <c r="W42" s="323">
        <f t="shared" si="14"/>
        <v>0</v>
      </c>
      <c r="X42" s="309">
        <f t="shared" si="8"/>
        <v>1.1000000000000001</v>
      </c>
      <c r="Y42" s="324">
        <v>0.1</v>
      </c>
      <c r="Z42" s="324"/>
    </row>
    <row r="43" spans="1:26" ht="18" customHeight="1" thickBot="1" x14ac:dyDescent="0.3">
      <c r="A43" s="311" t="s">
        <v>267</v>
      </c>
      <c r="B43" s="312" t="s">
        <v>238</v>
      </c>
      <c r="C43" s="313" t="s">
        <v>44</v>
      </c>
      <c r="D43" s="314">
        <v>1.5</v>
      </c>
      <c r="E43" s="314">
        <v>0</v>
      </c>
      <c r="F43" s="296">
        <f t="shared" si="7"/>
        <v>1.5</v>
      </c>
      <c r="G43" s="314">
        <v>0</v>
      </c>
      <c r="H43" s="315">
        <v>9.5</v>
      </c>
      <c r="I43" s="315">
        <v>0</v>
      </c>
      <c r="J43" s="298">
        <f t="shared" si="0"/>
        <v>9.5</v>
      </c>
      <c r="K43" s="316">
        <v>3</v>
      </c>
      <c r="L43" s="317">
        <v>0</v>
      </c>
      <c r="M43" s="318">
        <v>0</v>
      </c>
      <c r="N43" s="302">
        <f t="shared" si="11"/>
        <v>0</v>
      </c>
      <c r="O43" s="319">
        <v>0</v>
      </c>
      <c r="P43" s="320">
        <v>0</v>
      </c>
      <c r="Q43" s="321">
        <v>0</v>
      </c>
      <c r="R43" s="306">
        <f t="shared" si="12"/>
        <v>0</v>
      </c>
      <c r="S43" s="322">
        <v>0</v>
      </c>
      <c r="T43" s="323">
        <f t="shared" si="10"/>
        <v>11</v>
      </c>
      <c r="U43" s="308">
        <f t="shared" si="9"/>
        <v>0</v>
      </c>
      <c r="V43" s="308">
        <f t="shared" si="13"/>
        <v>11</v>
      </c>
      <c r="W43" s="323">
        <f t="shared" si="14"/>
        <v>3</v>
      </c>
      <c r="X43" s="309">
        <f t="shared" si="8"/>
        <v>11</v>
      </c>
      <c r="Y43" s="324">
        <v>1</v>
      </c>
      <c r="Z43" s="324" t="s">
        <v>286</v>
      </c>
    </row>
    <row r="44" spans="1:26" ht="18" customHeight="1" thickBot="1" x14ac:dyDescent="0.3">
      <c r="A44" s="311" t="s">
        <v>267</v>
      </c>
      <c r="B44" s="312" t="s">
        <v>238</v>
      </c>
      <c r="C44" s="313" t="s">
        <v>45</v>
      </c>
      <c r="D44" s="314">
        <v>1</v>
      </c>
      <c r="E44" s="314">
        <v>0</v>
      </c>
      <c r="F44" s="296">
        <f t="shared" si="7"/>
        <v>1</v>
      </c>
      <c r="G44" s="314">
        <v>0</v>
      </c>
      <c r="H44" s="315">
        <v>3</v>
      </c>
      <c r="I44" s="315">
        <v>0</v>
      </c>
      <c r="J44" s="298">
        <f t="shared" si="0"/>
        <v>3</v>
      </c>
      <c r="K44" s="316">
        <v>0</v>
      </c>
      <c r="L44" s="317">
        <v>0.5</v>
      </c>
      <c r="M44" s="318">
        <v>0</v>
      </c>
      <c r="N44" s="302">
        <f t="shared" si="11"/>
        <v>0.5</v>
      </c>
      <c r="O44" s="319">
        <v>0</v>
      </c>
      <c r="P44" s="320">
        <v>0.05</v>
      </c>
      <c r="Q44" s="321">
        <v>0</v>
      </c>
      <c r="R44" s="306">
        <f t="shared" si="12"/>
        <v>0.05</v>
      </c>
      <c r="S44" s="322">
        <v>0</v>
      </c>
      <c r="T44" s="323">
        <f t="shared" si="10"/>
        <v>4.55</v>
      </c>
      <c r="U44" s="308">
        <f t="shared" si="9"/>
        <v>0</v>
      </c>
      <c r="V44" s="308">
        <f t="shared" si="13"/>
        <v>4.55</v>
      </c>
      <c r="W44" s="323">
        <f t="shared" si="14"/>
        <v>0</v>
      </c>
      <c r="X44" s="309">
        <f t="shared" si="8"/>
        <v>4.55</v>
      </c>
      <c r="Y44" s="324">
        <v>0</v>
      </c>
      <c r="Z44" s="324"/>
    </row>
    <row r="45" spans="1:26" ht="18" customHeight="1" thickBot="1" x14ac:dyDescent="0.3">
      <c r="A45" s="327" t="s">
        <v>278</v>
      </c>
      <c r="B45" s="312" t="s">
        <v>142</v>
      </c>
      <c r="C45" s="328" t="s">
        <v>287</v>
      </c>
      <c r="D45" s="314">
        <v>12</v>
      </c>
      <c r="E45" s="314">
        <v>0</v>
      </c>
      <c r="F45" s="296">
        <f t="shared" si="7"/>
        <v>12</v>
      </c>
      <c r="G45" s="314">
        <v>1</v>
      </c>
      <c r="H45" s="333">
        <v>35</v>
      </c>
      <c r="I45" s="330">
        <v>0</v>
      </c>
      <c r="J45" s="298">
        <f t="shared" si="0"/>
        <v>35</v>
      </c>
      <c r="K45" s="335">
        <v>2</v>
      </c>
      <c r="L45" s="331">
        <v>19</v>
      </c>
      <c r="M45" s="314">
        <v>0</v>
      </c>
      <c r="N45" s="302">
        <f t="shared" si="11"/>
        <v>19</v>
      </c>
      <c r="O45" s="319">
        <v>0</v>
      </c>
      <c r="P45" s="333">
        <v>0</v>
      </c>
      <c r="Q45" s="330">
        <v>0</v>
      </c>
      <c r="R45" s="306">
        <f t="shared" si="12"/>
        <v>0</v>
      </c>
      <c r="S45" s="322">
        <v>0</v>
      </c>
      <c r="T45" s="323">
        <f t="shared" si="10"/>
        <v>66</v>
      </c>
      <c r="U45" s="308">
        <f t="shared" ref="U45:U76" si="15">SUM(Q45,M45,I45,E45)</f>
        <v>0</v>
      </c>
      <c r="V45" s="308">
        <f t="shared" si="13"/>
        <v>66</v>
      </c>
      <c r="W45" s="323">
        <f t="shared" si="14"/>
        <v>3</v>
      </c>
      <c r="X45" s="309">
        <f t="shared" si="8"/>
        <v>66</v>
      </c>
      <c r="Y45" s="331">
        <v>1</v>
      </c>
      <c r="Z45" s="331" t="s">
        <v>233</v>
      </c>
    </row>
    <row r="46" spans="1:26" ht="18" customHeight="1" thickBot="1" x14ac:dyDescent="0.3">
      <c r="A46" s="327" t="s">
        <v>278</v>
      </c>
      <c r="B46" s="312" t="s">
        <v>142</v>
      </c>
      <c r="C46" s="328" t="s">
        <v>288</v>
      </c>
      <c r="D46" s="314">
        <v>5</v>
      </c>
      <c r="E46" s="314">
        <v>0</v>
      </c>
      <c r="F46" s="296">
        <f t="shared" si="7"/>
        <v>5</v>
      </c>
      <c r="G46" s="314">
        <v>1</v>
      </c>
      <c r="H46" s="333">
        <v>14</v>
      </c>
      <c r="I46" s="330">
        <v>0</v>
      </c>
      <c r="J46" s="298">
        <f t="shared" si="0"/>
        <v>14</v>
      </c>
      <c r="K46" s="335">
        <v>2</v>
      </c>
      <c r="L46" s="331">
        <v>9</v>
      </c>
      <c r="M46" s="314">
        <v>0</v>
      </c>
      <c r="N46" s="302">
        <f t="shared" si="11"/>
        <v>9</v>
      </c>
      <c r="O46" s="319">
        <v>1</v>
      </c>
      <c r="P46" s="333">
        <v>0</v>
      </c>
      <c r="Q46" s="330">
        <v>0</v>
      </c>
      <c r="R46" s="306">
        <f t="shared" si="12"/>
        <v>0</v>
      </c>
      <c r="S46" s="322">
        <v>0</v>
      </c>
      <c r="T46" s="323">
        <f t="shared" si="10"/>
        <v>28</v>
      </c>
      <c r="U46" s="308">
        <f t="shared" si="15"/>
        <v>0</v>
      </c>
      <c r="V46" s="308">
        <f t="shared" si="13"/>
        <v>28</v>
      </c>
      <c r="W46" s="323">
        <f t="shared" si="14"/>
        <v>4</v>
      </c>
      <c r="X46" s="309">
        <f t="shared" si="8"/>
        <v>28</v>
      </c>
      <c r="Y46" s="314">
        <v>0</v>
      </c>
      <c r="Z46" s="314"/>
    </row>
    <row r="47" spans="1:26" ht="18" customHeight="1" thickBot="1" x14ac:dyDescent="0.3">
      <c r="A47" s="311" t="s">
        <v>267</v>
      </c>
      <c r="B47" s="312" t="s">
        <v>238</v>
      </c>
      <c r="C47" s="313" t="s">
        <v>48</v>
      </c>
      <c r="D47" s="314">
        <v>3</v>
      </c>
      <c r="E47" s="314">
        <v>0</v>
      </c>
      <c r="F47" s="296">
        <f t="shared" si="7"/>
        <v>3</v>
      </c>
      <c r="G47" s="314">
        <v>0</v>
      </c>
      <c r="H47" s="315">
        <v>14</v>
      </c>
      <c r="I47" s="315">
        <v>0</v>
      </c>
      <c r="J47" s="298">
        <f t="shared" si="0"/>
        <v>14</v>
      </c>
      <c r="K47" s="316">
        <v>1</v>
      </c>
      <c r="L47" s="317">
        <v>0</v>
      </c>
      <c r="M47" s="318">
        <v>0</v>
      </c>
      <c r="N47" s="302">
        <f t="shared" si="11"/>
        <v>0</v>
      </c>
      <c r="O47" s="319">
        <v>0</v>
      </c>
      <c r="P47" s="320">
        <v>1.5</v>
      </c>
      <c r="Q47" s="321">
        <v>0</v>
      </c>
      <c r="R47" s="306">
        <f t="shared" si="12"/>
        <v>1.5</v>
      </c>
      <c r="S47" s="322">
        <v>0</v>
      </c>
      <c r="T47" s="323">
        <f t="shared" si="10"/>
        <v>18.5</v>
      </c>
      <c r="U47" s="308">
        <f t="shared" si="15"/>
        <v>0</v>
      </c>
      <c r="V47" s="308">
        <f t="shared" si="13"/>
        <v>18.5</v>
      </c>
      <c r="W47" s="323">
        <f t="shared" si="14"/>
        <v>1</v>
      </c>
      <c r="X47" s="309">
        <f t="shared" si="8"/>
        <v>18.5</v>
      </c>
      <c r="Y47" s="324">
        <v>3</v>
      </c>
      <c r="Z47" s="324" t="s">
        <v>324</v>
      </c>
    </row>
    <row r="48" spans="1:26" ht="18" customHeight="1" thickBot="1" x14ac:dyDescent="0.3">
      <c r="A48" s="311" t="s">
        <v>267</v>
      </c>
      <c r="B48" s="312" t="s">
        <v>153</v>
      </c>
      <c r="C48" s="313" t="s">
        <v>49</v>
      </c>
      <c r="D48" s="314">
        <v>2.5</v>
      </c>
      <c r="E48" s="314">
        <v>0</v>
      </c>
      <c r="F48" s="296">
        <f t="shared" si="7"/>
        <v>2.5</v>
      </c>
      <c r="G48" s="314">
        <v>0</v>
      </c>
      <c r="H48" s="315">
        <v>14</v>
      </c>
      <c r="I48" s="315">
        <v>0</v>
      </c>
      <c r="J48" s="298">
        <f t="shared" si="0"/>
        <v>14</v>
      </c>
      <c r="K48" s="316">
        <v>0</v>
      </c>
      <c r="L48" s="317">
        <v>2</v>
      </c>
      <c r="M48" s="318">
        <v>0</v>
      </c>
      <c r="N48" s="302">
        <f t="shared" si="11"/>
        <v>2</v>
      </c>
      <c r="O48" s="319">
        <v>0</v>
      </c>
      <c r="P48" s="325">
        <v>1</v>
      </c>
      <c r="Q48" s="321">
        <v>0</v>
      </c>
      <c r="R48" s="306">
        <f t="shared" si="12"/>
        <v>1</v>
      </c>
      <c r="S48" s="322">
        <v>0</v>
      </c>
      <c r="T48" s="323">
        <f t="shared" si="10"/>
        <v>19.5</v>
      </c>
      <c r="U48" s="308">
        <f t="shared" si="15"/>
        <v>0</v>
      </c>
      <c r="V48" s="308">
        <f t="shared" si="13"/>
        <v>19.5</v>
      </c>
      <c r="W48" s="323">
        <f t="shared" si="14"/>
        <v>0</v>
      </c>
      <c r="X48" s="309">
        <f t="shared" si="8"/>
        <v>19.5</v>
      </c>
      <c r="Y48" s="324">
        <v>1</v>
      </c>
      <c r="Z48" s="324" t="s">
        <v>289</v>
      </c>
    </row>
    <row r="49" spans="1:26" ht="18" customHeight="1" thickBot="1" x14ac:dyDescent="0.3">
      <c r="A49" s="311" t="s">
        <v>267</v>
      </c>
      <c r="B49" s="312" t="s">
        <v>251</v>
      </c>
      <c r="C49" s="313" t="s">
        <v>50</v>
      </c>
      <c r="D49" s="314">
        <v>1</v>
      </c>
      <c r="E49" s="314">
        <v>0</v>
      </c>
      <c r="F49" s="296">
        <f t="shared" si="7"/>
        <v>1</v>
      </c>
      <c r="G49" s="314">
        <v>0</v>
      </c>
      <c r="H49" s="315">
        <v>4</v>
      </c>
      <c r="I49" s="315">
        <v>0</v>
      </c>
      <c r="J49" s="298">
        <f t="shared" si="0"/>
        <v>4</v>
      </c>
      <c r="K49" s="316">
        <v>1</v>
      </c>
      <c r="L49" s="317">
        <v>1</v>
      </c>
      <c r="M49" s="318">
        <v>0</v>
      </c>
      <c r="N49" s="302">
        <f t="shared" si="11"/>
        <v>1</v>
      </c>
      <c r="O49" s="319">
        <v>0</v>
      </c>
      <c r="P49" s="320">
        <v>2</v>
      </c>
      <c r="Q49" s="321">
        <v>0</v>
      </c>
      <c r="R49" s="306">
        <f t="shared" si="12"/>
        <v>2</v>
      </c>
      <c r="S49" s="322">
        <v>0</v>
      </c>
      <c r="T49" s="323">
        <f t="shared" si="10"/>
        <v>8</v>
      </c>
      <c r="U49" s="308">
        <f t="shared" si="15"/>
        <v>0</v>
      </c>
      <c r="V49" s="308">
        <f t="shared" si="13"/>
        <v>8</v>
      </c>
      <c r="W49" s="323">
        <f t="shared" si="14"/>
        <v>1</v>
      </c>
      <c r="X49" s="309">
        <f t="shared" si="8"/>
        <v>8</v>
      </c>
      <c r="Y49" s="324">
        <v>0</v>
      </c>
      <c r="Z49" s="324"/>
    </row>
    <row r="50" spans="1:26" ht="18" customHeight="1" thickBot="1" x14ac:dyDescent="0.3">
      <c r="A50" s="311" t="s">
        <v>267</v>
      </c>
      <c r="B50" s="312" t="s">
        <v>251</v>
      </c>
      <c r="C50" s="313" t="s">
        <v>51</v>
      </c>
      <c r="D50" s="314">
        <v>1</v>
      </c>
      <c r="E50" s="314">
        <v>0</v>
      </c>
      <c r="F50" s="296">
        <f t="shared" si="7"/>
        <v>1</v>
      </c>
      <c r="G50" s="314">
        <v>0</v>
      </c>
      <c r="H50" s="315">
        <v>5</v>
      </c>
      <c r="I50" s="315">
        <v>0</v>
      </c>
      <c r="J50" s="298">
        <f t="shared" si="0"/>
        <v>5</v>
      </c>
      <c r="K50" s="316">
        <v>0</v>
      </c>
      <c r="L50" s="317">
        <v>0</v>
      </c>
      <c r="M50" s="318">
        <v>0</v>
      </c>
      <c r="N50" s="302">
        <f t="shared" si="11"/>
        <v>0</v>
      </c>
      <c r="O50" s="319">
        <v>0</v>
      </c>
      <c r="P50" s="320">
        <v>0.5</v>
      </c>
      <c r="Q50" s="321">
        <v>0</v>
      </c>
      <c r="R50" s="306">
        <f t="shared" si="12"/>
        <v>0.5</v>
      </c>
      <c r="S50" s="322">
        <v>0</v>
      </c>
      <c r="T50" s="323">
        <f t="shared" si="10"/>
        <v>6.5</v>
      </c>
      <c r="U50" s="308">
        <f t="shared" si="15"/>
        <v>0</v>
      </c>
      <c r="V50" s="308">
        <f t="shared" si="13"/>
        <v>6.5</v>
      </c>
      <c r="W50" s="323">
        <f t="shared" si="14"/>
        <v>0</v>
      </c>
      <c r="X50" s="309">
        <f t="shared" si="8"/>
        <v>6.5</v>
      </c>
      <c r="Y50" s="324">
        <v>0</v>
      </c>
      <c r="Z50" s="324"/>
    </row>
    <row r="51" spans="1:26" ht="18" customHeight="1" thickBot="1" x14ac:dyDescent="0.3">
      <c r="A51" s="311" t="s">
        <v>270</v>
      </c>
      <c r="B51" s="312" t="s">
        <v>311</v>
      </c>
      <c r="C51" s="313" t="s">
        <v>52</v>
      </c>
      <c r="D51" s="314">
        <v>0.5</v>
      </c>
      <c r="E51" s="314">
        <v>0</v>
      </c>
      <c r="F51" s="296">
        <f t="shared" si="7"/>
        <v>0.5</v>
      </c>
      <c r="G51" s="314">
        <v>0</v>
      </c>
      <c r="H51" s="315">
        <v>4</v>
      </c>
      <c r="I51" s="315">
        <v>0</v>
      </c>
      <c r="J51" s="298">
        <f t="shared" si="0"/>
        <v>4</v>
      </c>
      <c r="K51" s="316">
        <v>0</v>
      </c>
      <c r="L51" s="317">
        <v>0</v>
      </c>
      <c r="M51" s="318">
        <v>0</v>
      </c>
      <c r="N51" s="302">
        <f t="shared" si="11"/>
        <v>0</v>
      </c>
      <c r="O51" s="319">
        <v>0</v>
      </c>
      <c r="P51" s="325">
        <v>0</v>
      </c>
      <c r="Q51" s="315">
        <v>0</v>
      </c>
      <c r="R51" s="306">
        <f t="shared" si="12"/>
        <v>0</v>
      </c>
      <c r="S51" s="326">
        <v>0</v>
      </c>
      <c r="T51" s="323">
        <f t="shared" si="10"/>
        <v>4.5</v>
      </c>
      <c r="U51" s="308">
        <f t="shared" si="15"/>
        <v>0</v>
      </c>
      <c r="V51" s="308">
        <f t="shared" si="13"/>
        <v>4.5</v>
      </c>
      <c r="W51" s="323">
        <f t="shared" si="14"/>
        <v>0</v>
      </c>
      <c r="X51" s="309">
        <f t="shared" si="8"/>
        <v>4.5</v>
      </c>
      <c r="Y51" s="324">
        <v>0.11</v>
      </c>
      <c r="Z51" s="324" t="s">
        <v>290</v>
      </c>
    </row>
    <row r="52" spans="1:26" ht="18" customHeight="1" thickBot="1" x14ac:dyDescent="0.3">
      <c r="A52" s="311" t="s">
        <v>267</v>
      </c>
      <c r="B52" s="312" t="s">
        <v>153</v>
      </c>
      <c r="C52" s="313" t="s">
        <v>53</v>
      </c>
      <c r="D52" s="314">
        <v>1.25</v>
      </c>
      <c r="E52" s="314">
        <v>0</v>
      </c>
      <c r="F52" s="296">
        <f t="shared" si="7"/>
        <v>1.25</v>
      </c>
      <c r="G52" s="314">
        <v>0</v>
      </c>
      <c r="H52" s="315">
        <v>8.75</v>
      </c>
      <c r="I52" s="315">
        <v>0</v>
      </c>
      <c r="J52" s="298">
        <f t="shared" si="0"/>
        <v>8.75</v>
      </c>
      <c r="K52" s="316">
        <v>0</v>
      </c>
      <c r="L52" s="317">
        <v>2</v>
      </c>
      <c r="M52" s="318">
        <v>0</v>
      </c>
      <c r="N52" s="302">
        <f t="shared" si="11"/>
        <v>2</v>
      </c>
      <c r="O52" s="319">
        <v>0</v>
      </c>
      <c r="P52" s="320">
        <v>0</v>
      </c>
      <c r="Q52" s="321">
        <v>0</v>
      </c>
      <c r="R52" s="306">
        <f t="shared" si="12"/>
        <v>0</v>
      </c>
      <c r="S52" s="322">
        <v>0</v>
      </c>
      <c r="T52" s="323">
        <f t="shared" ref="T52:T83" si="16">SUM(P52,L52,H52,D52)</f>
        <v>12</v>
      </c>
      <c r="U52" s="308">
        <f t="shared" si="15"/>
        <v>0</v>
      </c>
      <c r="V52" s="308">
        <f t="shared" si="13"/>
        <v>12</v>
      </c>
      <c r="W52" s="323">
        <f t="shared" si="14"/>
        <v>0</v>
      </c>
      <c r="X52" s="309">
        <f t="shared" si="8"/>
        <v>12</v>
      </c>
      <c r="Y52" s="324">
        <v>0.93</v>
      </c>
      <c r="Z52" s="324" t="s">
        <v>291</v>
      </c>
    </row>
    <row r="53" spans="1:26" ht="18" customHeight="1" thickBot="1" x14ac:dyDescent="0.3">
      <c r="A53" s="311" t="s">
        <v>270</v>
      </c>
      <c r="B53" s="312" t="s">
        <v>311</v>
      </c>
      <c r="C53" s="313" t="s">
        <v>54</v>
      </c>
      <c r="D53" s="314">
        <v>0.25</v>
      </c>
      <c r="E53" s="314">
        <v>0</v>
      </c>
      <c r="F53" s="296">
        <f t="shared" si="7"/>
        <v>0.25</v>
      </c>
      <c r="G53" s="314">
        <v>0</v>
      </c>
      <c r="H53" s="315">
        <v>0.5</v>
      </c>
      <c r="I53" s="315">
        <v>0</v>
      </c>
      <c r="J53" s="298">
        <f t="shared" si="0"/>
        <v>0.5</v>
      </c>
      <c r="K53" s="316">
        <v>0</v>
      </c>
      <c r="L53" s="317">
        <v>0.25</v>
      </c>
      <c r="M53" s="318">
        <v>0</v>
      </c>
      <c r="N53" s="302">
        <f t="shared" si="11"/>
        <v>0.25</v>
      </c>
      <c r="O53" s="319">
        <v>0</v>
      </c>
      <c r="P53" s="325">
        <v>0</v>
      </c>
      <c r="Q53" s="315">
        <v>0</v>
      </c>
      <c r="R53" s="306">
        <f t="shared" si="12"/>
        <v>0</v>
      </c>
      <c r="S53" s="326">
        <v>0</v>
      </c>
      <c r="T53" s="323">
        <f t="shared" si="16"/>
        <v>1</v>
      </c>
      <c r="U53" s="308">
        <f t="shared" si="15"/>
        <v>0</v>
      </c>
      <c r="V53" s="308">
        <f t="shared" si="13"/>
        <v>1</v>
      </c>
      <c r="W53" s="323">
        <f t="shared" si="14"/>
        <v>0</v>
      </c>
      <c r="X53" s="309">
        <f t="shared" si="8"/>
        <v>1</v>
      </c>
      <c r="Y53" s="324">
        <v>0.01</v>
      </c>
      <c r="Z53" s="324" t="s">
        <v>292</v>
      </c>
    </row>
    <row r="54" spans="1:26" ht="18" customHeight="1" thickBot="1" x14ac:dyDescent="0.3">
      <c r="A54" s="311" t="s">
        <v>267</v>
      </c>
      <c r="B54" s="312" t="s">
        <v>152</v>
      </c>
      <c r="C54" s="313" t="s">
        <v>55</v>
      </c>
      <c r="D54" s="314">
        <v>2</v>
      </c>
      <c r="E54" s="314">
        <v>0</v>
      </c>
      <c r="F54" s="296">
        <f t="shared" si="7"/>
        <v>2</v>
      </c>
      <c r="G54" s="314">
        <v>0</v>
      </c>
      <c r="H54" s="315">
        <v>13</v>
      </c>
      <c r="I54" s="315">
        <v>1</v>
      </c>
      <c r="J54" s="298">
        <f t="shared" si="0"/>
        <v>12</v>
      </c>
      <c r="K54" s="316">
        <v>0</v>
      </c>
      <c r="L54" s="317">
        <v>2</v>
      </c>
      <c r="M54" s="318">
        <v>0</v>
      </c>
      <c r="N54" s="302">
        <f t="shared" si="11"/>
        <v>2</v>
      </c>
      <c r="O54" s="319">
        <v>0</v>
      </c>
      <c r="P54" s="320">
        <v>0</v>
      </c>
      <c r="Q54" s="321">
        <v>0</v>
      </c>
      <c r="R54" s="306">
        <f t="shared" si="12"/>
        <v>0</v>
      </c>
      <c r="S54" s="322">
        <v>0</v>
      </c>
      <c r="T54" s="323">
        <f t="shared" si="16"/>
        <v>17</v>
      </c>
      <c r="U54" s="308">
        <f t="shared" si="15"/>
        <v>1</v>
      </c>
      <c r="V54" s="308">
        <f t="shared" si="13"/>
        <v>16</v>
      </c>
      <c r="W54" s="323">
        <f t="shared" si="14"/>
        <v>0</v>
      </c>
      <c r="X54" s="309">
        <f t="shared" si="8"/>
        <v>16</v>
      </c>
      <c r="Y54" s="324">
        <v>2</v>
      </c>
      <c r="Z54" s="324" t="s">
        <v>293</v>
      </c>
    </row>
    <row r="55" spans="1:26" ht="18" customHeight="1" thickBot="1" x14ac:dyDescent="0.3">
      <c r="A55" s="311" t="s">
        <v>267</v>
      </c>
      <c r="B55" s="312" t="s">
        <v>251</v>
      </c>
      <c r="C55" s="313" t="s">
        <v>56</v>
      </c>
      <c r="D55" s="314">
        <v>1</v>
      </c>
      <c r="E55" s="314">
        <v>0</v>
      </c>
      <c r="F55" s="296">
        <f t="shared" si="7"/>
        <v>1</v>
      </c>
      <c r="G55" s="314">
        <v>0</v>
      </c>
      <c r="H55" s="315">
        <v>2</v>
      </c>
      <c r="I55" s="315">
        <v>0</v>
      </c>
      <c r="J55" s="298">
        <f t="shared" si="0"/>
        <v>2</v>
      </c>
      <c r="K55" s="316">
        <v>0</v>
      </c>
      <c r="L55" s="317">
        <v>1</v>
      </c>
      <c r="M55" s="318">
        <v>0</v>
      </c>
      <c r="N55" s="302">
        <f t="shared" si="11"/>
        <v>1</v>
      </c>
      <c r="O55" s="319">
        <v>0</v>
      </c>
      <c r="P55" s="320">
        <v>0.1</v>
      </c>
      <c r="Q55" s="321">
        <v>0</v>
      </c>
      <c r="R55" s="306">
        <f t="shared" si="12"/>
        <v>0.1</v>
      </c>
      <c r="S55" s="322">
        <v>0</v>
      </c>
      <c r="T55" s="323">
        <f t="shared" si="16"/>
        <v>4.0999999999999996</v>
      </c>
      <c r="U55" s="308">
        <f t="shared" si="15"/>
        <v>0</v>
      </c>
      <c r="V55" s="308">
        <f t="shared" si="13"/>
        <v>4.0999999999999996</v>
      </c>
      <c r="W55" s="323">
        <f t="shared" si="14"/>
        <v>0</v>
      </c>
      <c r="X55" s="309">
        <f t="shared" si="8"/>
        <v>4.0999999999999996</v>
      </c>
      <c r="Y55" s="324">
        <v>0</v>
      </c>
      <c r="Z55" s="324"/>
    </row>
    <row r="56" spans="1:26" ht="18" customHeight="1" thickBot="1" x14ac:dyDescent="0.3">
      <c r="A56" s="311" t="s">
        <v>278</v>
      </c>
      <c r="B56" s="312" t="s">
        <v>238</v>
      </c>
      <c r="C56" s="313" t="s">
        <v>57</v>
      </c>
      <c r="D56" s="314">
        <v>4</v>
      </c>
      <c r="E56" s="314">
        <v>0</v>
      </c>
      <c r="F56" s="296">
        <f t="shared" si="7"/>
        <v>4</v>
      </c>
      <c r="G56" s="314">
        <v>0</v>
      </c>
      <c r="H56" s="315">
        <v>14.25</v>
      </c>
      <c r="I56" s="315">
        <v>0</v>
      </c>
      <c r="J56" s="298">
        <f t="shared" si="0"/>
        <v>14.25</v>
      </c>
      <c r="K56" s="316">
        <v>0</v>
      </c>
      <c r="L56" s="317">
        <v>3.25</v>
      </c>
      <c r="M56" s="318">
        <v>0</v>
      </c>
      <c r="N56" s="302">
        <f t="shared" si="11"/>
        <v>3.25</v>
      </c>
      <c r="O56" s="319">
        <v>0</v>
      </c>
      <c r="P56" s="320">
        <v>0.5</v>
      </c>
      <c r="Q56" s="321">
        <v>0</v>
      </c>
      <c r="R56" s="306">
        <f t="shared" si="12"/>
        <v>0.5</v>
      </c>
      <c r="S56" s="322">
        <v>0</v>
      </c>
      <c r="T56" s="323">
        <f t="shared" si="16"/>
        <v>22</v>
      </c>
      <c r="U56" s="308">
        <f t="shared" si="15"/>
        <v>0</v>
      </c>
      <c r="V56" s="308">
        <f t="shared" si="13"/>
        <v>22</v>
      </c>
      <c r="W56" s="323">
        <f t="shared" si="14"/>
        <v>0</v>
      </c>
      <c r="X56" s="309">
        <f t="shared" si="8"/>
        <v>22</v>
      </c>
      <c r="Y56" s="324">
        <v>1</v>
      </c>
      <c r="Z56" s="324" t="s">
        <v>294</v>
      </c>
    </row>
    <row r="57" spans="1:26" ht="18" customHeight="1" thickBot="1" x14ac:dyDescent="0.3">
      <c r="A57" s="311" t="s">
        <v>267</v>
      </c>
      <c r="B57" s="312" t="s">
        <v>166</v>
      </c>
      <c r="C57" s="313" t="s">
        <v>58</v>
      </c>
      <c r="D57" s="314">
        <v>1</v>
      </c>
      <c r="E57" s="314">
        <v>0</v>
      </c>
      <c r="F57" s="296">
        <f t="shared" si="7"/>
        <v>1</v>
      </c>
      <c r="G57" s="314">
        <v>0</v>
      </c>
      <c r="H57" s="315">
        <v>1</v>
      </c>
      <c r="I57" s="315">
        <v>0</v>
      </c>
      <c r="J57" s="298">
        <f t="shared" si="0"/>
        <v>1</v>
      </c>
      <c r="K57" s="316">
        <v>1</v>
      </c>
      <c r="L57" s="317">
        <v>0</v>
      </c>
      <c r="M57" s="318">
        <v>0</v>
      </c>
      <c r="N57" s="302">
        <f t="shared" si="11"/>
        <v>0</v>
      </c>
      <c r="O57" s="319">
        <v>0</v>
      </c>
      <c r="P57" s="320">
        <v>0</v>
      </c>
      <c r="Q57" s="321">
        <v>0</v>
      </c>
      <c r="R57" s="306">
        <f t="shared" si="12"/>
        <v>0</v>
      </c>
      <c r="S57" s="322">
        <v>0</v>
      </c>
      <c r="T57" s="323">
        <f t="shared" si="16"/>
        <v>2</v>
      </c>
      <c r="U57" s="308">
        <f t="shared" si="15"/>
        <v>0</v>
      </c>
      <c r="V57" s="308">
        <f t="shared" si="13"/>
        <v>2</v>
      </c>
      <c r="W57" s="323">
        <f t="shared" si="14"/>
        <v>1</v>
      </c>
      <c r="X57" s="309">
        <f t="shared" si="8"/>
        <v>2</v>
      </c>
      <c r="Y57" s="324">
        <v>0.1</v>
      </c>
      <c r="Z57" s="324" t="s">
        <v>233</v>
      </c>
    </row>
    <row r="58" spans="1:26" ht="18" customHeight="1" thickBot="1" x14ac:dyDescent="0.3">
      <c r="A58" s="311" t="s">
        <v>267</v>
      </c>
      <c r="B58" s="312" t="s">
        <v>153</v>
      </c>
      <c r="C58" s="313" t="s">
        <v>59</v>
      </c>
      <c r="D58" s="314">
        <v>1.25</v>
      </c>
      <c r="E58" s="314">
        <v>0</v>
      </c>
      <c r="F58" s="296">
        <f t="shared" si="7"/>
        <v>1.25</v>
      </c>
      <c r="G58" s="314">
        <v>0</v>
      </c>
      <c r="H58" s="315">
        <v>6.75</v>
      </c>
      <c r="I58" s="315">
        <v>0</v>
      </c>
      <c r="J58" s="298">
        <f t="shared" si="0"/>
        <v>6.75</v>
      </c>
      <c r="K58" s="316">
        <v>1</v>
      </c>
      <c r="L58" s="317">
        <v>1</v>
      </c>
      <c r="M58" s="318">
        <v>0</v>
      </c>
      <c r="N58" s="302">
        <f t="shared" si="11"/>
        <v>1</v>
      </c>
      <c r="O58" s="319">
        <v>0</v>
      </c>
      <c r="P58" s="320">
        <v>1</v>
      </c>
      <c r="Q58" s="321">
        <v>0</v>
      </c>
      <c r="R58" s="306">
        <f t="shared" si="12"/>
        <v>1</v>
      </c>
      <c r="S58" s="322">
        <v>0</v>
      </c>
      <c r="T58" s="323">
        <f t="shared" si="16"/>
        <v>10</v>
      </c>
      <c r="U58" s="308">
        <f t="shared" si="15"/>
        <v>0</v>
      </c>
      <c r="V58" s="308">
        <f t="shared" si="13"/>
        <v>10</v>
      </c>
      <c r="W58" s="323">
        <f t="shared" si="14"/>
        <v>1</v>
      </c>
      <c r="X58" s="309">
        <f t="shared" si="8"/>
        <v>10</v>
      </c>
      <c r="Y58" s="324">
        <v>0</v>
      </c>
      <c r="Z58" s="324"/>
    </row>
    <row r="59" spans="1:26" ht="18" customHeight="1" thickBot="1" x14ac:dyDescent="0.3">
      <c r="A59" s="311" t="s">
        <v>267</v>
      </c>
      <c r="B59" s="312" t="s">
        <v>166</v>
      </c>
      <c r="C59" s="313" t="s">
        <v>60</v>
      </c>
      <c r="D59" s="314">
        <v>3</v>
      </c>
      <c r="E59" s="314">
        <v>0</v>
      </c>
      <c r="F59" s="296">
        <f t="shared" si="7"/>
        <v>3</v>
      </c>
      <c r="G59" s="314">
        <v>0</v>
      </c>
      <c r="H59" s="315">
        <v>13</v>
      </c>
      <c r="I59" s="315">
        <v>0</v>
      </c>
      <c r="J59" s="298">
        <f t="shared" si="0"/>
        <v>13</v>
      </c>
      <c r="K59" s="316">
        <v>1</v>
      </c>
      <c r="L59" s="317">
        <v>2</v>
      </c>
      <c r="M59" s="318">
        <v>0</v>
      </c>
      <c r="N59" s="302">
        <f t="shared" si="11"/>
        <v>2</v>
      </c>
      <c r="O59" s="319">
        <v>0</v>
      </c>
      <c r="P59" s="325">
        <v>1</v>
      </c>
      <c r="Q59" s="321">
        <v>0</v>
      </c>
      <c r="R59" s="306">
        <f t="shared" si="12"/>
        <v>1</v>
      </c>
      <c r="S59" s="322">
        <v>0</v>
      </c>
      <c r="T59" s="323">
        <f t="shared" si="16"/>
        <v>19</v>
      </c>
      <c r="U59" s="308">
        <f t="shared" si="15"/>
        <v>0</v>
      </c>
      <c r="V59" s="308">
        <f t="shared" si="13"/>
        <v>19</v>
      </c>
      <c r="W59" s="323">
        <f t="shared" si="14"/>
        <v>1</v>
      </c>
      <c r="X59" s="309">
        <f t="shared" si="8"/>
        <v>19</v>
      </c>
      <c r="Y59" s="324">
        <v>1</v>
      </c>
      <c r="Z59" s="324" t="s">
        <v>233</v>
      </c>
    </row>
    <row r="60" spans="1:26" ht="18" customHeight="1" thickBot="1" x14ac:dyDescent="0.3">
      <c r="A60" s="311" t="s">
        <v>267</v>
      </c>
      <c r="B60" s="312" t="s">
        <v>152</v>
      </c>
      <c r="C60" s="313" t="s">
        <v>61</v>
      </c>
      <c r="D60" s="314">
        <v>1</v>
      </c>
      <c r="E60" s="314">
        <v>0</v>
      </c>
      <c r="F60" s="296">
        <f t="shared" si="7"/>
        <v>1</v>
      </c>
      <c r="G60" s="314">
        <v>0</v>
      </c>
      <c r="H60" s="315">
        <v>8</v>
      </c>
      <c r="I60" s="315">
        <v>0</v>
      </c>
      <c r="J60" s="298">
        <f t="shared" si="0"/>
        <v>8</v>
      </c>
      <c r="K60" s="316">
        <v>0</v>
      </c>
      <c r="L60" s="317">
        <v>1</v>
      </c>
      <c r="M60" s="318">
        <v>0</v>
      </c>
      <c r="N60" s="302">
        <f t="shared" si="11"/>
        <v>1</v>
      </c>
      <c r="O60" s="319">
        <v>0</v>
      </c>
      <c r="P60" s="325">
        <v>0</v>
      </c>
      <c r="Q60" s="321">
        <v>0</v>
      </c>
      <c r="R60" s="306">
        <f t="shared" si="12"/>
        <v>0</v>
      </c>
      <c r="S60" s="322">
        <v>0</v>
      </c>
      <c r="T60" s="323">
        <f t="shared" si="16"/>
        <v>10</v>
      </c>
      <c r="U60" s="308">
        <f t="shared" si="15"/>
        <v>0</v>
      </c>
      <c r="V60" s="308">
        <f t="shared" si="13"/>
        <v>10</v>
      </c>
      <c r="W60" s="323">
        <f t="shared" si="14"/>
        <v>0</v>
      </c>
      <c r="X60" s="309">
        <f t="shared" si="8"/>
        <v>10</v>
      </c>
      <c r="Y60" s="324">
        <v>0</v>
      </c>
      <c r="Z60" s="324"/>
    </row>
    <row r="61" spans="1:26" ht="18" customHeight="1" thickBot="1" x14ac:dyDescent="0.3">
      <c r="A61" s="311" t="s">
        <v>267</v>
      </c>
      <c r="B61" s="312" t="s">
        <v>251</v>
      </c>
      <c r="C61" s="313" t="s">
        <v>62</v>
      </c>
      <c r="D61" s="314">
        <v>0.25</v>
      </c>
      <c r="E61" s="314">
        <v>0</v>
      </c>
      <c r="F61" s="296">
        <f t="shared" si="7"/>
        <v>0.25</v>
      </c>
      <c r="G61" s="314">
        <v>0</v>
      </c>
      <c r="H61" s="315">
        <v>3</v>
      </c>
      <c r="I61" s="315">
        <v>0</v>
      </c>
      <c r="J61" s="298">
        <f t="shared" si="0"/>
        <v>3</v>
      </c>
      <c r="K61" s="316">
        <v>0</v>
      </c>
      <c r="L61" s="317">
        <v>0</v>
      </c>
      <c r="M61" s="318">
        <v>0</v>
      </c>
      <c r="N61" s="302">
        <f t="shared" si="11"/>
        <v>0</v>
      </c>
      <c r="O61" s="319">
        <v>0</v>
      </c>
      <c r="P61" s="320">
        <v>0.1</v>
      </c>
      <c r="Q61" s="321">
        <v>0</v>
      </c>
      <c r="R61" s="306">
        <f t="shared" si="12"/>
        <v>0.1</v>
      </c>
      <c r="S61" s="322">
        <v>0</v>
      </c>
      <c r="T61" s="323">
        <f t="shared" si="16"/>
        <v>3.35</v>
      </c>
      <c r="U61" s="308">
        <f t="shared" si="15"/>
        <v>0</v>
      </c>
      <c r="V61" s="308">
        <f t="shared" si="13"/>
        <v>3.35</v>
      </c>
      <c r="W61" s="323">
        <f t="shared" si="14"/>
        <v>0</v>
      </c>
      <c r="X61" s="309">
        <f t="shared" si="8"/>
        <v>3.35</v>
      </c>
      <c r="Y61" s="324">
        <v>0</v>
      </c>
      <c r="Z61" s="324"/>
    </row>
    <row r="62" spans="1:26" ht="18" customHeight="1" thickBot="1" x14ac:dyDescent="0.3">
      <c r="A62" s="311" t="s">
        <v>278</v>
      </c>
      <c r="B62" s="312" t="s">
        <v>251</v>
      </c>
      <c r="C62" s="313" t="s">
        <v>63</v>
      </c>
      <c r="D62" s="314">
        <v>0.25</v>
      </c>
      <c r="E62" s="314">
        <v>0</v>
      </c>
      <c r="F62" s="296">
        <f t="shared" si="7"/>
        <v>0.25</v>
      </c>
      <c r="G62" s="314">
        <v>0</v>
      </c>
      <c r="H62" s="315">
        <v>0.75</v>
      </c>
      <c r="I62" s="315">
        <v>0</v>
      </c>
      <c r="J62" s="298">
        <f t="shared" si="0"/>
        <v>0.75</v>
      </c>
      <c r="K62" s="316">
        <v>0</v>
      </c>
      <c r="L62" s="317">
        <v>0.25</v>
      </c>
      <c r="M62" s="318">
        <v>0</v>
      </c>
      <c r="N62" s="302">
        <f t="shared" si="11"/>
        <v>0.25</v>
      </c>
      <c r="O62" s="319">
        <v>0</v>
      </c>
      <c r="P62" s="320">
        <v>0.1</v>
      </c>
      <c r="Q62" s="321">
        <v>0</v>
      </c>
      <c r="R62" s="306">
        <f t="shared" si="12"/>
        <v>0.1</v>
      </c>
      <c r="S62" s="322">
        <v>0</v>
      </c>
      <c r="T62" s="323">
        <f t="shared" si="16"/>
        <v>1.35</v>
      </c>
      <c r="U62" s="308">
        <f t="shared" si="15"/>
        <v>0</v>
      </c>
      <c r="V62" s="308">
        <f t="shared" si="13"/>
        <v>1.35</v>
      </c>
      <c r="W62" s="323">
        <f t="shared" si="14"/>
        <v>0</v>
      </c>
      <c r="X62" s="309">
        <f t="shared" si="8"/>
        <v>1.35</v>
      </c>
      <c r="Y62" s="324">
        <v>0</v>
      </c>
      <c r="Z62" s="324"/>
    </row>
    <row r="63" spans="1:26" ht="18" customHeight="1" thickBot="1" x14ac:dyDescent="0.3">
      <c r="A63" s="311" t="s">
        <v>270</v>
      </c>
      <c r="B63" s="312" t="s">
        <v>311</v>
      </c>
      <c r="C63" s="313" t="s">
        <v>64</v>
      </c>
      <c r="D63" s="314">
        <v>1</v>
      </c>
      <c r="E63" s="314">
        <v>0</v>
      </c>
      <c r="F63" s="296">
        <f t="shared" si="7"/>
        <v>1</v>
      </c>
      <c r="G63" s="314">
        <v>1</v>
      </c>
      <c r="H63" s="315">
        <v>6</v>
      </c>
      <c r="I63" s="315">
        <v>0</v>
      </c>
      <c r="J63" s="298">
        <f t="shared" si="0"/>
        <v>6</v>
      </c>
      <c r="K63" s="316">
        <v>0</v>
      </c>
      <c r="L63" s="317">
        <v>0.4</v>
      </c>
      <c r="M63" s="318">
        <v>0</v>
      </c>
      <c r="N63" s="302">
        <f t="shared" si="11"/>
        <v>0.4</v>
      </c>
      <c r="O63" s="319">
        <v>0</v>
      </c>
      <c r="P63" s="325">
        <v>0</v>
      </c>
      <c r="Q63" s="315">
        <v>0</v>
      </c>
      <c r="R63" s="306">
        <f t="shared" si="12"/>
        <v>0</v>
      </c>
      <c r="S63" s="326">
        <v>0</v>
      </c>
      <c r="T63" s="323">
        <f t="shared" si="16"/>
        <v>7.4</v>
      </c>
      <c r="U63" s="308">
        <f t="shared" si="15"/>
        <v>0</v>
      </c>
      <c r="V63" s="308">
        <f t="shared" si="13"/>
        <v>7.4</v>
      </c>
      <c r="W63" s="323">
        <f t="shared" si="14"/>
        <v>1</v>
      </c>
      <c r="X63" s="309">
        <f t="shared" si="8"/>
        <v>7.4</v>
      </c>
      <c r="Y63" s="324">
        <v>0.08</v>
      </c>
      <c r="Z63" s="324" t="s">
        <v>295</v>
      </c>
    </row>
    <row r="64" spans="1:26" ht="18" customHeight="1" thickBot="1" x14ac:dyDescent="0.3">
      <c r="A64" s="311" t="s">
        <v>267</v>
      </c>
      <c r="B64" s="312" t="s">
        <v>152</v>
      </c>
      <c r="C64" s="313" t="s">
        <v>65</v>
      </c>
      <c r="D64" s="314">
        <v>1</v>
      </c>
      <c r="E64" s="314">
        <v>0</v>
      </c>
      <c r="F64" s="296">
        <f t="shared" si="7"/>
        <v>1</v>
      </c>
      <c r="G64" s="314">
        <v>0</v>
      </c>
      <c r="H64" s="315">
        <v>5</v>
      </c>
      <c r="I64" s="315">
        <v>1</v>
      </c>
      <c r="J64" s="298">
        <f t="shared" si="0"/>
        <v>4</v>
      </c>
      <c r="K64" s="316">
        <v>0</v>
      </c>
      <c r="L64" s="317">
        <v>1</v>
      </c>
      <c r="M64" s="318">
        <v>0</v>
      </c>
      <c r="N64" s="302">
        <f t="shared" si="11"/>
        <v>1</v>
      </c>
      <c r="O64" s="319">
        <v>0</v>
      </c>
      <c r="P64" s="325">
        <v>0</v>
      </c>
      <c r="Q64" s="321">
        <v>0</v>
      </c>
      <c r="R64" s="306">
        <f t="shared" si="12"/>
        <v>0</v>
      </c>
      <c r="S64" s="322">
        <v>0</v>
      </c>
      <c r="T64" s="323">
        <f t="shared" si="16"/>
        <v>7</v>
      </c>
      <c r="U64" s="308">
        <f t="shared" si="15"/>
        <v>1</v>
      </c>
      <c r="V64" s="308">
        <f t="shared" si="13"/>
        <v>6</v>
      </c>
      <c r="W64" s="323">
        <f t="shared" si="14"/>
        <v>0</v>
      </c>
      <c r="X64" s="309">
        <f t="shared" si="8"/>
        <v>6</v>
      </c>
      <c r="Y64" s="324">
        <v>0.1</v>
      </c>
      <c r="Z64" s="324" t="s">
        <v>235</v>
      </c>
    </row>
    <row r="65" spans="1:26" ht="18" customHeight="1" thickBot="1" x14ac:dyDescent="0.3">
      <c r="A65" s="311" t="s">
        <v>278</v>
      </c>
      <c r="B65" s="312" t="s">
        <v>153</v>
      </c>
      <c r="C65" s="313" t="s">
        <v>66</v>
      </c>
      <c r="D65" s="314">
        <v>27</v>
      </c>
      <c r="E65" s="314">
        <v>0</v>
      </c>
      <c r="F65" s="296">
        <f t="shared" si="7"/>
        <v>27</v>
      </c>
      <c r="G65" s="314">
        <v>0</v>
      </c>
      <c r="H65" s="315">
        <v>80</v>
      </c>
      <c r="I65" s="315">
        <v>0</v>
      </c>
      <c r="J65" s="298">
        <f t="shared" si="0"/>
        <v>80</v>
      </c>
      <c r="K65" s="316">
        <v>3</v>
      </c>
      <c r="L65" s="317">
        <v>16</v>
      </c>
      <c r="M65" s="318">
        <v>0</v>
      </c>
      <c r="N65" s="302">
        <f t="shared" si="11"/>
        <v>16</v>
      </c>
      <c r="O65" s="319">
        <v>1</v>
      </c>
      <c r="P65" s="325">
        <v>9</v>
      </c>
      <c r="Q65" s="321">
        <v>0</v>
      </c>
      <c r="R65" s="306">
        <f t="shared" si="12"/>
        <v>9</v>
      </c>
      <c r="S65" s="322">
        <v>0</v>
      </c>
      <c r="T65" s="323">
        <f t="shared" si="16"/>
        <v>132</v>
      </c>
      <c r="U65" s="308">
        <f t="shared" si="15"/>
        <v>0</v>
      </c>
      <c r="V65" s="308">
        <f t="shared" si="13"/>
        <v>132</v>
      </c>
      <c r="W65" s="323">
        <f t="shared" si="14"/>
        <v>4</v>
      </c>
      <c r="X65" s="309">
        <f t="shared" si="8"/>
        <v>132</v>
      </c>
      <c r="Y65" s="324">
        <v>6</v>
      </c>
      <c r="Z65" s="324" t="s">
        <v>296</v>
      </c>
    </row>
    <row r="66" spans="1:26" ht="18" customHeight="1" thickBot="1" x14ac:dyDescent="0.3">
      <c r="A66" s="311" t="s">
        <v>267</v>
      </c>
      <c r="B66" s="312" t="s">
        <v>251</v>
      </c>
      <c r="C66" s="313" t="s">
        <v>67</v>
      </c>
      <c r="D66" s="314">
        <v>0</v>
      </c>
      <c r="E66" s="314">
        <v>0</v>
      </c>
      <c r="F66" s="296">
        <f t="shared" si="7"/>
        <v>0</v>
      </c>
      <c r="G66" s="314">
        <v>0</v>
      </c>
      <c r="H66" s="315">
        <v>1</v>
      </c>
      <c r="I66" s="315">
        <v>0</v>
      </c>
      <c r="J66" s="298">
        <f t="shared" si="0"/>
        <v>1</v>
      </c>
      <c r="K66" s="316">
        <v>0</v>
      </c>
      <c r="L66" s="317">
        <v>0</v>
      </c>
      <c r="M66" s="318">
        <v>0</v>
      </c>
      <c r="N66" s="302">
        <f t="shared" si="11"/>
        <v>0</v>
      </c>
      <c r="O66" s="319">
        <v>0</v>
      </c>
      <c r="P66" s="320">
        <v>0.05</v>
      </c>
      <c r="Q66" s="321">
        <v>0</v>
      </c>
      <c r="R66" s="306">
        <f t="shared" si="12"/>
        <v>0.05</v>
      </c>
      <c r="S66" s="322">
        <v>0</v>
      </c>
      <c r="T66" s="323">
        <f t="shared" si="16"/>
        <v>1.05</v>
      </c>
      <c r="U66" s="308">
        <f t="shared" si="15"/>
        <v>0</v>
      </c>
      <c r="V66" s="308">
        <f t="shared" si="13"/>
        <v>1.05</v>
      </c>
      <c r="W66" s="323">
        <f t="shared" si="14"/>
        <v>0</v>
      </c>
      <c r="X66" s="309">
        <f t="shared" si="8"/>
        <v>1.05</v>
      </c>
      <c r="Y66" s="324">
        <v>0</v>
      </c>
      <c r="Z66" s="324"/>
    </row>
    <row r="67" spans="1:26" ht="18" customHeight="1" thickBot="1" x14ac:dyDescent="0.3">
      <c r="A67" s="311" t="s">
        <v>267</v>
      </c>
      <c r="B67" s="312" t="s">
        <v>153</v>
      </c>
      <c r="C67" s="313" t="s">
        <v>68</v>
      </c>
      <c r="D67" s="314">
        <v>1</v>
      </c>
      <c r="E67" s="314">
        <v>0</v>
      </c>
      <c r="F67" s="296">
        <f t="shared" si="7"/>
        <v>1</v>
      </c>
      <c r="G67" s="314">
        <v>0</v>
      </c>
      <c r="H67" s="315">
        <v>4</v>
      </c>
      <c r="I67" s="315">
        <v>0</v>
      </c>
      <c r="J67" s="298">
        <f t="shared" si="0"/>
        <v>4</v>
      </c>
      <c r="K67" s="316">
        <v>1</v>
      </c>
      <c r="L67" s="317">
        <v>1</v>
      </c>
      <c r="M67" s="318">
        <v>0</v>
      </c>
      <c r="N67" s="302">
        <f t="shared" si="11"/>
        <v>1</v>
      </c>
      <c r="O67" s="319">
        <v>1</v>
      </c>
      <c r="P67" s="320">
        <v>0</v>
      </c>
      <c r="Q67" s="321">
        <v>0</v>
      </c>
      <c r="R67" s="306">
        <f t="shared" si="12"/>
        <v>0</v>
      </c>
      <c r="S67" s="322">
        <v>0</v>
      </c>
      <c r="T67" s="323">
        <f t="shared" si="16"/>
        <v>6</v>
      </c>
      <c r="U67" s="308">
        <f t="shared" si="15"/>
        <v>0</v>
      </c>
      <c r="V67" s="308">
        <f t="shared" si="13"/>
        <v>6</v>
      </c>
      <c r="W67" s="323">
        <f t="shared" si="14"/>
        <v>2</v>
      </c>
      <c r="X67" s="309">
        <f t="shared" si="8"/>
        <v>6</v>
      </c>
      <c r="Y67" s="324">
        <v>0.5</v>
      </c>
      <c r="Z67" s="324" t="s">
        <v>297</v>
      </c>
    </row>
    <row r="68" spans="1:26" ht="18" customHeight="1" thickBot="1" x14ac:dyDescent="0.3">
      <c r="A68" s="311" t="s">
        <v>278</v>
      </c>
      <c r="B68" s="312" t="s">
        <v>153</v>
      </c>
      <c r="C68" s="313" t="s">
        <v>69</v>
      </c>
      <c r="D68" s="314">
        <v>2</v>
      </c>
      <c r="E68" s="314">
        <v>0</v>
      </c>
      <c r="F68" s="296">
        <f t="shared" si="7"/>
        <v>2</v>
      </c>
      <c r="G68" s="314">
        <v>0</v>
      </c>
      <c r="H68" s="315">
        <v>7</v>
      </c>
      <c r="I68" s="315">
        <v>0</v>
      </c>
      <c r="J68" s="298">
        <f t="shared" ref="J68:J105" si="17">H68-I68</f>
        <v>7</v>
      </c>
      <c r="K68" s="316">
        <v>0</v>
      </c>
      <c r="L68" s="317">
        <v>2</v>
      </c>
      <c r="M68" s="318">
        <v>0</v>
      </c>
      <c r="N68" s="302">
        <f t="shared" ref="N68:N99" si="18">L68-M68</f>
        <v>2</v>
      </c>
      <c r="O68" s="319">
        <v>0</v>
      </c>
      <c r="P68" s="320">
        <v>1</v>
      </c>
      <c r="Q68" s="321">
        <v>0</v>
      </c>
      <c r="R68" s="306">
        <f t="shared" ref="R68:R99" si="19">P68-Q68</f>
        <v>1</v>
      </c>
      <c r="S68" s="322">
        <v>0</v>
      </c>
      <c r="T68" s="323">
        <f t="shared" si="16"/>
        <v>12</v>
      </c>
      <c r="U68" s="308">
        <f t="shared" si="15"/>
        <v>0</v>
      </c>
      <c r="V68" s="308">
        <f t="shared" ref="V68:V99" si="20">T68-U68</f>
        <v>12</v>
      </c>
      <c r="W68" s="323">
        <f t="shared" ref="W68:W99" si="21">SUM(S68,O68,K68,G68)</f>
        <v>0</v>
      </c>
      <c r="X68" s="309">
        <f t="shared" si="8"/>
        <v>12</v>
      </c>
      <c r="Y68" s="324">
        <v>0</v>
      </c>
      <c r="Z68" s="324"/>
    </row>
    <row r="69" spans="1:26" ht="18" customHeight="1" thickBot="1" x14ac:dyDescent="0.3">
      <c r="A69" s="311" t="s">
        <v>267</v>
      </c>
      <c r="B69" s="312" t="s">
        <v>238</v>
      </c>
      <c r="C69" s="313" t="s">
        <v>70</v>
      </c>
      <c r="D69" s="314">
        <v>3</v>
      </c>
      <c r="E69" s="314">
        <v>0</v>
      </c>
      <c r="F69" s="296">
        <f t="shared" ref="F69:F105" si="22">D69-E69</f>
        <v>3</v>
      </c>
      <c r="G69" s="314">
        <v>0</v>
      </c>
      <c r="H69" s="315">
        <v>14</v>
      </c>
      <c r="I69" s="315">
        <v>0</v>
      </c>
      <c r="J69" s="298">
        <f t="shared" si="17"/>
        <v>14</v>
      </c>
      <c r="K69" s="316">
        <v>1</v>
      </c>
      <c r="L69" s="317">
        <v>2</v>
      </c>
      <c r="M69" s="318">
        <v>0</v>
      </c>
      <c r="N69" s="302">
        <f t="shared" si="18"/>
        <v>2</v>
      </c>
      <c r="O69" s="319">
        <v>0</v>
      </c>
      <c r="P69" s="320">
        <v>1.5</v>
      </c>
      <c r="Q69" s="321">
        <v>0</v>
      </c>
      <c r="R69" s="306">
        <f t="shared" si="19"/>
        <v>1.5</v>
      </c>
      <c r="S69" s="322">
        <v>0</v>
      </c>
      <c r="T69" s="323">
        <f t="shared" si="16"/>
        <v>20.5</v>
      </c>
      <c r="U69" s="308">
        <f t="shared" si="15"/>
        <v>0</v>
      </c>
      <c r="V69" s="308">
        <f t="shared" si="20"/>
        <v>20.5</v>
      </c>
      <c r="W69" s="323">
        <f t="shared" si="21"/>
        <v>1</v>
      </c>
      <c r="X69" s="309">
        <f t="shared" si="8"/>
        <v>20.5</v>
      </c>
      <c r="Y69" s="324">
        <v>0</v>
      </c>
      <c r="Z69" s="324"/>
    </row>
    <row r="70" spans="1:26" ht="18" customHeight="1" thickBot="1" x14ac:dyDescent="0.3">
      <c r="A70" s="311" t="s">
        <v>270</v>
      </c>
      <c r="B70" s="312" t="s">
        <v>166</v>
      </c>
      <c r="C70" s="313" t="s">
        <v>71</v>
      </c>
      <c r="D70" s="314">
        <v>1</v>
      </c>
      <c r="E70" s="314">
        <v>0</v>
      </c>
      <c r="F70" s="296">
        <f t="shared" si="22"/>
        <v>1</v>
      </c>
      <c r="G70" s="314">
        <v>0</v>
      </c>
      <c r="H70" s="315">
        <v>11</v>
      </c>
      <c r="I70" s="315">
        <v>0</v>
      </c>
      <c r="J70" s="298">
        <f t="shared" si="17"/>
        <v>11</v>
      </c>
      <c r="K70" s="316">
        <v>1</v>
      </c>
      <c r="L70" s="317">
        <v>3</v>
      </c>
      <c r="M70" s="318">
        <v>0</v>
      </c>
      <c r="N70" s="302">
        <f t="shared" si="18"/>
        <v>3</v>
      </c>
      <c r="O70" s="319">
        <v>0</v>
      </c>
      <c r="P70" s="320">
        <v>0</v>
      </c>
      <c r="Q70" s="321">
        <v>0</v>
      </c>
      <c r="R70" s="306">
        <f t="shared" si="19"/>
        <v>0</v>
      </c>
      <c r="S70" s="322">
        <v>0</v>
      </c>
      <c r="T70" s="323">
        <f t="shared" si="16"/>
        <v>15</v>
      </c>
      <c r="U70" s="308">
        <f t="shared" si="15"/>
        <v>0</v>
      </c>
      <c r="V70" s="308">
        <f t="shared" si="20"/>
        <v>15</v>
      </c>
      <c r="W70" s="323">
        <f t="shared" si="21"/>
        <v>1</v>
      </c>
      <c r="X70" s="309">
        <f t="shared" ref="X70:X105" si="23">V70</f>
        <v>15</v>
      </c>
      <c r="Y70" s="324">
        <v>1</v>
      </c>
      <c r="Z70" s="324" t="s">
        <v>233</v>
      </c>
    </row>
    <row r="71" spans="1:26" ht="18" customHeight="1" thickBot="1" x14ac:dyDescent="0.3">
      <c r="A71" s="311" t="s">
        <v>267</v>
      </c>
      <c r="B71" s="312" t="s">
        <v>238</v>
      </c>
      <c r="C71" s="313" t="s">
        <v>72</v>
      </c>
      <c r="D71" s="314">
        <v>1</v>
      </c>
      <c r="E71" s="314">
        <v>0</v>
      </c>
      <c r="F71" s="296">
        <f t="shared" si="22"/>
        <v>1</v>
      </c>
      <c r="G71" s="314">
        <v>0</v>
      </c>
      <c r="H71" s="315">
        <v>6</v>
      </c>
      <c r="I71" s="315">
        <v>0</v>
      </c>
      <c r="J71" s="298">
        <f t="shared" si="17"/>
        <v>6</v>
      </c>
      <c r="K71" s="316">
        <v>2</v>
      </c>
      <c r="L71" s="317">
        <v>1</v>
      </c>
      <c r="M71" s="318">
        <v>0</v>
      </c>
      <c r="N71" s="302">
        <f t="shared" si="18"/>
        <v>1</v>
      </c>
      <c r="O71" s="319">
        <v>1</v>
      </c>
      <c r="P71" s="320">
        <v>0</v>
      </c>
      <c r="Q71" s="321">
        <v>0</v>
      </c>
      <c r="R71" s="306">
        <f t="shared" si="19"/>
        <v>0</v>
      </c>
      <c r="S71" s="322">
        <v>0</v>
      </c>
      <c r="T71" s="323">
        <f t="shared" si="16"/>
        <v>8</v>
      </c>
      <c r="U71" s="308">
        <f t="shared" si="15"/>
        <v>0</v>
      </c>
      <c r="V71" s="308">
        <f t="shared" si="20"/>
        <v>8</v>
      </c>
      <c r="W71" s="323">
        <f t="shared" si="21"/>
        <v>3</v>
      </c>
      <c r="X71" s="309">
        <f t="shared" si="23"/>
        <v>8</v>
      </c>
      <c r="Y71" s="324">
        <v>0.55000000000000004</v>
      </c>
      <c r="Z71" s="324" t="s">
        <v>321</v>
      </c>
    </row>
    <row r="72" spans="1:26" ht="18" customHeight="1" thickBot="1" x14ac:dyDescent="0.3">
      <c r="A72" s="311" t="s">
        <v>270</v>
      </c>
      <c r="B72" s="312" t="s">
        <v>166</v>
      </c>
      <c r="C72" s="313" t="s">
        <v>74</v>
      </c>
      <c r="D72" s="314">
        <v>3</v>
      </c>
      <c r="E72" s="314">
        <v>0</v>
      </c>
      <c r="F72" s="296">
        <f t="shared" si="22"/>
        <v>3</v>
      </c>
      <c r="G72" s="314">
        <v>0</v>
      </c>
      <c r="H72" s="315">
        <v>13</v>
      </c>
      <c r="I72" s="315">
        <v>0</v>
      </c>
      <c r="J72" s="298">
        <f t="shared" si="17"/>
        <v>13</v>
      </c>
      <c r="K72" s="316">
        <v>3</v>
      </c>
      <c r="L72" s="317">
        <v>2</v>
      </c>
      <c r="M72" s="318">
        <v>0</v>
      </c>
      <c r="N72" s="302">
        <f t="shared" si="18"/>
        <v>2</v>
      </c>
      <c r="O72" s="319">
        <v>0</v>
      </c>
      <c r="P72" s="320">
        <v>0</v>
      </c>
      <c r="Q72" s="321">
        <v>0</v>
      </c>
      <c r="R72" s="306">
        <f t="shared" si="19"/>
        <v>0</v>
      </c>
      <c r="S72" s="322">
        <v>0</v>
      </c>
      <c r="T72" s="323">
        <f t="shared" si="16"/>
        <v>18</v>
      </c>
      <c r="U72" s="308">
        <f t="shared" si="15"/>
        <v>0</v>
      </c>
      <c r="V72" s="308">
        <f t="shared" si="20"/>
        <v>18</v>
      </c>
      <c r="W72" s="323">
        <f t="shared" si="21"/>
        <v>3</v>
      </c>
      <c r="X72" s="309">
        <f t="shared" si="23"/>
        <v>18</v>
      </c>
      <c r="Y72" s="324">
        <v>1</v>
      </c>
      <c r="Z72" s="324" t="s">
        <v>233</v>
      </c>
    </row>
    <row r="73" spans="1:26" ht="18" customHeight="1" thickBot="1" x14ac:dyDescent="0.3">
      <c r="A73" s="311" t="s">
        <v>278</v>
      </c>
      <c r="B73" s="312" t="s">
        <v>142</v>
      </c>
      <c r="C73" s="313" t="s">
        <v>75</v>
      </c>
      <c r="D73" s="314">
        <v>3</v>
      </c>
      <c r="E73" s="314">
        <v>0</v>
      </c>
      <c r="F73" s="296">
        <f t="shared" si="22"/>
        <v>3</v>
      </c>
      <c r="G73" s="314">
        <v>0</v>
      </c>
      <c r="H73" s="315">
        <v>8</v>
      </c>
      <c r="I73" s="315">
        <v>0</v>
      </c>
      <c r="J73" s="298">
        <f t="shared" si="17"/>
        <v>8</v>
      </c>
      <c r="K73" s="316">
        <v>1</v>
      </c>
      <c r="L73" s="317">
        <v>2</v>
      </c>
      <c r="M73" s="318">
        <v>0</v>
      </c>
      <c r="N73" s="302">
        <f t="shared" si="18"/>
        <v>2</v>
      </c>
      <c r="O73" s="319">
        <v>0</v>
      </c>
      <c r="P73" s="320">
        <v>0</v>
      </c>
      <c r="Q73" s="321">
        <v>0</v>
      </c>
      <c r="R73" s="306">
        <f t="shared" si="19"/>
        <v>0</v>
      </c>
      <c r="S73" s="322">
        <v>0</v>
      </c>
      <c r="T73" s="323">
        <f t="shared" si="16"/>
        <v>13</v>
      </c>
      <c r="U73" s="308">
        <f t="shared" si="15"/>
        <v>0</v>
      </c>
      <c r="V73" s="308">
        <f t="shared" si="20"/>
        <v>13</v>
      </c>
      <c r="W73" s="323">
        <f t="shared" si="21"/>
        <v>1</v>
      </c>
      <c r="X73" s="309">
        <f t="shared" si="23"/>
        <v>13</v>
      </c>
      <c r="Y73" s="324">
        <v>0.2</v>
      </c>
      <c r="Z73" s="324" t="s">
        <v>234</v>
      </c>
    </row>
    <row r="74" spans="1:26" ht="18" customHeight="1" thickBot="1" x14ac:dyDescent="0.3">
      <c r="A74" s="311" t="s">
        <v>267</v>
      </c>
      <c r="B74" s="312" t="s">
        <v>166</v>
      </c>
      <c r="C74" s="313" t="s">
        <v>76</v>
      </c>
      <c r="D74" s="314">
        <v>0.33</v>
      </c>
      <c r="E74" s="314">
        <v>0</v>
      </c>
      <c r="F74" s="296">
        <f t="shared" si="22"/>
        <v>0.33</v>
      </c>
      <c r="G74" s="314">
        <v>0</v>
      </c>
      <c r="H74" s="315">
        <v>1</v>
      </c>
      <c r="I74" s="315">
        <v>0</v>
      </c>
      <c r="J74" s="298">
        <f t="shared" si="17"/>
        <v>1</v>
      </c>
      <c r="K74" s="316">
        <v>0</v>
      </c>
      <c r="L74" s="317">
        <v>0</v>
      </c>
      <c r="M74" s="318">
        <v>0</v>
      </c>
      <c r="N74" s="302">
        <f t="shared" si="18"/>
        <v>0</v>
      </c>
      <c r="O74" s="319">
        <v>0</v>
      </c>
      <c r="P74" s="320">
        <v>0</v>
      </c>
      <c r="Q74" s="321">
        <v>0</v>
      </c>
      <c r="R74" s="306">
        <f t="shared" si="19"/>
        <v>0</v>
      </c>
      <c r="S74" s="322">
        <v>0</v>
      </c>
      <c r="T74" s="323">
        <f t="shared" si="16"/>
        <v>1.33</v>
      </c>
      <c r="U74" s="308">
        <f t="shared" si="15"/>
        <v>0</v>
      </c>
      <c r="V74" s="308">
        <f t="shared" si="20"/>
        <v>1.33</v>
      </c>
      <c r="W74" s="323">
        <f t="shared" si="21"/>
        <v>0</v>
      </c>
      <c r="X74" s="309">
        <f t="shared" si="23"/>
        <v>1.33</v>
      </c>
      <c r="Y74" s="324">
        <v>0.25</v>
      </c>
      <c r="Z74" s="324" t="s">
        <v>233</v>
      </c>
    </row>
    <row r="75" spans="1:26" ht="18" customHeight="1" thickBot="1" x14ac:dyDescent="0.3">
      <c r="A75" s="311" t="s">
        <v>270</v>
      </c>
      <c r="B75" s="312" t="s">
        <v>311</v>
      </c>
      <c r="C75" s="313" t="s">
        <v>77</v>
      </c>
      <c r="D75" s="314">
        <v>0.5</v>
      </c>
      <c r="E75" s="314">
        <v>0</v>
      </c>
      <c r="F75" s="296">
        <f t="shared" si="22"/>
        <v>0.5</v>
      </c>
      <c r="G75" s="314">
        <v>0</v>
      </c>
      <c r="H75" s="315">
        <v>5</v>
      </c>
      <c r="I75" s="315">
        <v>0</v>
      </c>
      <c r="J75" s="298">
        <f t="shared" si="17"/>
        <v>5</v>
      </c>
      <c r="K75" s="316">
        <v>1</v>
      </c>
      <c r="L75" s="317">
        <v>0.5</v>
      </c>
      <c r="M75" s="318">
        <v>0</v>
      </c>
      <c r="N75" s="302">
        <f t="shared" si="18"/>
        <v>0.5</v>
      </c>
      <c r="O75" s="319">
        <v>0</v>
      </c>
      <c r="P75" s="325">
        <v>0</v>
      </c>
      <c r="Q75" s="315">
        <v>0</v>
      </c>
      <c r="R75" s="306">
        <f t="shared" si="19"/>
        <v>0</v>
      </c>
      <c r="S75" s="326">
        <v>0</v>
      </c>
      <c r="T75" s="323">
        <f t="shared" si="16"/>
        <v>6</v>
      </c>
      <c r="U75" s="308">
        <f t="shared" si="15"/>
        <v>0</v>
      </c>
      <c r="V75" s="308">
        <f t="shared" si="20"/>
        <v>6</v>
      </c>
      <c r="W75" s="323">
        <f t="shared" si="21"/>
        <v>1</v>
      </c>
      <c r="X75" s="309">
        <f t="shared" si="23"/>
        <v>6</v>
      </c>
      <c r="Y75" s="324">
        <v>0.55000000000000004</v>
      </c>
      <c r="Z75" s="324" t="s">
        <v>298</v>
      </c>
    </row>
    <row r="76" spans="1:26" ht="18" customHeight="1" thickBot="1" x14ac:dyDescent="0.3">
      <c r="A76" s="311" t="s">
        <v>267</v>
      </c>
      <c r="B76" s="312" t="s">
        <v>166</v>
      </c>
      <c r="C76" s="313" t="s">
        <v>78</v>
      </c>
      <c r="D76" s="314">
        <v>1</v>
      </c>
      <c r="E76" s="314">
        <v>0</v>
      </c>
      <c r="F76" s="296">
        <f t="shared" si="22"/>
        <v>1</v>
      </c>
      <c r="G76" s="314">
        <v>0</v>
      </c>
      <c r="H76" s="315">
        <v>3</v>
      </c>
      <c r="I76" s="315">
        <v>0</v>
      </c>
      <c r="J76" s="298">
        <f t="shared" si="17"/>
        <v>3</v>
      </c>
      <c r="K76" s="316">
        <v>1</v>
      </c>
      <c r="L76" s="317">
        <v>1</v>
      </c>
      <c r="M76" s="318">
        <v>0</v>
      </c>
      <c r="N76" s="302">
        <f t="shared" si="18"/>
        <v>1</v>
      </c>
      <c r="O76" s="319">
        <v>0</v>
      </c>
      <c r="P76" s="320">
        <v>0.5</v>
      </c>
      <c r="Q76" s="321">
        <v>0</v>
      </c>
      <c r="R76" s="306">
        <f t="shared" si="19"/>
        <v>0.5</v>
      </c>
      <c r="S76" s="322">
        <v>0</v>
      </c>
      <c r="T76" s="323">
        <f t="shared" si="16"/>
        <v>5.5</v>
      </c>
      <c r="U76" s="308">
        <f t="shared" si="15"/>
        <v>0</v>
      </c>
      <c r="V76" s="308">
        <f t="shared" si="20"/>
        <v>5.5</v>
      </c>
      <c r="W76" s="323">
        <f t="shared" si="21"/>
        <v>1</v>
      </c>
      <c r="X76" s="309">
        <f t="shared" si="23"/>
        <v>5.5</v>
      </c>
      <c r="Y76" s="324">
        <v>0</v>
      </c>
      <c r="Z76" s="324"/>
    </row>
    <row r="77" spans="1:26" ht="18" customHeight="1" thickBot="1" x14ac:dyDescent="0.3">
      <c r="A77" s="311" t="s">
        <v>270</v>
      </c>
      <c r="B77" s="312" t="s">
        <v>311</v>
      </c>
      <c r="C77" s="313" t="s">
        <v>79</v>
      </c>
      <c r="D77" s="314">
        <v>0.5</v>
      </c>
      <c r="E77" s="314">
        <v>0</v>
      </c>
      <c r="F77" s="296">
        <f t="shared" si="22"/>
        <v>0.5</v>
      </c>
      <c r="G77" s="314">
        <v>0</v>
      </c>
      <c r="H77" s="315">
        <v>0.5</v>
      </c>
      <c r="I77" s="315">
        <v>0</v>
      </c>
      <c r="J77" s="298">
        <f t="shared" si="17"/>
        <v>0.5</v>
      </c>
      <c r="K77" s="316">
        <v>0</v>
      </c>
      <c r="L77" s="317">
        <v>0.5</v>
      </c>
      <c r="M77" s="318">
        <v>0</v>
      </c>
      <c r="N77" s="302">
        <f t="shared" si="18"/>
        <v>0.5</v>
      </c>
      <c r="O77" s="319">
        <v>0</v>
      </c>
      <c r="P77" s="325">
        <v>0</v>
      </c>
      <c r="Q77" s="315">
        <v>0</v>
      </c>
      <c r="R77" s="306">
        <f t="shared" si="19"/>
        <v>0</v>
      </c>
      <c r="S77" s="326">
        <v>0</v>
      </c>
      <c r="T77" s="323">
        <f t="shared" si="16"/>
        <v>1.5</v>
      </c>
      <c r="U77" s="308">
        <f t="shared" ref="U77:U105" si="24">SUM(Q77,M77,I77,E77)</f>
        <v>0</v>
      </c>
      <c r="V77" s="308">
        <f t="shared" si="20"/>
        <v>1.5</v>
      </c>
      <c r="W77" s="323">
        <f t="shared" si="21"/>
        <v>0</v>
      </c>
      <c r="X77" s="309">
        <f t="shared" si="23"/>
        <v>1.5</v>
      </c>
      <c r="Y77" s="324">
        <v>0.05</v>
      </c>
      <c r="Z77" s="324" t="s">
        <v>299</v>
      </c>
    </row>
    <row r="78" spans="1:26" ht="18" customHeight="1" thickBot="1" x14ac:dyDescent="0.3">
      <c r="A78" s="311" t="s">
        <v>267</v>
      </c>
      <c r="B78" s="312" t="s">
        <v>142</v>
      </c>
      <c r="C78" s="313" t="s">
        <v>80</v>
      </c>
      <c r="D78" s="314">
        <v>1</v>
      </c>
      <c r="E78" s="314">
        <v>0</v>
      </c>
      <c r="F78" s="296">
        <f t="shared" si="22"/>
        <v>1</v>
      </c>
      <c r="G78" s="314">
        <v>0</v>
      </c>
      <c r="H78" s="315">
        <v>7</v>
      </c>
      <c r="I78" s="315">
        <v>0</v>
      </c>
      <c r="J78" s="298">
        <f t="shared" si="17"/>
        <v>7</v>
      </c>
      <c r="K78" s="316">
        <v>0</v>
      </c>
      <c r="L78" s="317">
        <v>1</v>
      </c>
      <c r="M78" s="318">
        <v>0</v>
      </c>
      <c r="N78" s="302">
        <f t="shared" si="18"/>
        <v>1</v>
      </c>
      <c r="O78" s="319">
        <v>0</v>
      </c>
      <c r="P78" s="320">
        <v>1</v>
      </c>
      <c r="Q78" s="321">
        <v>0</v>
      </c>
      <c r="R78" s="306">
        <f t="shared" si="19"/>
        <v>1</v>
      </c>
      <c r="S78" s="322">
        <v>0</v>
      </c>
      <c r="T78" s="323">
        <f t="shared" si="16"/>
        <v>10</v>
      </c>
      <c r="U78" s="308">
        <f t="shared" si="24"/>
        <v>0</v>
      </c>
      <c r="V78" s="308">
        <f t="shared" si="20"/>
        <v>10</v>
      </c>
      <c r="W78" s="323">
        <f t="shared" si="21"/>
        <v>0</v>
      </c>
      <c r="X78" s="309">
        <f t="shared" si="23"/>
        <v>10</v>
      </c>
      <c r="Y78" s="324">
        <v>1</v>
      </c>
      <c r="Z78" s="324" t="s">
        <v>233</v>
      </c>
    </row>
    <row r="79" spans="1:26" ht="18" customHeight="1" thickBot="1" x14ac:dyDescent="0.3">
      <c r="A79" s="311" t="s">
        <v>267</v>
      </c>
      <c r="B79" s="312" t="s">
        <v>238</v>
      </c>
      <c r="C79" s="313" t="s">
        <v>81</v>
      </c>
      <c r="D79" s="314">
        <v>3</v>
      </c>
      <c r="E79" s="314">
        <v>0</v>
      </c>
      <c r="F79" s="296">
        <f t="shared" si="22"/>
        <v>3</v>
      </c>
      <c r="G79" s="314">
        <v>0</v>
      </c>
      <c r="H79" s="315">
        <v>22</v>
      </c>
      <c r="I79" s="315">
        <v>0</v>
      </c>
      <c r="J79" s="298">
        <f t="shared" si="17"/>
        <v>22</v>
      </c>
      <c r="K79" s="316">
        <v>0</v>
      </c>
      <c r="L79" s="317">
        <v>3</v>
      </c>
      <c r="M79" s="318">
        <v>0</v>
      </c>
      <c r="N79" s="302">
        <f t="shared" si="18"/>
        <v>3</v>
      </c>
      <c r="O79" s="319">
        <v>0</v>
      </c>
      <c r="P79" s="320">
        <v>3.8</v>
      </c>
      <c r="Q79" s="321">
        <v>0</v>
      </c>
      <c r="R79" s="306">
        <f t="shared" si="19"/>
        <v>3.8</v>
      </c>
      <c r="S79" s="322">
        <v>0</v>
      </c>
      <c r="T79" s="323">
        <f t="shared" si="16"/>
        <v>31.8</v>
      </c>
      <c r="U79" s="308">
        <f t="shared" si="24"/>
        <v>0</v>
      </c>
      <c r="V79" s="308">
        <f t="shared" si="20"/>
        <v>31.8</v>
      </c>
      <c r="W79" s="323">
        <f t="shared" si="21"/>
        <v>0</v>
      </c>
      <c r="X79" s="309">
        <f t="shared" si="23"/>
        <v>31.8</v>
      </c>
      <c r="Y79" s="324">
        <v>0</v>
      </c>
      <c r="Z79" s="324"/>
    </row>
    <row r="80" spans="1:26" ht="18" customHeight="1" thickBot="1" x14ac:dyDescent="0.3">
      <c r="A80" s="311" t="s">
        <v>270</v>
      </c>
      <c r="B80" s="312" t="s">
        <v>251</v>
      </c>
      <c r="C80" s="313" t="s">
        <v>82</v>
      </c>
      <c r="D80" s="314">
        <v>0</v>
      </c>
      <c r="E80" s="314">
        <v>0</v>
      </c>
      <c r="F80" s="296">
        <f t="shared" si="22"/>
        <v>0</v>
      </c>
      <c r="G80" s="314">
        <v>0</v>
      </c>
      <c r="H80" s="315">
        <v>1</v>
      </c>
      <c r="I80" s="315">
        <v>0</v>
      </c>
      <c r="J80" s="298">
        <f t="shared" si="17"/>
        <v>1</v>
      </c>
      <c r="K80" s="316">
        <v>0</v>
      </c>
      <c r="L80" s="317">
        <v>0</v>
      </c>
      <c r="M80" s="318">
        <v>0</v>
      </c>
      <c r="N80" s="302">
        <f t="shared" si="18"/>
        <v>0</v>
      </c>
      <c r="O80" s="319">
        <v>0</v>
      </c>
      <c r="P80" s="320">
        <v>0.1</v>
      </c>
      <c r="Q80" s="321">
        <v>0</v>
      </c>
      <c r="R80" s="306">
        <f t="shared" si="19"/>
        <v>0.1</v>
      </c>
      <c r="S80" s="322">
        <v>0</v>
      </c>
      <c r="T80" s="323">
        <f t="shared" si="16"/>
        <v>1.1000000000000001</v>
      </c>
      <c r="U80" s="308">
        <f t="shared" si="24"/>
        <v>0</v>
      </c>
      <c r="V80" s="308">
        <f t="shared" si="20"/>
        <v>1.1000000000000001</v>
      </c>
      <c r="W80" s="323">
        <f t="shared" si="21"/>
        <v>0</v>
      </c>
      <c r="X80" s="309">
        <f t="shared" si="23"/>
        <v>1.1000000000000001</v>
      </c>
      <c r="Y80" s="324">
        <v>0</v>
      </c>
      <c r="Z80" s="324"/>
    </row>
    <row r="81" spans="1:26" ht="18" customHeight="1" thickBot="1" x14ac:dyDescent="0.3">
      <c r="A81" s="311" t="s">
        <v>278</v>
      </c>
      <c r="B81" s="312" t="s">
        <v>142</v>
      </c>
      <c r="C81" s="313" t="s">
        <v>83</v>
      </c>
      <c r="D81" s="314">
        <v>1</v>
      </c>
      <c r="E81" s="314">
        <v>0</v>
      </c>
      <c r="F81" s="296">
        <f t="shared" si="22"/>
        <v>1</v>
      </c>
      <c r="G81" s="314">
        <v>0</v>
      </c>
      <c r="H81" s="315">
        <v>12</v>
      </c>
      <c r="I81" s="315">
        <v>0</v>
      </c>
      <c r="J81" s="298">
        <f t="shared" si="17"/>
        <v>12</v>
      </c>
      <c r="K81" s="316">
        <v>0</v>
      </c>
      <c r="L81" s="317">
        <v>3.5</v>
      </c>
      <c r="M81" s="318">
        <v>0</v>
      </c>
      <c r="N81" s="302">
        <f t="shared" si="18"/>
        <v>3.5</v>
      </c>
      <c r="O81" s="319">
        <v>0</v>
      </c>
      <c r="P81" s="320">
        <v>0</v>
      </c>
      <c r="Q81" s="321">
        <v>0</v>
      </c>
      <c r="R81" s="306">
        <f t="shared" si="19"/>
        <v>0</v>
      </c>
      <c r="S81" s="322">
        <v>0</v>
      </c>
      <c r="T81" s="323">
        <f t="shared" si="16"/>
        <v>16.5</v>
      </c>
      <c r="U81" s="308">
        <f t="shared" si="24"/>
        <v>0</v>
      </c>
      <c r="V81" s="308">
        <f t="shared" si="20"/>
        <v>16.5</v>
      </c>
      <c r="W81" s="323">
        <f t="shared" si="21"/>
        <v>0</v>
      </c>
      <c r="X81" s="309">
        <f t="shared" si="23"/>
        <v>16.5</v>
      </c>
      <c r="Y81" s="324">
        <v>3</v>
      </c>
      <c r="Z81" s="324" t="s">
        <v>233</v>
      </c>
    </row>
    <row r="82" spans="1:26" ht="18" customHeight="1" thickBot="1" x14ac:dyDescent="0.3">
      <c r="A82" s="311" t="s">
        <v>267</v>
      </c>
      <c r="B82" s="312" t="s">
        <v>153</v>
      </c>
      <c r="C82" s="313" t="s">
        <v>84</v>
      </c>
      <c r="D82" s="314">
        <v>1.25</v>
      </c>
      <c r="E82" s="314">
        <v>0</v>
      </c>
      <c r="F82" s="296">
        <f t="shared" si="22"/>
        <v>1.25</v>
      </c>
      <c r="G82" s="314">
        <v>1</v>
      </c>
      <c r="H82" s="315">
        <v>8.75</v>
      </c>
      <c r="I82" s="315">
        <v>0</v>
      </c>
      <c r="J82" s="298">
        <f t="shared" si="17"/>
        <v>8.75</v>
      </c>
      <c r="K82" s="316">
        <v>3</v>
      </c>
      <c r="L82" s="317">
        <v>3</v>
      </c>
      <c r="M82" s="318">
        <v>0</v>
      </c>
      <c r="N82" s="302">
        <f t="shared" si="18"/>
        <v>3</v>
      </c>
      <c r="O82" s="319">
        <v>0</v>
      </c>
      <c r="P82" s="320">
        <v>0</v>
      </c>
      <c r="Q82" s="321">
        <v>0</v>
      </c>
      <c r="R82" s="306">
        <f t="shared" si="19"/>
        <v>0</v>
      </c>
      <c r="S82" s="322">
        <v>0</v>
      </c>
      <c r="T82" s="323">
        <f t="shared" si="16"/>
        <v>13</v>
      </c>
      <c r="U82" s="308">
        <f t="shared" si="24"/>
        <v>0</v>
      </c>
      <c r="V82" s="308">
        <f t="shared" si="20"/>
        <v>13</v>
      </c>
      <c r="W82" s="323">
        <f t="shared" si="21"/>
        <v>4</v>
      </c>
      <c r="X82" s="309">
        <f t="shared" si="23"/>
        <v>13</v>
      </c>
      <c r="Y82" s="324">
        <v>0.4</v>
      </c>
      <c r="Z82" s="324" t="s">
        <v>297</v>
      </c>
    </row>
    <row r="83" spans="1:26" ht="18" customHeight="1" thickBot="1" x14ac:dyDescent="0.3">
      <c r="A83" s="311" t="s">
        <v>267</v>
      </c>
      <c r="B83" s="312" t="s">
        <v>153</v>
      </c>
      <c r="C83" s="313" t="s">
        <v>85</v>
      </c>
      <c r="D83" s="314">
        <v>4</v>
      </c>
      <c r="E83" s="314">
        <v>0</v>
      </c>
      <c r="F83" s="296">
        <f t="shared" si="22"/>
        <v>4</v>
      </c>
      <c r="G83" s="314">
        <v>0</v>
      </c>
      <c r="H83" s="315">
        <v>25</v>
      </c>
      <c r="I83" s="315">
        <v>0</v>
      </c>
      <c r="J83" s="298">
        <f t="shared" si="17"/>
        <v>25</v>
      </c>
      <c r="K83" s="316">
        <v>3</v>
      </c>
      <c r="L83" s="317">
        <v>1</v>
      </c>
      <c r="M83" s="318">
        <v>0</v>
      </c>
      <c r="N83" s="302">
        <f t="shared" si="18"/>
        <v>1</v>
      </c>
      <c r="O83" s="319">
        <v>1</v>
      </c>
      <c r="P83" s="320">
        <v>0</v>
      </c>
      <c r="Q83" s="321">
        <v>0</v>
      </c>
      <c r="R83" s="306">
        <f t="shared" si="19"/>
        <v>0</v>
      </c>
      <c r="S83" s="322">
        <v>0</v>
      </c>
      <c r="T83" s="323">
        <f t="shared" si="16"/>
        <v>30</v>
      </c>
      <c r="U83" s="308">
        <f t="shared" si="24"/>
        <v>0</v>
      </c>
      <c r="V83" s="308">
        <f t="shared" si="20"/>
        <v>30</v>
      </c>
      <c r="W83" s="323">
        <f t="shared" si="21"/>
        <v>4</v>
      </c>
      <c r="X83" s="309">
        <f t="shared" si="23"/>
        <v>30</v>
      </c>
      <c r="Y83" s="324">
        <v>6</v>
      </c>
      <c r="Z83" s="324" t="s">
        <v>300</v>
      </c>
    </row>
    <row r="84" spans="1:26" ht="18" customHeight="1" thickBot="1" x14ac:dyDescent="0.3">
      <c r="A84" s="311" t="s">
        <v>267</v>
      </c>
      <c r="B84" s="312" t="s">
        <v>142</v>
      </c>
      <c r="C84" s="313" t="s">
        <v>86</v>
      </c>
      <c r="D84" s="314">
        <v>1</v>
      </c>
      <c r="E84" s="314">
        <v>0</v>
      </c>
      <c r="F84" s="296">
        <f t="shared" si="22"/>
        <v>1</v>
      </c>
      <c r="G84" s="331">
        <v>0</v>
      </c>
      <c r="H84" s="325">
        <v>8</v>
      </c>
      <c r="I84" s="315">
        <v>0</v>
      </c>
      <c r="J84" s="298">
        <f t="shared" si="17"/>
        <v>8</v>
      </c>
      <c r="K84" s="316">
        <v>0</v>
      </c>
      <c r="L84" s="317">
        <v>2</v>
      </c>
      <c r="M84" s="318">
        <v>0</v>
      </c>
      <c r="N84" s="302">
        <f t="shared" si="18"/>
        <v>2</v>
      </c>
      <c r="O84" s="319">
        <v>0</v>
      </c>
      <c r="P84" s="320">
        <v>0</v>
      </c>
      <c r="Q84" s="321">
        <v>0</v>
      </c>
      <c r="R84" s="306">
        <f t="shared" si="19"/>
        <v>0</v>
      </c>
      <c r="S84" s="322">
        <v>0</v>
      </c>
      <c r="T84" s="323">
        <f t="shared" ref="T84:T105" si="25">SUM(P84,L84,H84,D84)</f>
        <v>11</v>
      </c>
      <c r="U84" s="308">
        <f t="shared" si="24"/>
        <v>0</v>
      </c>
      <c r="V84" s="308">
        <f t="shared" si="20"/>
        <v>11</v>
      </c>
      <c r="W84" s="323">
        <f t="shared" si="21"/>
        <v>0</v>
      </c>
      <c r="X84" s="309">
        <f t="shared" si="23"/>
        <v>11</v>
      </c>
      <c r="Y84" s="324">
        <v>1</v>
      </c>
      <c r="Z84" s="324" t="s">
        <v>233</v>
      </c>
    </row>
    <row r="85" spans="1:26" ht="18" customHeight="1" thickBot="1" x14ac:dyDescent="0.3">
      <c r="A85" s="311" t="s">
        <v>267</v>
      </c>
      <c r="B85" s="312" t="s">
        <v>153</v>
      </c>
      <c r="C85" s="313" t="s">
        <v>87</v>
      </c>
      <c r="D85" s="314">
        <v>2.5</v>
      </c>
      <c r="E85" s="314">
        <v>0</v>
      </c>
      <c r="F85" s="296">
        <f t="shared" si="22"/>
        <v>2.5</v>
      </c>
      <c r="G85" s="331">
        <v>0</v>
      </c>
      <c r="H85" s="325">
        <v>13.5</v>
      </c>
      <c r="I85" s="315">
        <v>0</v>
      </c>
      <c r="J85" s="298">
        <f t="shared" si="17"/>
        <v>13.5</v>
      </c>
      <c r="K85" s="316">
        <v>2</v>
      </c>
      <c r="L85" s="317">
        <v>4</v>
      </c>
      <c r="M85" s="318">
        <v>0</v>
      </c>
      <c r="N85" s="302">
        <f t="shared" si="18"/>
        <v>4</v>
      </c>
      <c r="O85" s="319">
        <v>0</v>
      </c>
      <c r="P85" s="320">
        <v>1</v>
      </c>
      <c r="Q85" s="321">
        <v>0</v>
      </c>
      <c r="R85" s="306">
        <f t="shared" si="19"/>
        <v>1</v>
      </c>
      <c r="S85" s="322">
        <v>0</v>
      </c>
      <c r="T85" s="323">
        <f t="shared" si="25"/>
        <v>21</v>
      </c>
      <c r="U85" s="308">
        <f t="shared" si="24"/>
        <v>0</v>
      </c>
      <c r="V85" s="308">
        <f t="shared" si="20"/>
        <v>21</v>
      </c>
      <c r="W85" s="323">
        <f t="shared" si="21"/>
        <v>2</v>
      </c>
      <c r="X85" s="309">
        <f t="shared" si="23"/>
        <v>21</v>
      </c>
      <c r="Y85" s="324">
        <v>0</v>
      </c>
      <c r="Z85" s="324"/>
    </row>
    <row r="86" spans="1:26" ht="18" customHeight="1" thickBot="1" x14ac:dyDescent="0.3">
      <c r="A86" s="311" t="s">
        <v>267</v>
      </c>
      <c r="B86" s="312" t="s">
        <v>152</v>
      </c>
      <c r="C86" s="313" t="s">
        <v>88</v>
      </c>
      <c r="D86" s="314">
        <v>1</v>
      </c>
      <c r="E86" s="314">
        <v>0</v>
      </c>
      <c r="F86" s="296">
        <f t="shared" si="22"/>
        <v>1</v>
      </c>
      <c r="G86" s="331">
        <v>0</v>
      </c>
      <c r="H86" s="325">
        <v>9</v>
      </c>
      <c r="I86" s="315">
        <v>0</v>
      </c>
      <c r="J86" s="298">
        <f t="shared" si="17"/>
        <v>9</v>
      </c>
      <c r="K86" s="316">
        <v>0</v>
      </c>
      <c r="L86" s="317">
        <v>0</v>
      </c>
      <c r="M86" s="318">
        <v>0</v>
      </c>
      <c r="N86" s="302">
        <f t="shared" si="18"/>
        <v>0</v>
      </c>
      <c r="O86" s="319">
        <v>0</v>
      </c>
      <c r="P86" s="325">
        <v>0</v>
      </c>
      <c r="Q86" s="321">
        <v>0</v>
      </c>
      <c r="R86" s="306">
        <f t="shared" si="19"/>
        <v>0</v>
      </c>
      <c r="S86" s="322">
        <v>0</v>
      </c>
      <c r="T86" s="323">
        <f t="shared" si="25"/>
        <v>10</v>
      </c>
      <c r="U86" s="308">
        <f t="shared" si="24"/>
        <v>0</v>
      </c>
      <c r="V86" s="308">
        <f t="shared" si="20"/>
        <v>10</v>
      </c>
      <c r="W86" s="323">
        <f t="shared" si="21"/>
        <v>0</v>
      </c>
      <c r="X86" s="309">
        <f t="shared" si="23"/>
        <v>10</v>
      </c>
      <c r="Y86" s="324">
        <v>2</v>
      </c>
      <c r="Z86" s="324" t="s">
        <v>315</v>
      </c>
    </row>
    <row r="87" spans="1:26" ht="18" customHeight="1" thickBot="1" x14ac:dyDescent="0.3">
      <c r="A87" s="311" t="s">
        <v>267</v>
      </c>
      <c r="B87" s="312" t="s">
        <v>166</v>
      </c>
      <c r="C87" s="313" t="s">
        <v>89</v>
      </c>
      <c r="D87" s="314">
        <v>2</v>
      </c>
      <c r="E87" s="314">
        <v>0</v>
      </c>
      <c r="F87" s="296">
        <f t="shared" si="22"/>
        <v>2</v>
      </c>
      <c r="G87" s="331">
        <v>0</v>
      </c>
      <c r="H87" s="325">
        <v>10</v>
      </c>
      <c r="I87" s="315">
        <v>0</v>
      </c>
      <c r="J87" s="298">
        <f t="shared" si="17"/>
        <v>10</v>
      </c>
      <c r="K87" s="316">
        <v>0</v>
      </c>
      <c r="L87" s="317">
        <v>1</v>
      </c>
      <c r="M87" s="318">
        <v>0</v>
      </c>
      <c r="N87" s="302">
        <f t="shared" si="18"/>
        <v>1</v>
      </c>
      <c r="O87" s="319">
        <v>0</v>
      </c>
      <c r="P87" s="320">
        <v>0</v>
      </c>
      <c r="Q87" s="321">
        <v>0</v>
      </c>
      <c r="R87" s="306">
        <f t="shared" si="19"/>
        <v>0</v>
      </c>
      <c r="S87" s="322">
        <v>0</v>
      </c>
      <c r="T87" s="323">
        <f t="shared" si="25"/>
        <v>13</v>
      </c>
      <c r="U87" s="308">
        <f t="shared" si="24"/>
        <v>0</v>
      </c>
      <c r="V87" s="308">
        <f t="shared" si="20"/>
        <v>13</v>
      </c>
      <c r="W87" s="323">
        <f t="shared" si="21"/>
        <v>0</v>
      </c>
      <c r="X87" s="309">
        <f t="shared" si="23"/>
        <v>13</v>
      </c>
      <c r="Y87" s="324">
        <v>2.4</v>
      </c>
      <c r="Z87" s="324" t="s">
        <v>301</v>
      </c>
    </row>
    <row r="88" spans="1:26" ht="18" customHeight="1" thickBot="1" x14ac:dyDescent="0.3">
      <c r="A88" s="311" t="s">
        <v>267</v>
      </c>
      <c r="B88" s="312" t="s">
        <v>153</v>
      </c>
      <c r="C88" s="313" t="s">
        <v>90</v>
      </c>
      <c r="D88" s="314">
        <v>2</v>
      </c>
      <c r="E88" s="314">
        <v>0</v>
      </c>
      <c r="F88" s="296">
        <f t="shared" si="22"/>
        <v>2</v>
      </c>
      <c r="G88" s="331">
        <v>1</v>
      </c>
      <c r="H88" s="325">
        <v>11</v>
      </c>
      <c r="I88" s="315">
        <v>0</v>
      </c>
      <c r="J88" s="298">
        <f t="shared" si="17"/>
        <v>11</v>
      </c>
      <c r="K88" s="316">
        <v>0</v>
      </c>
      <c r="L88" s="317">
        <v>0</v>
      </c>
      <c r="M88" s="318">
        <v>0</v>
      </c>
      <c r="N88" s="302">
        <f t="shared" si="18"/>
        <v>0</v>
      </c>
      <c r="O88" s="319">
        <v>0</v>
      </c>
      <c r="P88" s="320">
        <v>0</v>
      </c>
      <c r="Q88" s="321">
        <v>0</v>
      </c>
      <c r="R88" s="306">
        <f t="shared" si="19"/>
        <v>0</v>
      </c>
      <c r="S88" s="322">
        <v>0</v>
      </c>
      <c r="T88" s="323">
        <f t="shared" si="25"/>
        <v>13</v>
      </c>
      <c r="U88" s="308">
        <f t="shared" si="24"/>
        <v>0</v>
      </c>
      <c r="V88" s="308">
        <f t="shared" si="20"/>
        <v>13</v>
      </c>
      <c r="W88" s="323">
        <f t="shared" si="21"/>
        <v>1</v>
      </c>
      <c r="X88" s="309">
        <f t="shared" si="23"/>
        <v>13</v>
      </c>
      <c r="Y88" s="324">
        <v>0.4</v>
      </c>
      <c r="Z88" s="324" t="s">
        <v>297</v>
      </c>
    </row>
    <row r="89" spans="1:26" ht="18" customHeight="1" thickBot="1" x14ac:dyDescent="0.3">
      <c r="A89" s="311" t="s">
        <v>267</v>
      </c>
      <c r="B89" s="312" t="s">
        <v>153</v>
      </c>
      <c r="C89" s="313" t="s">
        <v>91</v>
      </c>
      <c r="D89" s="314">
        <v>1</v>
      </c>
      <c r="E89" s="314">
        <v>0</v>
      </c>
      <c r="F89" s="296">
        <f t="shared" si="22"/>
        <v>1</v>
      </c>
      <c r="G89" s="331">
        <v>0</v>
      </c>
      <c r="H89" s="325">
        <v>6.63</v>
      </c>
      <c r="I89" s="315">
        <v>0</v>
      </c>
      <c r="J89" s="298">
        <f t="shared" si="17"/>
        <v>6.63</v>
      </c>
      <c r="K89" s="316">
        <v>0</v>
      </c>
      <c r="L89" s="317">
        <v>2</v>
      </c>
      <c r="M89" s="318">
        <v>0</v>
      </c>
      <c r="N89" s="302">
        <f t="shared" si="18"/>
        <v>2</v>
      </c>
      <c r="O89" s="319">
        <v>0</v>
      </c>
      <c r="P89" s="320">
        <v>1</v>
      </c>
      <c r="Q89" s="321">
        <v>0</v>
      </c>
      <c r="R89" s="306">
        <f t="shared" si="19"/>
        <v>1</v>
      </c>
      <c r="S89" s="322">
        <v>0</v>
      </c>
      <c r="T89" s="323">
        <f t="shared" si="25"/>
        <v>10.629999999999999</v>
      </c>
      <c r="U89" s="308">
        <f t="shared" si="24"/>
        <v>0</v>
      </c>
      <c r="V89" s="308">
        <f t="shared" si="20"/>
        <v>10.629999999999999</v>
      </c>
      <c r="W89" s="323">
        <f t="shared" si="21"/>
        <v>0</v>
      </c>
      <c r="X89" s="309">
        <f t="shared" si="23"/>
        <v>10.629999999999999</v>
      </c>
      <c r="Y89" s="324">
        <v>0</v>
      </c>
      <c r="Z89" s="324"/>
    </row>
    <row r="90" spans="1:26" ht="18" customHeight="1" thickBot="1" x14ac:dyDescent="0.3">
      <c r="A90" s="311" t="s">
        <v>267</v>
      </c>
      <c r="B90" s="312" t="s">
        <v>142</v>
      </c>
      <c r="C90" s="313" t="s">
        <v>92</v>
      </c>
      <c r="D90" s="314">
        <v>1</v>
      </c>
      <c r="E90" s="314">
        <v>0</v>
      </c>
      <c r="F90" s="296">
        <f t="shared" si="22"/>
        <v>1</v>
      </c>
      <c r="G90" s="331">
        <v>0</v>
      </c>
      <c r="H90" s="325">
        <v>4</v>
      </c>
      <c r="I90" s="315">
        <v>0</v>
      </c>
      <c r="J90" s="298">
        <f t="shared" si="17"/>
        <v>4</v>
      </c>
      <c r="K90" s="316">
        <v>0</v>
      </c>
      <c r="L90" s="317">
        <v>1</v>
      </c>
      <c r="M90" s="318">
        <v>0</v>
      </c>
      <c r="N90" s="302">
        <f t="shared" si="18"/>
        <v>1</v>
      </c>
      <c r="O90" s="319">
        <v>0</v>
      </c>
      <c r="P90" s="320">
        <v>0</v>
      </c>
      <c r="Q90" s="321">
        <v>0</v>
      </c>
      <c r="R90" s="306">
        <f t="shared" si="19"/>
        <v>0</v>
      </c>
      <c r="S90" s="322">
        <v>0</v>
      </c>
      <c r="T90" s="323">
        <f t="shared" si="25"/>
        <v>6</v>
      </c>
      <c r="U90" s="308">
        <f t="shared" si="24"/>
        <v>0</v>
      </c>
      <c r="V90" s="308">
        <f t="shared" si="20"/>
        <v>6</v>
      </c>
      <c r="W90" s="323">
        <f t="shared" si="21"/>
        <v>0</v>
      </c>
      <c r="X90" s="309">
        <f t="shared" si="23"/>
        <v>6</v>
      </c>
      <c r="Y90" s="324">
        <v>3</v>
      </c>
      <c r="Z90" s="324" t="s">
        <v>302</v>
      </c>
    </row>
    <row r="91" spans="1:26" ht="18" customHeight="1" thickBot="1" x14ac:dyDescent="0.3">
      <c r="A91" s="311" t="s">
        <v>267</v>
      </c>
      <c r="B91" s="312" t="s">
        <v>142</v>
      </c>
      <c r="C91" s="313" t="s">
        <v>93</v>
      </c>
      <c r="D91" s="314">
        <v>1</v>
      </c>
      <c r="E91" s="314">
        <v>0</v>
      </c>
      <c r="F91" s="296">
        <f t="shared" si="22"/>
        <v>1</v>
      </c>
      <c r="G91" s="331">
        <v>0</v>
      </c>
      <c r="H91" s="325">
        <v>7</v>
      </c>
      <c r="I91" s="315">
        <v>0</v>
      </c>
      <c r="J91" s="298">
        <f t="shared" si="17"/>
        <v>7</v>
      </c>
      <c r="K91" s="316">
        <v>1</v>
      </c>
      <c r="L91" s="317">
        <v>2</v>
      </c>
      <c r="M91" s="318">
        <v>0</v>
      </c>
      <c r="N91" s="302">
        <f t="shared" si="18"/>
        <v>2</v>
      </c>
      <c r="O91" s="319">
        <v>0</v>
      </c>
      <c r="P91" s="320">
        <v>0</v>
      </c>
      <c r="Q91" s="321">
        <v>0</v>
      </c>
      <c r="R91" s="306">
        <f t="shared" si="19"/>
        <v>0</v>
      </c>
      <c r="S91" s="322">
        <v>0</v>
      </c>
      <c r="T91" s="323">
        <f t="shared" si="25"/>
        <v>10</v>
      </c>
      <c r="U91" s="308">
        <f t="shared" si="24"/>
        <v>0</v>
      </c>
      <c r="V91" s="308">
        <f t="shared" si="20"/>
        <v>10</v>
      </c>
      <c r="W91" s="323">
        <f t="shared" si="21"/>
        <v>1</v>
      </c>
      <c r="X91" s="309">
        <f t="shared" si="23"/>
        <v>10</v>
      </c>
      <c r="Y91" s="324">
        <v>0</v>
      </c>
      <c r="Z91" s="324"/>
    </row>
    <row r="92" spans="1:26" ht="18" customHeight="1" thickBot="1" x14ac:dyDescent="0.3">
      <c r="A92" s="311" t="s">
        <v>267</v>
      </c>
      <c r="B92" s="312" t="s">
        <v>251</v>
      </c>
      <c r="C92" s="313" t="s">
        <v>94</v>
      </c>
      <c r="D92" s="314">
        <v>0.25</v>
      </c>
      <c r="E92" s="314">
        <v>0</v>
      </c>
      <c r="F92" s="296">
        <f t="shared" si="22"/>
        <v>0.25</v>
      </c>
      <c r="G92" s="331">
        <v>0</v>
      </c>
      <c r="H92" s="325">
        <v>1</v>
      </c>
      <c r="I92" s="315">
        <v>0</v>
      </c>
      <c r="J92" s="298">
        <f t="shared" si="17"/>
        <v>1</v>
      </c>
      <c r="K92" s="316">
        <v>0</v>
      </c>
      <c r="L92" s="317">
        <v>0</v>
      </c>
      <c r="M92" s="318">
        <v>0</v>
      </c>
      <c r="N92" s="302">
        <f t="shared" si="18"/>
        <v>0</v>
      </c>
      <c r="O92" s="319">
        <v>0</v>
      </c>
      <c r="P92" s="320">
        <v>0.1</v>
      </c>
      <c r="Q92" s="321">
        <v>0</v>
      </c>
      <c r="R92" s="306">
        <v>0.1</v>
      </c>
      <c r="S92" s="322">
        <v>0</v>
      </c>
      <c r="T92" s="323">
        <f t="shared" si="25"/>
        <v>1.35</v>
      </c>
      <c r="U92" s="308">
        <f t="shared" si="24"/>
        <v>0</v>
      </c>
      <c r="V92" s="308">
        <f t="shared" si="20"/>
        <v>1.35</v>
      </c>
      <c r="W92" s="323">
        <f t="shared" si="21"/>
        <v>0</v>
      </c>
      <c r="X92" s="309">
        <f t="shared" si="23"/>
        <v>1.35</v>
      </c>
      <c r="Y92" s="324">
        <v>0</v>
      </c>
      <c r="Z92" s="324"/>
    </row>
    <row r="93" spans="1:26" ht="18" customHeight="1" thickBot="1" x14ac:dyDescent="0.3">
      <c r="A93" s="311" t="s">
        <v>267</v>
      </c>
      <c r="B93" s="312" t="s">
        <v>251</v>
      </c>
      <c r="C93" s="313" t="s">
        <v>95</v>
      </c>
      <c r="D93" s="314">
        <v>0</v>
      </c>
      <c r="E93" s="314">
        <v>0</v>
      </c>
      <c r="F93" s="296">
        <f t="shared" si="22"/>
        <v>0</v>
      </c>
      <c r="G93" s="331">
        <v>0</v>
      </c>
      <c r="H93" s="325">
        <v>2</v>
      </c>
      <c r="I93" s="315">
        <v>0</v>
      </c>
      <c r="J93" s="298">
        <f t="shared" si="17"/>
        <v>2</v>
      </c>
      <c r="K93" s="316">
        <v>0</v>
      </c>
      <c r="L93" s="317">
        <v>0</v>
      </c>
      <c r="M93" s="318">
        <v>0</v>
      </c>
      <c r="N93" s="302">
        <f t="shared" si="18"/>
        <v>0</v>
      </c>
      <c r="O93" s="319">
        <v>0</v>
      </c>
      <c r="P93" s="320">
        <v>0.1</v>
      </c>
      <c r="Q93" s="321">
        <v>0</v>
      </c>
      <c r="R93" s="306">
        <f t="shared" si="19"/>
        <v>0.1</v>
      </c>
      <c r="S93" s="322">
        <v>0</v>
      </c>
      <c r="T93" s="323">
        <f t="shared" si="25"/>
        <v>2.1</v>
      </c>
      <c r="U93" s="308">
        <f t="shared" si="24"/>
        <v>0</v>
      </c>
      <c r="V93" s="308">
        <f t="shared" si="20"/>
        <v>2.1</v>
      </c>
      <c r="W93" s="323">
        <f t="shared" si="21"/>
        <v>0</v>
      </c>
      <c r="X93" s="309">
        <f t="shared" si="23"/>
        <v>2.1</v>
      </c>
      <c r="Y93" s="324">
        <v>0</v>
      </c>
      <c r="Z93" s="324"/>
    </row>
    <row r="94" spans="1:26" ht="18" customHeight="1" thickBot="1" x14ac:dyDescent="0.3">
      <c r="A94" s="311" t="s">
        <v>270</v>
      </c>
      <c r="B94" s="312" t="s">
        <v>311</v>
      </c>
      <c r="C94" s="313" t="s">
        <v>97</v>
      </c>
      <c r="D94" s="314">
        <v>0.25</v>
      </c>
      <c r="E94" s="314">
        <v>0</v>
      </c>
      <c r="F94" s="296">
        <f t="shared" si="22"/>
        <v>0.25</v>
      </c>
      <c r="G94" s="331">
        <v>0.25</v>
      </c>
      <c r="H94" s="325">
        <v>0.5</v>
      </c>
      <c r="I94" s="315">
        <v>0</v>
      </c>
      <c r="J94" s="298">
        <f t="shared" si="17"/>
        <v>0.5</v>
      </c>
      <c r="K94" s="316">
        <v>0</v>
      </c>
      <c r="L94" s="317">
        <v>0</v>
      </c>
      <c r="M94" s="318">
        <v>0</v>
      </c>
      <c r="N94" s="302">
        <f t="shared" si="18"/>
        <v>0</v>
      </c>
      <c r="O94" s="319">
        <v>0</v>
      </c>
      <c r="P94" s="325">
        <v>0</v>
      </c>
      <c r="Q94" s="315">
        <v>0</v>
      </c>
      <c r="R94" s="306">
        <f t="shared" si="19"/>
        <v>0</v>
      </c>
      <c r="S94" s="326">
        <v>0</v>
      </c>
      <c r="T94" s="323">
        <f t="shared" si="25"/>
        <v>0.75</v>
      </c>
      <c r="U94" s="308">
        <f t="shared" si="24"/>
        <v>0</v>
      </c>
      <c r="V94" s="308">
        <f t="shared" si="20"/>
        <v>0.75</v>
      </c>
      <c r="W94" s="323">
        <f t="shared" si="21"/>
        <v>0.25</v>
      </c>
      <c r="X94" s="309">
        <f t="shared" si="23"/>
        <v>0.75</v>
      </c>
      <c r="Y94" s="324">
        <v>0.01</v>
      </c>
      <c r="Z94" s="324" t="s">
        <v>292</v>
      </c>
    </row>
    <row r="95" spans="1:26" ht="18" customHeight="1" thickBot="1" x14ac:dyDescent="0.3">
      <c r="A95" s="311" t="s">
        <v>270</v>
      </c>
      <c r="B95" s="312" t="s">
        <v>153</v>
      </c>
      <c r="C95" s="313" t="s">
        <v>98</v>
      </c>
      <c r="D95" s="314">
        <v>2</v>
      </c>
      <c r="E95" s="314">
        <v>0</v>
      </c>
      <c r="F95" s="296">
        <f t="shared" si="22"/>
        <v>2</v>
      </c>
      <c r="G95" s="331">
        <v>0</v>
      </c>
      <c r="H95" s="325">
        <v>9</v>
      </c>
      <c r="I95" s="315">
        <v>0</v>
      </c>
      <c r="J95" s="298">
        <f t="shared" si="17"/>
        <v>9</v>
      </c>
      <c r="K95" s="316">
        <v>0</v>
      </c>
      <c r="L95" s="317">
        <v>2</v>
      </c>
      <c r="M95" s="318">
        <v>0</v>
      </c>
      <c r="N95" s="302">
        <f t="shared" si="18"/>
        <v>2</v>
      </c>
      <c r="O95" s="319">
        <v>0</v>
      </c>
      <c r="P95" s="320">
        <v>1</v>
      </c>
      <c r="Q95" s="321">
        <v>0</v>
      </c>
      <c r="R95" s="306">
        <f t="shared" si="19"/>
        <v>1</v>
      </c>
      <c r="S95" s="322">
        <v>0</v>
      </c>
      <c r="T95" s="323">
        <f t="shared" si="25"/>
        <v>14</v>
      </c>
      <c r="U95" s="308">
        <f t="shared" si="24"/>
        <v>0</v>
      </c>
      <c r="V95" s="308">
        <f t="shared" si="20"/>
        <v>14</v>
      </c>
      <c r="W95" s="323">
        <f t="shared" si="21"/>
        <v>0</v>
      </c>
      <c r="X95" s="309">
        <f t="shared" si="23"/>
        <v>14</v>
      </c>
      <c r="Y95" s="324">
        <v>0</v>
      </c>
      <c r="Z95" s="324"/>
    </row>
    <row r="96" spans="1:26" ht="18" customHeight="1" thickBot="1" x14ac:dyDescent="0.3">
      <c r="A96" s="311" t="s">
        <v>267</v>
      </c>
      <c r="B96" s="312" t="s">
        <v>238</v>
      </c>
      <c r="C96" s="313" t="s">
        <v>99</v>
      </c>
      <c r="D96" s="314">
        <v>1.5</v>
      </c>
      <c r="E96" s="314">
        <v>0</v>
      </c>
      <c r="F96" s="296">
        <f t="shared" si="22"/>
        <v>1.5</v>
      </c>
      <c r="G96" s="331">
        <v>0</v>
      </c>
      <c r="H96" s="325">
        <v>9</v>
      </c>
      <c r="I96" s="315">
        <v>0</v>
      </c>
      <c r="J96" s="298">
        <f t="shared" si="17"/>
        <v>9</v>
      </c>
      <c r="K96" s="316">
        <v>0</v>
      </c>
      <c r="L96" s="317">
        <v>0</v>
      </c>
      <c r="M96" s="318">
        <v>0</v>
      </c>
      <c r="N96" s="302">
        <f t="shared" si="18"/>
        <v>0</v>
      </c>
      <c r="O96" s="319">
        <v>0</v>
      </c>
      <c r="P96" s="320">
        <v>0</v>
      </c>
      <c r="Q96" s="321">
        <v>0</v>
      </c>
      <c r="R96" s="306">
        <f t="shared" si="19"/>
        <v>0</v>
      </c>
      <c r="S96" s="322">
        <v>0</v>
      </c>
      <c r="T96" s="323">
        <f t="shared" si="25"/>
        <v>10.5</v>
      </c>
      <c r="U96" s="308">
        <f t="shared" si="24"/>
        <v>0</v>
      </c>
      <c r="V96" s="308">
        <f t="shared" si="20"/>
        <v>10.5</v>
      </c>
      <c r="W96" s="323">
        <f t="shared" si="21"/>
        <v>0</v>
      </c>
      <c r="X96" s="309">
        <f t="shared" si="23"/>
        <v>10.5</v>
      </c>
      <c r="Y96" s="324">
        <v>1.23</v>
      </c>
      <c r="Z96" s="324" t="s">
        <v>303</v>
      </c>
    </row>
    <row r="97" spans="1:27" ht="18" customHeight="1" thickBot="1" x14ac:dyDescent="0.3">
      <c r="A97" s="311" t="s">
        <v>267</v>
      </c>
      <c r="B97" s="312" t="s">
        <v>238</v>
      </c>
      <c r="C97" s="313" t="s">
        <v>100</v>
      </c>
      <c r="D97" s="314">
        <v>11</v>
      </c>
      <c r="E97" s="314">
        <v>0</v>
      </c>
      <c r="F97" s="296">
        <f t="shared" si="22"/>
        <v>11</v>
      </c>
      <c r="G97" s="331">
        <v>0</v>
      </c>
      <c r="H97" s="325">
        <v>47</v>
      </c>
      <c r="I97" s="315">
        <v>0</v>
      </c>
      <c r="J97" s="298">
        <f t="shared" si="17"/>
        <v>47</v>
      </c>
      <c r="K97" s="316">
        <v>4</v>
      </c>
      <c r="L97" s="317">
        <v>12</v>
      </c>
      <c r="M97" s="318">
        <v>0</v>
      </c>
      <c r="N97" s="302">
        <f t="shared" si="18"/>
        <v>12</v>
      </c>
      <c r="O97" s="319">
        <v>2</v>
      </c>
      <c r="P97" s="320">
        <v>10</v>
      </c>
      <c r="Q97" s="321">
        <v>0</v>
      </c>
      <c r="R97" s="306">
        <f t="shared" si="19"/>
        <v>10</v>
      </c>
      <c r="S97" s="322">
        <v>1</v>
      </c>
      <c r="T97" s="323">
        <f t="shared" si="25"/>
        <v>80</v>
      </c>
      <c r="U97" s="308">
        <f t="shared" si="24"/>
        <v>0</v>
      </c>
      <c r="V97" s="308">
        <f t="shared" si="20"/>
        <v>80</v>
      </c>
      <c r="W97" s="323">
        <f t="shared" si="21"/>
        <v>7</v>
      </c>
      <c r="X97" s="309">
        <f t="shared" si="23"/>
        <v>80</v>
      </c>
      <c r="Y97" s="324">
        <v>5.5</v>
      </c>
      <c r="Z97" s="324" t="s">
        <v>304</v>
      </c>
    </row>
    <row r="98" spans="1:27" ht="18" customHeight="1" thickBot="1" x14ac:dyDescent="0.3">
      <c r="A98" s="311" t="s">
        <v>267</v>
      </c>
      <c r="B98" s="312" t="s">
        <v>238</v>
      </c>
      <c r="C98" s="313" t="s">
        <v>101</v>
      </c>
      <c r="D98" s="314">
        <v>1</v>
      </c>
      <c r="E98" s="314">
        <v>0</v>
      </c>
      <c r="F98" s="296">
        <f t="shared" si="22"/>
        <v>1</v>
      </c>
      <c r="G98" s="331">
        <v>0</v>
      </c>
      <c r="H98" s="325">
        <v>4</v>
      </c>
      <c r="I98" s="315">
        <v>0</v>
      </c>
      <c r="J98" s="298">
        <f t="shared" si="17"/>
        <v>4</v>
      </c>
      <c r="K98" s="316">
        <v>1</v>
      </c>
      <c r="L98" s="317">
        <v>1</v>
      </c>
      <c r="M98" s="318">
        <v>0</v>
      </c>
      <c r="N98" s="302">
        <f t="shared" si="18"/>
        <v>1</v>
      </c>
      <c r="O98" s="319">
        <v>0</v>
      </c>
      <c r="P98" s="320">
        <v>0</v>
      </c>
      <c r="Q98" s="321">
        <v>0</v>
      </c>
      <c r="R98" s="306">
        <f t="shared" si="19"/>
        <v>0</v>
      </c>
      <c r="S98" s="322">
        <v>0</v>
      </c>
      <c r="T98" s="323">
        <f t="shared" si="25"/>
        <v>6</v>
      </c>
      <c r="U98" s="308">
        <f t="shared" si="24"/>
        <v>0</v>
      </c>
      <c r="V98" s="308">
        <f t="shared" si="20"/>
        <v>6</v>
      </c>
      <c r="W98" s="323">
        <f t="shared" si="21"/>
        <v>1</v>
      </c>
      <c r="X98" s="309">
        <f t="shared" si="23"/>
        <v>6</v>
      </c>
      <c r="Y98" s="324">
        <v>1.25</v>
      </c>
      <c r="Z98" s="324" t="s">
        <v>305</v>
      </c>
    </row>
    <row r="99" spans="1:27" ht="18" customHeight="1" thickBot="1" x14ac:dyDescent="0.3">
      <c r="A99" s="311" t="s">
        <v>270</v>
      </c>
      <c r="B99" s="312" t="s">
        <v>311</v>
      </c>
      <c r="C99" s="313" t="s">
        <v>102</v>
      </c>
      <c r="D99" s="314">
        <v>0.75</v>
      </c>
      <c r="E99" s="314">
        <v>0</v>
      </c>
      <c r="F99" s="296">
        <f t="shared" si="22"/>
        <v>0.75</v>
      </c>
      <c r="G99" s="331">
        <v>0.75</v>
      </c>
      <c r="H99" s="325">
        <v>3.5</v>
      </c>
      <c r="I99" s="315">
        <v>0</v>
      </c>
      <c r="J99" s="298">
        <f t="shared" si="17"/>
        <v>3.5</v>
      </c>
      <c r="K99" s="316">
        <v>1</v>
      </c>
      <c r="L99" s="317">
        <v>0</v>
      </c>
      <c r="M99" s="318">
        <v>0</v>
      </c>
      <c r="N99" s="302">
        <f t="shared" si="18"/>
        <v>0</v>
      </c>
      <c r="O99" s="319">
        <v>0</v>
      </c>
      <c r="P99" s="325">
        <v>0</v>
      </c>
      <c r="Q99" s="315">
        <v>0</v>
      </c>
      <c r="R99" s="306">
        <f t="shared" si="19"/>
        <v>0</v>
      </c>
      <c r="S99" s="326">
        <v>0</v>
      </c>
      <c r="T99" s="323">
        <f t="shared" si="25"/>
        <v>4.25</v>
      </c>
      <c r="U99" s="308">
        <f t="shared" si="24"/>
        <v>0</v>
      </c>
      <c r="V99" s="308">
        <f t="shared" si="20"/>
        <v>4.25</v>
      </c>
      <c r="W99" s="323">
        <f t="shared" si="21"/>
        <v>1.75</v>
      </c>
      <c r="X99" s="309">
        <f t="shared" si="23"/>
        <v>4.25</v>
      </c>
      <c r="Y99" s="324">
        <v>0.04</v>
      </c>
      <c r="Z99" s="324" t="s">
        <v>306</v>
      </c>
    </row>
    <row r="100" spans="1:27" ht="18" customHeight="1" thickBot="1" x14ac:dyDescent="0.3">
      <c r="A100" s="311" t="s">
        <v>267</v>
      </c>
      <c r="B100" s="312" t="s">
        <v>152</v>
      </c>
      <c r="C100" s="313" t="s">
        <v>103</v>
      </c>
      <c r="D100" s="314">
        <v>1</v>
      </c>
      <c r="E100" s="314">
        <v>0</v>
      </c>
      <c r="F100" s="296">
        <f t="shared" si="22"/>
        <v>1</v>
      </c>
      <c r="G100" s="331">
        <v>0</v>
      </c>
      <c r="H100" s="325">
        <v>1</v>
      </c>
      <c r="I100" s="315">
        <v>0</v>
      </c>
      <c r="J100" s="298">
        <f t="shared" si="17"/>
        <v>1</v>
      </c>
      <c r="K100" s="316">
        <v>0</v>
      </c>
      <c r="L100" s="317">
        <v>0</v>
      </c>
      <c r="M100" s="318">
        <v>0</v>
      </c>
      <c r="N100" s="302">
        <f t="shared" ref="N100:N105" si="26">L100-M100</f>
        <v>0</v>
      </c>
      <c r="O100" s="319">
        <v>0</v>
      </c>
      <c r="P100" s="320">
        <v>0</v>
      </c>
      <c r="Q100" s="321">
        <v>0</v>
      </c>
      <c r="R100" s="306">
        <f t="shared" ref="R100:R105" si="27">P100-Q100</f>
        <v>0</v>
      </c>
      <c r="S100" s="322">
        <v>0</v>
      </c>
      <c r="T100" s="323">
        <f t="shared" si="25"/>
        <v>2</v>
      </c>
      <c r="U100" s="308">
        <f t="shared" si="24"/>
        <v>0</v>
      </c>
      <c r="V100" s="308">
        <f t="shared" ref="V100:V105" si="28">T100-U100</f>
        <v>2</v>
      </c>
      <c r="W100" s="323">
        <f t="shared" ref="W100:W105" si="29">SUM(S100,O100,K100,G100)</f>
        <v>0</v>
      </c>
      <c r="X100" s="309">
        <f t="shared" si="23"/>
        <v>2</v>
      </c>
      <c r="Y100" s="324">
        <v>0.11</v>
      </c>
      <c r="Z100" s="324" t="s">
        <v>233</v>
      </c>
    </row>
    <row r="101" spans="1:27" ht="18" customHeight="1" thickBot="1" x14ac:dyDescent="0.3">
      <c r="A101" s="311" t="s">
        <v>270</v>
      </c>
      <c r="B101" s="312" t="s">
        <v>238</v>
      </c>
      <c r="C101" s="313" t="s">
        <v>104</v>
      </c>
      <c r="D101" s="314">
        <v>3</v>
      </c>
      <c r="E101" s="314">
        <v>0</v>
      </c>
      <c r="F101" s="296">
        <f t="shared" si="22"/>
        <v>3</v>
      </c>
      <c r="G101" s="331">
        <v>0</v>
      </c>
      <c r="H101" s="325">
        <v>10</v>
      </c>
      <c r="I101" s="315">
        <v>0</v>
      </c>
      <c r="J101" s="298">
        <f t="shared" si="17"/>
        <v>10</v>
      </c>
      <c r="K101" s="316">
        <v>1</v>
      </c>
      <c r="L101" s="317">
        <v>4</v>
      </c>
      <c r="M101" s="318">
        <v>0</v>
      </c>
      <c r="N101" s="302">
        <f t="shared" si="26"/>
        <v>4</v>
      </c>
      <c r="O101" s="319">
        <v>1</v>
      </c>
      <c r="P101" s="320">
        <v>1</v>
      </c>
      <c r="Q101" s="321">
        <v>0</v>
      </c>
      <c r="R101" s="306">
        <f t="shared" si="27"/>
        <v>1</v>
      </c>
      <c r="S101" s="322">
        <v>0</v>
      </c>
      <c r="T101" s="323">
        <f t="shared" si="25"/>
        <v>18</v>
      </c>
      <c r="U101" s="308">
        <f t="shared" si="24"/>
        <v>0</v>
      </c>
      <c r="V101" s="308">
        <f t="shared" si="28"/>
        <v>18</v>
      </c>
      <c r="W101" s="323">
        <f t="shared" si="29"/>
        <v>2</v>
      </c>
      <c r="X101" s="309">
        <f t="shared" si="23"/>
        <v>18</v>
      </c>
      <c r="Y101" s="324">
        <v>0.4</v>
      </c>
      <c r="Z101" s="324" t="s">
        <v>307</v>
      </c>
    </row>
    <row r="102" spans="1:27" ht="18" customHeight="1" thickBot="1" x14ac:dyDescent="0.3">
      <c r="A102" s="311" t="s">
        <v>267</v>
      </c>
      <c r="B102" s="312" t="s">
        <v>152</v>
      </c>
      <c r="C102" s="313" t="s">
        <v>105</v>
      </c>
      <c r="D102" s="314">
        <v>1</v>
      </c>
      <c r="E102" s="314">
        <v>0</v>
      </c>
      <c r="F102" s="296">
        <f t="shared" si="22"/>
        <v>1</v>
      </c>
      <c r="G102" s="331">
        <v>0</v>
      </c>
      <c r="H102" s="325">
        <v>6</v>
      </c>
      <c r="I102" s="315">
        <v>0</v>
      </c>
      <c r="J102" s="298">
        <f t="shared" si="17"/>
        <v>6</v>
      </c>
      <c r="K102" s="316">
        <v>0</v>
      </c>
      <c r="L102" s="317">
        <v>1</v>
      </c>
      <c r="M102" s="318">
        <v>0</v>
      </c>
      <c r="N102" s="302">
        <f t="shared" si="26"/>
        <v>1</v>
      </c>
      <c r="O102" s="319">
        <v>0</v>
      </c>
      <c r="P102" s="320">
        <v>0</v>
      </c>
      <c r="Q102" s="321">
        <v>0</v>
      </c>
      <c r="R102" s="306">
        <f t="shared" si="27"/>
        <v>0</v>
      </c>
      <c r="S102" s="322">
        <v>0</v>
      </c>
      <c r="T102" s="323">
        <f t="shared" si="25"/>
        <v>8</v>
      </c>
      <c r="U102" s="308">
        <f t="shared" si="24"/>
        <v>0</v>
      </c>
      <c r="V102" s="308">
        <f t="shared" si="28"/>
        <v>8</v>
      </c>
      <c r="W102" s="323">
        <f t="shared" si="29"/>
        <v>0</v>
      </c>
      <c r="X102" s="309">
        <f t="shared" si="23"/>
        <v>8</v>
      </c>
      <c r="Y102" s="324">
        <v>0.91</v>
      </c>
      <c r="Z102" s="324" t="s">
        <v>274</v>
      </c>
    </row>
    <row r="103" spans="1:27" ht="18" customHeight="1" thickBot="1" x14ac:dyDescent="0.3">
      <c r="A103" s="311" t="s">
        <v>267</v>
      </c>
      <c r="B103" s="312" t="s">
        <v>238</v>
      </c>
      <c r="C103" s="313" t="s">
        <v>106</v>
      </c>
      <c r="D103" s="314">
        <v>5</v>
      </c>
      <c r="E103" s="314">
        <v>0.5</v>
      </c>
      <c r="F103" s="296">
        <f t="shared" si="22"/>
        <v>4.5</v>
      </c>
      <c r="G103" s="331">
        <v>0.5</v>
      </c>
      <c r="H103" s="325">
        <v>14</v>
      </c>
      <c r="I103" s="315">
        <v>0.5</v>
      </c>
      <c r="J103" s="298">
        <f t="shared" si="17"/>
        <v>13.5</v>
      </c>
      <c r="K103" s="316">
        <v>0.5</v>
      </c>
      <c r="L103" s="317">
        <v>3</v>
      </c>
      <c r="M103" s="318">
        <v>1</v>
      </c>
      <c r="N103" s="302">
        <f t="shared" si="26"/>
        <v>2</v>
      </c>
      <c r="O103" s="319">
        <v>1</v>
      </c>
      <c r="P103" s="320">
        <v>0</v>
      </c>
      <c r="Q103" s="321">
        <v>0</v>
      </c>
      <c r="R103" s="306">
        <f t="shared" si="27"/>
        <v>0</v>
      </c>
      <c r="S103" s="322">
        <v>0</v>
      </c>
      <c r="T103" s="323">
        <f t="shared" si="25"/>
        <v>22</v>
      </c>
      <c r="U103" s="308">
        <f t="shared" si="24"/>
        <v>2</v>
      </c>
      <c r="V103" s="308">
        <f t="shared" si="28"/>
        <v>20</v>
      </c>
      <c r="W103" s="323">
        <f t="shared" si="29"/>
        <v>2</v>
      </c>
      <c r="X103" s="309">
        <f t="shared" si="23"/>
        <v>20</v>
      </c>
      <c r="Y103" s="324">
        <v>1.5</v>
      </c>
      <c r="Z103" s="324" t="s">
        <v>314</v>
      </c>
    </row>
    <row r="104" spans="1:27" ht="18" customHeight="1" thickBot="1" x14ac:dyDescent="0.3">
      <c r="A104" s="311" t="s">
        <v>267</v>
      </c>
      <c r="B104" s="312" t="s">
        <v>142</v>
      </c>
      <c r="C104" s="313" t="s">
        <v>107</v>
      </c>
      <c r="D104" s="314">
        <v>0.5</v>
      </c>
      <c r="E104" s="314">
        <v>0</v>
      </c>
      <c r="F104" s="296">
        <f t="shared" si="22"/>
        <v>0.5</v>
      </c>
      <c r="G104" s="331">
        <v>0</v>
      </c>
      <c r="H104" s="325">
        <v>3.5</v>
      </c>
      <c r="I104" s="315">
        <v>0</v>
      </c>
      <c r="J104" s="298">
        <f t="shared" si="17"/>
        <v>3.5</v>
      </c>
      <c r="K104" s="316">
        <v>0</v>
      </c>
      <c r="L104" s="317">
        <v>0</v>
      </c>
      <c r="M104" s="318">
        <v>0</v>
      </c>
      <c r="N104" s="302">
        <f t="shared" si="26"/>
        <v>0</v>
      </c>
      <c r="O104" s="319">
        <v>0</v>
      </c>
      <c r="P104" s="320">
        <v>1</v>
      </c>
      <c r="Q104" s="321">
        <v>0</v>
      </c>
      <c r="R104" s="306">
        <f t="shared" si="27"/>
        <v>1</v>
      </c>
      <c r="S104" s="322">
        <v>0</v>
      </c>
      <c r="T104" s="323">
        <f t="shared" si="25"/>
        <v>5</v>
      </c>
      <c r="U104" s="308">
        <f t="shared" si="24"/>
        <v>0</v>
      </c>
      <c r="V104" s="308">
        <f t="shared" si="28"/>
        <v>5</v>
      </c>
      <c r="W104" s="323">
        <f t="shared" si="29"/>
        <v>0</v>
      </c>
      <c r="X104" s="309">
        <f t="shared" si="23"/>
        <v>5</v>
      </c>
      <c r="Y104" s="324">
        <v>0</v>
      </c>
      <c r="Z104" s="324"/>
    </row>
    <row r="105" spans="1:27" ht="18" customHeight="1" x14ac:dyDescent="0.25">
      <c r="A105" s="311" t="s">
        <v>267</v>
      </c>
      <c r="B105" s="312" t="s">
        <v>251</v>
      </c>
      <c r="C105" s="313" t="s">
        <v>108</v>
      </c>
      <c r="D105" s="314">
        <v>0.25</v>
      </c>
      <c r="E105" s="314">
        <v>0</v>
      </c>
      <c r="F105" s="296">
        <f t="shared" si="22"/>
        <v>0.25</v>
      </c>
      <c r="G105" s="331">
        <v>0</v>
      </c>
      <c r="H105" s="325">
        <v>0.75</v>
      </c>
      <c r="I105" s="315">
        <v>0</v>
      </c>
      <c r="J105" s="298">
        <f t="shared" si="17"/>
        <v>0.75</v>
      </c>
      <c r="K105" s="316">
        <v>0</v>
      </c>
      <c r="L105" s="317">
        <v>0</v>
      </c>
      <c r="M105" s="318">
        <v>0</v>
      </c>
      <c r="N105" s="302">
        <f t="shared" si="26"/>
        <v>0</v>
      </c>
      <c r="O105" s="319">
        <v>0</v>
      </c>
      <c r="P105" s="320">
        <v>0.05</v>
      </c>
      <c r="Q105" s="321">
        <v>0</v>
      </c>
      <c r="R105" s="306">
        <f t="shared" si="27"/>
        <v>0.05</v>
      </c>
      <c r="S105" s="322">
        <v>0</v>
      </c>
      <c r="T105" s="323">
        <f t="shared" si="25"/>
        <v>1.05</v>
      </c>
      <c r="U105" s="308">
        <f t="shared" si="24"/>
        <v>0</v>
      </c>
      <c r="V105" s="308">
        <f t="shared" si="28"/>
        <v>1.05</v>
      </c>
      <c r="W105" s="323">
        <f t="shared" si="29"/>
        <v>0</v>
      </c>
      <c r="X105" s="309">
        <f t="shared" si="23"/>
        <v>1.05</v>
      </c>
      <c r="Y105" s="324">
        <v>0</v>
      </c>
      <c r="Z105" s="324"/>
      <c r="AA105" s="158"/>
    </row>
    <row r="106" spans="1:27" ht="18" customHeight="1" x14ac:dyDescent="0.25">
      <c r="A106" s="336"/>
      <c r="B106" s="336"/>
      <c r="C106" s="337" t="s">
        <v>147</v>
      </c>
      <c r="D106" s="338">
        <f t="shared" ref="D106:W106" si="30">SUM(D4:D105)</f>
        <v>210.01000000000002</v>
      </c>
      <c r="E106" s="338">
        <f t="shared" si="30"/>
        <v>1.5</v>
      </c>
      <c r="F106" s="338">
        <f>SUM(F4:F105)</f>
        <v>208.51000000000002</v>
      </c>
      <c r="G106" s="338">
        <f t="shared" si="30"/>
        <v>7.5</v>
      </c>
      <c r="H106" s="338">
        <f t="shared" si="30"/>
        <v>943.63</v>
      </c>
      <c r="I106" s="338">
        <f t="shared" si="30"/>
        <v>6.5</v>
      </c>
      <c r="J106" s="338">
        <f t="shared" si="30"/>
        <v>937.13</v>
      </c>
      <c r="K106" s="338">
        <f t="shared" si="30"/>
        <v>65.5</v>
      </c>
      <c r="L106" s="338">
        <f t="shared" si="30"/>
        <v>188.15</v>
      </c>
      <c r="M106" s="338">
        <f t="shared" si="30"/>
        <v>1</v>
      </c>
      <c r="N106" s="338">
        <f t="shared" si="30"/>
        <v>187.15</v>
      </c>
      <c r="O106" s="338">
        <f>SUM(O4:O105)</f>
        <v>13</v>
      </c>
      <c r="P106" s="338">
        <f t="shared" si="30"/>
        <v>60.35</v>
      </c>
      <c r="Q106" s="338">
        <f t="shared" si="30"/>
        <v>0</v>
      </c>
      <c r="R106" s="338">
        <f t="shared" si="30"/>
        <v>60.35</v>
      </c>
      <c r="S106" s="338">
        <f t="shared" si="30"/>
        <v>1</v>
      </c>
      <c r="T106" s="338">
        <f t="shared" si="30"/>
        <v>1403.1399999999999</v>
      </c>
      <c r="U106" s="338">
        <f t="shared" si="30"/>
        <v>9</v>
      </c>
      <c r="V106" s="338">
        <f t="shared" si="30"/>
        <v>1394.1399999999999</v>
      </c>
      <c r="W106" s="338">
        <f t="shared" si="30"/>
        <v>87</v>
      </c>
      <c r="X106" s="338">
        <f>SUM(X4:X105)</f>
        <v>1394.1399999999999</v>
      </c>
      <c r="Y106" s="338">
        <f>SUM(Y4:Y105)</f>
        <v>80.77000000000001</v>
      </c>
      <c r="Z106" s="338"/>
    </row>
    <row r="107" spans="1:27" ht="12" customHeight="1" x14ac:dyDescent="0.25">
      <c r="A107" s="341"/>
      <c r="B107" s="341"/>
      <c r="C107" s="342"/>
    </row>
    <row r="109" spans="1:27" ht="12" customHeight="1" x14ac:dyDescent="0.25">
      <c r="A109" s="341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activeCell="H115" sqref="H115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33" t="s">
        <v>319</v>
      </c>
      <c r="B1" s="434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3"/>
      <c r="B2" s="246"/>
      <c r="C2" s="41" t="s">
        <v>247</v>
      </c>
      <c r="D2" s="244" t="s">
        <v>247</v>
      </c>
      <c r="E2" s="244" t="s">
        <v>247</v>
      </c>
      <c r="F2" s="244" t="s">
        <v>247</v>
      </c>
      <c r="G2" s="244" t="s">
        <v>247</v>
      </c>
      <c r="H2" s="244" t="s">
        <v>247</v>
      </c>
      <c r="I2" s="244" t="s">
        <v>247</v>
      </c>
      <c r="J2" s="42" t="s">
        <v>247</v>
      </c>
      <c r="K2" s="245" t="s">
        <v>247</v>
      </c>
    </row>
    <row r="3" spans="1:11" s="1" customFormat="1" ht="15.6" x14ac:dyDescent="0.25">
      <c r="A3" s="215"/>
      <c r="B3" s="216" t="s">
        <v>0</v>
      </c>
      <c r="C3" s="248">
        <v>90</v>
      </c>
      <c r="D3" s="251">
        <v>75</v>
      </c>
      <c r="E3" s="251">
        <v>75</v>
      </c>
      <c r="F3" s="251">
        <v>90</v>
      </c>
      <c r="G3" s="251">
        <v>75</v>
      </c>
      <c r="H3" s="251">
        <v>75</v>
      </c>
      <c r="I3" s="251">
        <v>75</v>
      </c>
      <c r="J3" s="252">
        <v>75</v>
      </c>
      <c r="K3" s="253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98.912318163619403</v>
      </c>
      <c r="D4" s="36">
        <v>79.344434937142097</v>
      </c>
      <c r="E4" s="36">
        <v>67.723381487426394</v>
      </c>
      <c r="F4" s="36">
        <v>94.354838709677395</v>
      </c>
      <c r="G4" s="36">
        <v>84.320620322784194</v>
      </c>
      <c r="H4" s="36">
        <v>82.724113968033393</v>
      </c>
      <c r="I4" s="36">
        <v>88.023653753481497</v>
      </c>
      <c r="J4" s="36">
        <v>98.553805896920693</v>
      </c>
      <c r="K4" s="36">
        <v>87.966562986003098</v>
      </c>
    </row>
    <row r="5" spans="1:11" s="1" customFormat="1" ht="17.25" customHeight="1" x14ac:dyDescent="0.3">
      <c r="A5" s="37" t="s">
        <v>142</v>
      </c>
      <c r="B5" s="38" t="s">
        <v>5</v>
      </c>
      <c r="C5" s="249">
        <v>98.237885462555099</v>
      </c>
      <c r="D5" s="247">
        <v>66.379024228343795</v>
      </c>
      <c r="E5" s="254">
        <v>71.258907363420406</v>
      </c>
      <c r="F5" s="247">
        <v>93.511450381679396</v>
      </c>
      <c r="G5" s="254">
        <v>86.764705882352899</v>
      </c>
      <c r="H5" s="247">
        <v>80.821917808219197</v>
      </c>
      <c r="I5" s="254">
        <v>86.646629454701596</v>
      </c>
      <c r="J5" s="247">
        <v>97.806451612903203</v>
      </c>
      <c r="K5" s="254">
        <v>79.518072289156606</v>
      </c>
    </row>
    <row r="6" spans="1:11" s="1" customFormat="1" ht="17.25" customHeight="1" x14ac:dyDescent="0.3">
      <c r="A6" s="43" t="s">
        <v>152</v>
      </c>
      <c r="B6" s="44" t="s">
        <v>6</v>
      </c>
      <c r="C6" s="250">
        <v>94.4444444444444</v>
      </c>
      <c r="D6" s="238">
        <v>81.372549019607803</v>
      </c>
      <c r="E6" s="255">
        <v>48.421052631578902</v>
      </c>
      <c r="F6" s="238">
        <v>94.117647058823493</v>
      </c>
      <c r="G6" s="255">
        <v>94.117647058823493</v>
      </c>
      <c r="H6" s="238">
        <v>68.75</v>
      </c>
      <c r="I6" s="255">
        <v>92.988929889298902</v>
      </c>
      <c r="J6" s="238">
        <v>97.278911564625801</v>
      </c>
      <c r="K6" s="255">
        <v>63.636363636363598</v>
      </c>
    </row>
    <row r="7" spans="1:11" s="1" customFormat="1" ht="17.25" customHeight="1" x14ac:dyDescent="0.3">
      <c r="A7" s="43" t="s">
        <v>152</v>
      </c>
      <c r="B7" s="44" t="s">
        <v>7</v>
      </c>
      <c r="C7" s="250">
        <v>100</v>
      </c>
      <c r="D7" s="238">
        <v>95.364238410596002</v>
      </c>
      <c r="E7" s="255">
        <v>98.181818181818201</v>
      </c>
      <c r="F7" s="238" t="s">
        <v>155</v>
      </c>
      <c r="G7" s="255" t="s">
        <v>155</v>
      </c>
      <c r="H7" s="238">
        <v>100</v>
      </c>
      <c r="I7" s="255">
        <v>97.435897435897402</v>
      </c>
      <c r="J7" s="238">
        <v>100</v>
      </c>
      <c r="K7" s="255">
        <v>100</v>
      </c>
    </row>
    <row r="8" spans="1:11" s="1" customFormat="1" ht="17.25" customHeight="1" x14ac:dyDescent="0.3">
      <c r="A8" s="43" t="s">
        <v>153</v>
      </c>
      <c r="B8" s="44" t="s">
        <v>8</v>
      </c>
      <c r="C8" s="250">
        <v>97.7777777777778</v>
      </c>
      <c r="D8" s="238">
        <v>84.829721362229094</v>
      </c>
      <c r="E8" s="255">
        <v>99.145299145299205</v>
      </c>
      <c r="F8" s="238">
        <v>96.969696969696997</v>
      </c>
      <c r="G8" s="255">
        <v>91.176470588235304</v>
      </c>
      <c r="H8" s="238">
        <v>78.571428571428598</v>
      </c>
      <c r="I8" s="255">
        <v>81.554524361949007</v>
      </c>
      <c r="J8" s="238">
        <v>97.272727272727295</v>
      </c>
      <c r="K8" s="255">
        <v>71.428571428571402</v>
      </c>
    </row>
    <row r="9" spans="1:11" s="1" customFormat="1" ht="17.25" customHeight="1" x14ac:dyDescent="0.3">
      <c r="A9" s="43" t="s">
        <v>152</v>
      </c>
      <c r="B9" s="44" t="s">
        <v>9</v>
      </c>
      <c r="C9" s="250">
        <v>96</v>
      </c>
      <c r="D9" s="238">
        <v>79.4326241134752</v>
      </c>
      <c r="E9" s="255">
        <v>86</v>
      </c>
      <c r="F9" s="238">
        <v>92.307692307692307</v>
      </c>
      <c r="G9" s="255">
        <v>92.307692307692307</v>
      </c>
      <c r="H9" s="238">
        <v>100</v>
      </c>
      <c r="I9" s="255">
        <v>92.394366197183103</v>
      </c>
      <c r="J9" s="238">
        <v>98.989898989899004</v>
      </c>
      <c r="K9" s="255">
        <v>87.5</v>
      </c>
    </row>
    <row r="10" spans="1:11" s="1" customFormat="1" ht="17.25" customHeight="1" x14ac:dyDescent="0.3">
      <c r="A10" s="43" t="s">
        <v>152</v>
      </c>
      <c r="B10" s="44" t="s">
        <v>10</v>
      </c>
      <c r="C10" s="250">
        <v>100</v>
      </c>
      <c r="D10" s="238">
        <v>66.6666666666667</v>
      </c>
      <c r="E10" s="255">
        <v>37.142857142857103</v>
      </c>
      <c r="F10" s="238">
        <v>100</v>
      </c>
      <c r="G10" s="255">
        <v>100</v>
      </c>
      <c r="H10" s="238">
        <v>80</v>
      </c>
      <c r="I10" s="255">
        <v>73.118279569892493</v>
      </c>
      <c r="J10" s="238">
        <v>85.294117647058798</v>
      </c>
      <c r="K10" s="255">
        <v>28.571428571428601</v>
      </c>
    </row>
    <row r="11" spans="1:11" s="1" customFormat="1" ht="17.25" customHeight="1" x14ac:dyDescent="0.3">
      <c r="A11" s="43" t="s">
        <v>311</v>
      </c>
      <c r="B11" s="44" t="s">
        <v>11</v>
      </c>
      <c r="C11" s="250">
        <v>100</v>
      </c>
      <c r="D11" s="238">
        <v>78.095919828203293</v>
      </c>
      <c r="E11" s="255">
        <v>79.310344827586206</v>
      </c>
      <c r="F11" s="238">
        <v>97.9166666666667</v>
      </c>
      <c r="G11" s="255">
        <v>96.875</v>
      </c>
      <c r="H11" s="238">
        <v>63.636363636363598</v>
      </c>
      <c r="I11" s="255">
        <v>82.461538461538495</v>
      </c>
      <c r="J11" s="238">
        <v>96.195652173913004</v>
      </c>
      <c r="K11" s="255">
        <v>65.853658536585399</v>
      </c>
    </row>
    <row r="12" spans="1:11" s="1" customFormat="1" ht="17.25" customHeight="1" x14ac:dyDescent="0.3">
      <c r="A12" s="43" t="s">
        <v>311</v>
      </c>
      <c r="B12" s="44" t="s">
        <v>12</v>
      </c>
      <c r="C12" s="250">
        <v>100</v>
      </c>
      <c r="D12" s="238">
        <v>77.528089887640505</v>
      </c>
      <c r="E12" s="255">
        <v>73.529411764705898</v>
      </c>
      <c r="F12" s="238">
        <v>93.75</v>
      </c>
      <c r="G12" s="255">
        <v>87.5</v>
      </c>
      <c r="H12" s="238">
        <v>83.3333333333333</v>
      </c>
      <c r="I12" s="255">
        <v>84.669811320754704</v>
      </c>
      <c r="J12" s="238">
        <v>97.727272727272705</v>
      </c>
      <c r="K12" s="255">
        <v>88.235294117647101</v>
      </c>
    </row>
    <row r="13" spans="1:11" s="1" customFormat="1" ht="17.25" customHeight="1" x14ac:dyDescent="0.3">
      <c r="A13" s="43" t="s">
        <v>166</v>
      </c>
      <c r="B13" s="44" t="s">
        <v>13</v>
      </c>
      <c r="C13" s="250">
        <v>98.3333333333333</v>
      </c>
      <c r="D13" s="238">
        <v>87.243735763098002</v>
      </c>
      <c r="E13" s="255">
        <v>85.844748858447502</v>
      </c>
      <c r="F13" s="238">
        <v>93.589743589743605</v>
      </c>
      <c r="G13" s="255">
        <v>80.232558139534902</v>
      </c>
      <c r="H13" s="238">
        <v>80.769230769230802</v>
      </c>
      <c r="I13" s="255">
        <v>93.425605536332199</v>
      </c>
      <c r="J13" s="238">
        <v>98.7616099071207</v>
      </c>
      <c r="K13" s="255">
        <v>92.156862745097996</v>
      </c>
    </row>
    <row r="14" spans="1:11" s="1" customFormat="1" ht="17.25" customHeight="1" x14ac:dyDescent="0.3">
      <c r="A14" s="43" t="s">
        <v>166</v>
      </c>
      <c r="B14" s="44" t="s">
        <v>14</v>
      </c>
      <c r="C14" s="250">
        <v>97.826086956521706</v>
      </c>
      <c r="D14" s="238">
        <v>83.506805444355507</v>
      </c>
      <c r="E14" s="255">
        <v>93.406593406593402</v>
      </c>
      <c r="F14" s="238">
        <v>98.787878787878796</v>
      </c>
      <c r="G14" s="255">
        <v>95.209580838323305</v>
      </c>
      <c r="H14" s="238">
        <v>90.384615384615401</v>
      </c>
      <c r="I14" s="255">
        <v>96.564647095565306</v>
      </c>
      <c r="J14" s="238">
        <v>97.389033942558697</v>
      </c>
      <c r="K14" s="255">
        <v>80</v>
      </c>
    </row>
    <row r="15" spans="1:11" s="1" customFormat="1" ht="17.25" customHeight="1" x14ac:dyDescent="0.3">
      <c r="A15" s="43" t="s">
        <v>251</v>
      </c>
      <c r="B15" s="44" t="s">
        <v>15</v>
      </c>
      <c r="C15" s="250">
        <v>99.404761904761898</v>
      </c>
      <c r="D15" s="238">
        <v>81.909547738693504</v>
      </c>
      <c r="E15" s="255">
        <v>96.2750716332378</v>
      </c>
      <c r="F15" s="238">
        <v>98.675496688741703</v>
      </c>
      <c r="G15" s="255">
        <v>89.808917197452203</v>
      </c>
      <c r="H15" s="238">
        <v>71.428571428571402</v>
      </c>
      <c r="I15" s="255">
        <v>90.080822924320401</v>
      </c>
      <c r="J15" s="238">
        <v>99.118387909319907</v>
      </c>
      <c r="K15" s="255">
        <v>90</v>
      </c>
    </row>
    <row r="16" spans="1:11" s="1" customFormat="1" ht="17.25" customHeight="1" x14ac:dyDescent="0.3">
      <c r="A16" s="43" t="s">
        <v>152</v>
      </c>
      <c r="B16" s="44" t="s">
        <v>16</v>
      </c>
      <c r="C16" s="250">
        <v>98.9690721649485</v>
      </c>
      <c r="D16" s="238">
        <v>78.195488721804495</v>
      </c>
      <c r="E16" s="255">
        <v>92.905405405405403</v>
      </c>
      <c r="F16" s="238">
        <v>93.258426966292106</v>
      </c>
      <c r="G16" s="255">
        <v>90.109890109890102</v>
      </c>
      <c r="H16" s="238">
        <v>87.755102040816297</v>
      </c>
      <c r="I16" s="255">
        <v>92.857142857142904</v>
      </c>
      <c r="J16" s="238">
        <v>99.410029498525105</v>
      </c>
      <c r="K16" s="255">
        <v>96.551724137931004</v>
      </c>
    </row>
    <row r="17" spans="1:11" s="1" customFormat="1" ht="17.25" customHeight="1" x14ac:dyDescent="0.3">
      <c r="A17" s="43" t="s">
        <v>153</v>
      </c>
      <c r="B17" s="44" t="s">
        <v>17</v>
      </c>
      <c r="C17" s="250">
        <v>99.134199134199093</v>
      </c>
      <c r="D17" s="238">
        <v>93.392857142857096</v>
      </c>
      <c r="E17" s="255">
        <v>87.010954616588407</v>
      </c>
      <c r="F17" s="238">
        <v>97.484276729559795</v>
      </c>
      <c r="G17" s="255">
        <v>93.75</v>
      </c>
      <c r="H17" s="238">
        <v>83.636363636363598</v>
      </c>
      <c r="I17" s="255">
        <v>99.402173913043498</v>
      </c>
      <c r="J17" s="238">
        <v>99.852724594992594</v>
      </c>
      <c r="K17" s="255">
        <v>99.421965317919103</v>
      </c>
    </row>
    <row r="18" spans="1:11" s="1" customFormat="1" ht="17.25" customHeight="1" x14ac:dyDescent="0.3">
      <c r="A18" s="43" t="s">
        <v>152</v>
      </c>
      <c r="B18" s="44" t="s">
        <v>18</v>
      </c>
      <c r="C18" s="250">
        <v>98</v>
      </c>
      <c r="D18" s="238">
        <v>81.706244503078295</v>
      </c>
      <c r="E18" s="255">
        <v>89.919354838709694</v>
      </c>
      <c r="F18" s="238">
        <v>92.105263157894697</v>
      </c>
      <c r="G18" s="255">
        <v>92.105263157894697</v>
      </c>
      <c r="H18" s="238">
        <v>87.5</v>
      </c>
      <c r="I18" s="255">
        <v>94.600938967136102</v>
      </c>
      <c r="J18" s="238">
        <v>99.706744868035202</v>
      </c>
      <c r="K18" s="255">
        <v>96.428571428571402</v>
      </c>
    </row>
    <row r="19" spans="1:11" s="1" customFormat="1" ht="17.25" customHeight="1" x14ac:dyDescent="0.3">
      <c r="A19" s="43" t="s">
        <v>311</v>
      </c>
      <c r="B19" s="44" t="s">
        <v>19</v>
      </c>
      <c r="C19" s="250">
        <v>100</v>
      </c>
      <c r="D19" s="238">
        <v>84.615384615384599</v>
      </c>
      <c r="E19" s="255">
        <v>93.75</v>
      </c>
      <c r="F19" s="238">
        <v>100</v>
      </c>
      <c r="G19" s="255">
        <v>100</v>
      </c>
      <c r="H19" s="238">
        <v>80</v>
      </c>
      <c r="I19" s="255">
        <v>80.392156862745097</v>
      </c>
      <c r="J19" s="238">
        <v>100</v>
      </c>
      <c r="K19" s="255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0">
        <v>98.989898989899004</v>
      </c>
      <c r="D20" s="238">
        <v>60.688836104513101</v>
      </c>
      <c r="E20" s="255">
        <v>31.5028901734104</v>
      </c>
      <c r="F20" s="238">
        <v>83.3333333333333</v>
      </c>
      <c r="G20" s="255">
        <v>46.153846153846203</v>
      </c>
      <c r="H20" s="238">
        <v>66.6666666666667</v>
      </c>
      <c r="I20" s="255">
        <v>78.599999999999994</v>
      </c>
      <c r="J20" s="238">
        <v>97.037037037036995</v>
      </c>
      <c r="K20" s="255">
        <v>55.5555555555556</v>
      </c>
    </row>
    <row r="21" spans="1:11" s="1" customFormat="1" ht="17.25" customHeight="1" x14ac:dyDescent="0.3">
      <c r="A21" s="45" t="s">
        <v>142</v>
      </c>
      <c r="B21" s="44" t="s">
        <v>21</v>
      </c>
      <c r="C21" s="250">
        <v>100</v>
      </c>
      <c r="D21" s="238">
        <v>82.562277580071196</v>
      </c>
      <c r="E21" s="255">
        <v>84.210526315789494</v>
      </c>
      <c r="F21" s="238">
        <v>100</v>
      </c>
      <c r="G21" s="255">
        <v>100</v>
      </c>
      <c r="H21" s="238">
        <v>80.645161290322605</v>
      </c>
      <c r="I21" s="255">
        <v>85.121107266435999</v>
      </c>
      <c r="J21" s="238">
        <v>98.9583333333333</v>
      </c>
      <c r="K21" s="255">
        <v>90</v>
      </c>
    </row>
    <row r="22" spans="1:11" s="1" customFormat="1" ht="17.25" customHeight="1" x14ac:dyDescent="0.3">
      <c r="A22" s="45" t="s">
        <v>152</v>
      </c>
      <c r="B22" s="44" t="s">
        <v>22</v>
      </c>
      <c r="C22" s="250">
        <v>100</v>
      </c>
      <c r="D22" s="238">
        <v>82.857142857142904</v>
      </c>
      <c r="E22" s="255">
        <v>94.817073170731703</v>
      </c>
      <c r="F22" s="238">
        <v>93.571428571428598</v>
      </c>
      <c r="G22" s="255">
        <v>85.294117647058798</v>
      </c>
      <c r="H22" s="238">
        <v>83.035714285714306</v>
      </c>
      <c r="I22" s="255">
        <v>93.032977241059001</v>
      </c>
      <c r="J22" s="238">
        <v>100</v>
      </c>
      <c r="K22" s="255">
        <v>100</v>
      </c>
    </row>
    <row r="23" spans="1:11" s="1" customFormat="1" ht="17.25" customHeight="1" x14ac:dyDescent="0.3">
      <c r="A23" s="43" t="s">
        <v>142</v>
      </c>
      <c r="B23" s="44" t="s">
        <v>23</v>
      </c>
      <c r="C23" s="250">
        <v>98.076923076923094</v>
      </c>
      <c r="D23" s="238">
        <v>81.499202551834102</v>
      </c>
      <c r="E23" s="255">
        <v>77.130044843049305</v>
      </c>
      <c r="F23" s="238">
        <v>95.918367346938794</v>
      </c>
      <c r="G23" s="255">
        <v>90</v>
      </c>
      <c r="H23" s="238">
        <v>100</v>
      </c>
      <c r="I23" s="255">
        <v>91.344383057090198</v>
      </c>
      <c r="J23" s="238">
        <v>98.648648648648603</v>
      </c>
      <c r="K23" s="255">
        <v>88.8888888888889</v>
      </c>
    </row>
    <row r="24" spans="1:11" s="1" customFormat="1" ht="17.25" customHeight="1" x14ac:dyDescent="0.3">
      <c r="A24" s="43" t="s">
        <v>251</v>
      </c>
      <c r="B24" s="44" t="s">
        <v>24</v>
      </c>
      <c r="C24" s="250">
        <v>100</v>
      </c>
      <c r="D24" s="238">
        <v>89.285714285714306</v>
      </c>
      <c r="E24" s="255">
        <v>92.647058823529406</v>
      </c>
      <c r="F24" s="238">
        <v>100</v>
      </c>
      <c r="G24" s="255">
        <v>100</v>
      </c>
      <c r="H24" s="238">
        <v>76.923076923076906</v>
      </c>
      <c r="I24" s="255">
        <v>90.8333333333333</v>
      </c>
      <c r="J24" s="238">
        <v>98.484848484848499</v>
      </c>
      <c r="K24" s="255">
        <v>80</v>
      </c>
    </row>
    <row r="25" spans="1:11" s="1" customFormat="1" ht="17.25" customHeight="1" x14ac:dyDescent="0.3">
      <c r="A25" s="43" t="s">
        <v>311</v>
      </c>
      <c r="B25" s="44" t="s">
        <v>25</v>
      </c>
      <c r="C25" s="250">
        <v>100</v>
      </c>
      <c r="D25" s="238">
        <v>78.260869565217405</v>
      </c>
      <c r="E25" s="255">
        <v>72</v>
      </c>
      <c r="F25" s="238">
        <v>100</v>
      </c>
      <c r="G25" s="255">
        <v>100</v>
      </c>
      <c r="H25" s="238">
        <v>76.923076923076906</v>
      </c>
      <c r="I25" s="255">
        <v>79.881656804733694</v>
      </c>
      <c r="J25" s="238">
        <v>97.413793103448299</v>
      </c>
      <c r="K25" s="255">
        <v>89.655172413793096</v>
      </c>
    </row>
    <row r="26" spans="1:11" s="1" customFormat="1" ht="17.25" customHeight="1" x14ac:dyDescent="0.3">
      <c r="A26" s="43" t="s">
        <v>251</v>
      </c>
      <c r="B26" s="44" t="s">
        <v>26</v>
      </c>
      <c r="C26" s="250">
        <v>92.857142857142904</v>
      </c>
      <c r="D26" s="238">
        <v>87.5</v>
      </c>
      <c r="E26" s="255">
        <v>88.8888888888889</v>
      </c>
      <c r="F26" s="238">
        <v>100</v>
      </c>
      <c r="G26" s="255">
        <v>100</v>
      </c>
      <c r="H26" s="238">
        <v>83.3333333333333</v>
      </c>
      <c r="I26" s="255">
        <v>100</v>
      </c>
      <c r="J26" s="238">
        <v>100</v>
      </c>
      <c r="K26" s="255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0">
        <v>94.871794871794904</v>
      </c>
      <c r="D27" s="238">
        <v>72.007952286282304</v>
      </c>
      <c r="E27" s="255">
        <v>73.3634311512415</v>
      </c>
      <c r="F27" s="238">
        <v>95.652173913043498</v>
      </c>
      <c r="G27" s="255">
        <v>94.074074074074105</v>
      </c>
      <c r="H27" s="238">
        <v>85.5555555555556</v>
      </c>
      <c r="I27" s="255">
        <v>82.046757829730893</v>
      </c>
      <c r="J27" s="238">
        <v>97.578347578347604</v>
      </c>
      <c r="K27" s="255">
        <v>73.846153846153896</v>
      </c>
    </row>
    <row r="28" spans="1:11" s="1" customFormat="1" ht="17.25" customHeight="1" x14ac:dyDescent="0.3">
      <c r="A28" s="43" t="s">
        <v>166</v>
      </c>
      <c r="B28" s="44" t="s">
        <v>28</v>
      </c>
      <c r="C28" s="250">
        <v>100</v>
      </c>
      <c r="D28" s="238">
        <v>82.402448355011501</v>
      </c>
      <c r="E28" s="255">
        <v>71.734475374732298</v>
      </c>
      <c r="F28" s="238">
        <v>97.196261682243005</v>
      </c>
      <c r="G28" s="255">
        <v>75.490196078431396</v>
      </c>
      <c r="H28" s="238">
        <v>69.3333333333333</v>
      </c>
      <c r="I28" s="255">
        <v>77.433309300648901</v>
      </c>
      <c r="J28" s="238">
        <v>98.295454545454504</v>
      </c>
      <c r="K28" s="255">
        <v>85.365853658536594</v>
      </c>
    </row>
    <row r="29" spans="1:11" s="1" customFormat="1" ht="17.25" customHeight="1" x14ac:dyDescent="0.3">
      <c r="A29" s="43" t="s">
        <v>166</v>
      </c>
      <c r="B29" s="44" t="s">
        <v>29</v>
      </c>
      <c r="C29" s="250">
        <v>98.019801980197997</v>
      </c>
      <c r="D29" s="238">
        <v>84.576802507837002</v>
      </c>
      <c r="E29" s="255">
        <v>76.719576719576693</v>
      </c>
      <c r="F29" s="238">
        <v>91.379310344827601</v>
      </c>
      <c r="G29" s="255">
        <v>78.048780487804905</v>
      </c>
      <c r="H29" s="238">
        <v>93.233082706766893</v>
      </c>
      <c r="I29" s="255">
        <v>83.107672469374606</v>
      </c>
      <c r="J29" s="238">
        <v>97.286012526096002</v>
      </c>
      <c r="K29" s="255">
        <v>79.6875</v>
      </c>
    </row>
    <row r="30" spans="1:11" s="1" customFormat="1" ht="17.25" customHeight="1" x14ac:dyDescent="0.3">
      <c r="A30" s="43" t="s">
        <v>166</v>
      </c>
      <c r="B30" s="44" t="s">
        <v>30</v>
      </c>
      <c r="C30" s="250">
        <v>98.375</v>
      </c>
      <c r="D30" s="238">
        <v>80.126617120836798</v>
      </c>
      <c r="E30" s="255">
        <v>79.127819548872196</v>
      </c>
      <c r="F30" s="238">
        <v>95.045871559632999</v>
      </c>
      <c r="G30" s="255">
        <v>84.881602914389802</v>
      </c>
      <c r="H30" s="238">
        <v>86.594202898550705</v>
      </c>
      <c r="I30" s="255">
        <v>95.0456118276187</v>
      </c>
      <c r="J30" s="238">
        <v>98.558711318355193</v>
      </c>
      <c r="K30" s="255">
        <v>89.506172839506206</v>
      </c>
    </row>
    <row r="31" spans="1:11" s="1" customFormat="1" ht="17.25" customHeight="1" x14ac:dyDescent="0.3">
      <c r="A31" s="43" t="s">
        <v>311</v>
      </c>
      <c r="B31" s="44" t="s">
        <v>31</v>
      </c>
      <c r="C31" s="250">
        <v>100</v>
      </c>
      <c r="D31" s="238">
        <v>84.070796460176993</v>
      </c>
      <c r="E31" s="255">
        <v>91.6666666666667</v>
      </c>
      <c r="F31" s="238">
        <v>95</v>
      </c>
      <c r="G31" s="255">
        <v>85</v>
      </c>
      <c r="H31" s="238">
        <v>88.8888888888889</v>
      </c>
      <c r="I31" s="255">
        <v>83.739837398373993</v>
      </c>
      <c r="J31" s="238">
        <v>97</v>
      </c>
      <c r="K31" s="255">
        <v>72.727272727272705</v>
      </c>
    </row>
    <row r="32" spans="1:11" s="1" customFormat="1" ht="17.25" customHeight="1" x14ac:dyDescent="0.3">
      <c r="A32" s="43" t="s">
        <v>311</v>
      </c>
      <c r="B32" s="44" t="s">
        <v>32</v>
      </c>
      <c r="C32" s="250">
        <v>95.238095238095198</v>
      </c>
      <c r="D32" s="238">
        <v>86.229508196721298</v>
      </c>
      <c r="E32" s="255">
        <v>95.238095238095198</v>
      </c>
      <c r="F32" s="238">
        <v>100</v>
      </c>
      <c r="G32" s="255">
        <v>96.153846153846203</v>
      </c>
      <c r="H32" s="238">
        <v>94.117647058823493</v>
      </c>
      <c r="I32" s="255">
        <v>88.432835820895505</v>
      </c>
      <c r="J32" s="238">
        <v>99.122807017543906</v>
      </c>
      <c r="K32" s="255">
        <v>92.307692307692307</v>
      </c>
    </row>
    <row r="33" spans="1:11" s="1" customFormat="1" ht="17.25" customHeight="1" x14ac:dyDescent="0.3">
      <c r="A33" s="43" t="s">
        <v>142</v>
      </c>
      <c r="B33" s="44" t="s">
        <v>33</v>
      </c>
      <c r="C33" s="250">
        <v>99.481865284974106</v>
      </c>
      <c r="D33" s="238">
        <v>74.083769633507899</v>
      </c>
      <c r="E33" s="255">
        <v>75.757575757575793</v>
      </c>
      <c r="F33" s="238">
        <v>96.219931271477705</v>
      </c>
      <c r="G33" s="255">
        <v>72.542372881355902</v>
      </c>
      <c r="H33" s="238">
        <v>86.1111111111111</v>
      </c>
      <c r="I33" s="255">
        <v>78.258655804480696</v>
      </c>
      <c r="J33" s="238">
        <v>96.679946879150094</v>
      </c>
      <c r="K33" s="255">
        <v>70.588235294117695</v>
      </c>
    </row>
    <row r="34" spans="1:11" s="1" customFormat="1" ht="17.25" customHeight="1" x14ac:dyDescent="0.3">
      <c r="A34" s="43" t="s">
        <v>142</v>
      </c>
      <c r="B34" s="44" t="s">
        <v>34</v>
      </c>
      <c r="C34" s="250">
        <v>97.619047619047606</v>
      </c>
      <c r="D34" s="238">
        <v>81.555153707052398</v>
      </c>
      <c r="E34" s="255">
        <v>59.574468085106403</v>
      </c>
      <c r="F34" s="238">
        <v>91.304347826086996</v>
      </c>
      <c r="G34" s="255">
        <v>83.673469387755105</v>
      </c>
      <c r="H34" s="238">
        <v>72.972972972972997</v>
      </c>
      <c r="I34" s="255">
        <v>79.9479166666667</v>
      </c>
      <c r="J34" s="238">
        <v>99.386503067484696</v>
      </c>
      <c r="K34" s="255">
        <v>96</v>
      </c>
    </row>
    <row r="35" spans="1:11" s="1" customFormat="1" ht="17.25" customHeight="1" x14ac:dyDescent="0.3">
      <c r="A35" s="43" t="s">
        <v>166</v>
      </c>
      <c r="B35" s="44" t="s">
        <v>35</v>
      </c>
      <c r="C35" s="250">
        <v>97.590361445783103</v>
      </c>
      <c r="D35" s="238">
        <v>69.825206991720293</v>
      </c>
      <c r="E35" s="255">
        <v>61.3382899628253</v>
      </c>
      <c r="F35" s="238">
        <v>86.086956521739097</v>
      </c>
      <c r="G35" s="255">
        <v>76.422764227642304</v>
      </c>
      <c r="H35" s="238">
        <v>96.428571428571402</v>
      </c>
      <c r="I35" s="255">
        <v>85.661764705882405</v>
      </c>
      <c r="J35" s="238">
        <v>97.530864197530903</v>
      </c>
      <c r="K35" s="255">
        <v>71.428571428571402</v>
      </c>
    </row>
    <row r="36" spans="1:11" s="1" customFormat="1" ht="17.25" customHeight="1" x14ac:dyDescent="0.3">
      <c r="A36" s="45" t="s">
        <v>142</v>
      </c>
      <c r="B36" s="44" t="s">
        <v>36</v>
      </c>
      <c r="C36" s="250">
        <v>99.585062240663902</v>
      </c>
      <c r="D36" s="238">
        <v>76.242020538440201</v>
      </c>
      <c r="E36" s="255">
        <v>72.235576923076906</v>
      </c>
      <c r="F36" s="238">
        <v>96.855345911949698</v>
      </c>
      <c r="G36" s="255">
        <v>87.898089171974505</v>
      </c>
      <c r="H36" s="238">
        <v>90.540540540540505</v>
      </c>
      <c r="I36" s="255">
        <v>79.240943070730296</v>
      </c>
      <c r="J36" s="238">
        <v>96.951819075712905</v>
      </c>
      <c r="K36" s="255">
        <v>70.754716981132106</v>
      </c>
    </row>
    <row r="37" spans="1:11" s="1" customFormat="1" ht="17.25" customHeight="1" x14ac:dyDescent="0.3">
      <c r="A37" s="43" t="s">
        <v>238</v>
      </c>
      <c r="B37" s="44" t="s">
        <v>37</v>
      </c>
      <c r="C37" s="250">
        <v>99.065420560747697</v>
      </c>
      <c r="D37" s="238">
        <v>66.195652173913103</v>
      </c>
      <c r="E37" s="255">
        <v>11.173184357541899</v>
      </c>
      <c r="F37" s="238">
        <v>61.1111111111111</v>
      </c>
      <c r="G37" s="255">
        <v>55.5555555555556</v>
      </c>
      <c r="H37" s="238">
        <v>87.5</v>
      </c>
      <c r="I37" s="255">
        <v>75.994865211809994</v>
      </c>
      <c r="J37" s="238">
        <v>94.4444444444444</v>
      </c>
      <c r="K37" s="255">
        <v>66.6666666666667</v>
      </c>
    </row>
    <row r="38" spans="1:11" s="1" customFormat="1" ht="17.25" customHeight="1" x14ac:dyDescent="0.3">
      <c r="A38" s="43" t="s">
        <v>238</v>
      </c>
      <c r="B38" s="44" t="s">
        <v>38</v>
      </c>
      <c r="C38" s="250">
        <v>92.982456140350905</v>
      </c>
      <c r="D38" s="238">
        <v>70.709146968139805</v>
      </c>
      <c r="E38" s="255">
        <v>26.878612716763001</v>
      </c>
      <c r="F38" s="238">
        <v>75</v>
      </c>
      <c r="G38" s="255">
        <v>64.864864864864899</v>
      </c>
      <c r="H38" s="238">
        <v>100</v>
      </c>
      <c r="I38" s="255">
        <v>82.458770614692696</v>
      </c>
      <c r="J38" s="238">
        <v>95.535714285714306</v>
      </c>
      <c r="K38" s="255">
        <v>50</v>
      </c>
    </row>
    <row r="39" spans="1:11" s="1" customFormat="1" ht="17.25" customHeight="1" x14ac:dyDescent="0.3">
      <c r="A39" s="43" t="s">
        <v>142</v>
      </c>
      <c r="B39" s="44" t="s">
        <v>39</v>
      </c>
      <c r="C39" s="250">
        <v>95.789473684210506</v>
      </c>
      <c r="D39" s="238">
        <v>76.751253608873995</v>
      </c>
      <c r="E39" s="255">
        <v>75.803858520900306</v>
      </c>
      <c r="F39" s="238">
        <v>98.039215686274503</v>
      </c>
      <c r="G39" s="255">
        <v>93.811074918566803</v>
      </c>
      <c r="H39" s="238">
        <v>79.047619047619094</v>
      </c>
      <c r="I39" s="255">
        <v>97.065217391304401</v>
      </c>
      <c r="J39" s="238">
        <v>99</v>
      </c>
      <c r="K39" s="255">
        <v>89.759036144578303</v>
      </c>
    </row>
    <row r="40" spans="1:11" s="1" customFormat="1" ht="17.25" customHeight="1" x14ac:dyDescent="0.3">
      <c r="A40" s="43" t="s">
        <v>238</v>
      </c>
      <c r="B40" s="44" t="s">
        <v>40</v>
      </c>
      <c r="C40" s="250">
        <v>98.360655737704903</v>
      </c>
      <c r="D40" s="238">
        <v>82.722513089005204</v>
      </c>
      <c r="E40" s="255">
        <v>83.937823834196905</v>
      </c>
      <c r="F40" s="238">
        <v>94.736842105263193</v>
      </c>
      <c r="G40" s="255">
        <v>85.964912280701796</v>
      </c>
      <c r="H40" s="238">
        <v>80</v>
      </c>
      <c r="I40" s="255">
        <v>83.243727598566295</v>
      </c>
      <c r="J40" s="238">
        <v>98.371335504886005</v>
      </c>
      <c r="K40" s="255">
        <v>85.714285714285694</v>
      </c>
    </row>
    <row r="41" spans="1:11" s="1" customFormat="1" ht="17.25" customHeight="1" x14ac:dyDescent="0.3">
      <c r="A41" s="43" t="s">
        <v>152</v>
      </c>
      <c r="B41" s="44" t="s">
        <v>41</v>
      </c>
      <c r="C41" s="250">
        <v>100</v>
      </c>
      <c r="D41" s="238">
        <v>78.446909667194902</v>
      </c>
      <c r="E41" s="255">
        <v>77.282377919320595</v>
      </c>
      <c r="F41" s="238">
        <v>96.616541353383496</v>
      </c>
      <c r="G41" s="255">
        <v>92.936802973977706</v>
      </c>
      <c r="H41" s="238">
        <v>84.105960264900702</v>
      </c>
      <c r="I41" s="255">
        <v>83.712728438602099</v>
      </c>
      <c r="J41" s="238">
        <v>98.846960167714897</v>
      </c>
      <c r="K41" s="255">
        <v>91.338582677165405</v>
      </c>
    </row>
    <row r="42" spans="1:11" s="1" customFormat="1" ht="17.25" customHeight="1" x14ac:dyDescent="0.3">
      <c r="A42" s="43" t="s">
        <v>311</v>
      </c>
      <c r="B42" s="44" t="s">
        <v>42</v>
      </c>
      <c r="C42" s="250">
        <v>100</v>
      </c>
      <c r="D42" s="238">
        <v>86.503067484662594</v>
      </c>
      <c r="E42" s="255">
        <v>93.75</v>
      </c>
      <c r="F42" s="238">
        <v>75</v>
      </c>
      <c r="G42" s="255">
        <v>60</v>
      </c>
      <c r="H42" s="238">
        <v>84.615384615384599</v>
      </c>
      <c r="I42" s="255">
        <v>83.636363636363598</v>
      </c>
      <c r="J42" s="238">
        <v>100</v>
      </c>
      <c r="K42" s="255">
        <v>100</v>
      </c>
    </row>
    <row r="43" spans="1:11" s="1" customFormat="1" ht="17.25" customHeight="1" x14ac:dyDescent="0.3">
      <c r="A43" s="43" t="s">
        <v>251</v>
      </c>
      <c r="B43" s="44" t="s">
        <v>43</v>
      </c>
      <c r="C43" s="250">
        <v>100</v>
      </c>
      <c r="D43" s="238">
        <v>66.6666666666667</v>
      </c>
      <c r="E43" s="255">
        <v>83.3333333333333</v>
      </c>
      <c r="F43" s="238">
        <v>100</v>
      </c>
      <c r="G43" s="255">
        <v>100</v>
      </c>
      <c r="H43" s="238">
        <v>62.5</v>
      </c>
      <c r="I43" s="255">
        <v>79.761904761904802</v>
      </c>
      <c r="J43" s="238">
        <v>100</v>
      </c>
      <c r="K43" s="255">
        <v>100</v>
      </c>
    </row>
    <row r="44" spans="1:11" s="1" customFormat="1" ht="17.25" customHeight="1" x14ac:dyDescent="0.3">
      <c r="A44" s="43" t="s">
        <v>238</v>
      </c>
      <c r="B44" s="44" t="s">
        <v>44</v>
      </c>
      <c r="C44" s="250">
        <v>97.674418604651194</v>
      </c>
      <c r="D44" s="238">
        <v>74.740484429065802</v>
      </c>
      <c r="E44" s="255">
        <v>85.972850678732996</v>
      </c>
      <c r="F44" s="238">
        <v>88.636363636363598</v>
      </c>
      <c r="G44" s="255">
        <v>84.269662921348299</v>
      </c>
      <c r="H44" s="238">
        <v>90</v>
      </c>
      <c r="I44" s="255">
        <v>93.6102236421725</v>
      </c>
      <c r="J44" s="238">
        <v>98.473282442748101</v>
      </c>
      <c r="K44" s="255">
        <v>86.6666666666667</v>
      </c>
    </row>
    <row r="45" spans="1:11" s="1" customFormat="1" ht="17.25" customHeight="1" x14ac:dyDescent="0.3">
      <c r="A45" s="43" t="s">
        <v>238</v>
      </c>
      <c r="B45" s="44" t="s">
        <v>45</v>
      </c>
      <c r="C45" s="250">
        <v>96.875</v>
      </c>
      <c r="D45" s="238">
        <v>71.517027863777102</v>
      </c>
      <c r="E45" s="255">
        <v>98.260869565217405</v>
      </c>
      <c r="F45" s="238">
        <v>95</v>
      </c>
      <c r="G45" s="255">
        <v>81.967213114754102</v>
      </c>
      <c r="H45" s="238">
        <v>100</v>
      </c>
      <c r="I45" s="255">
        <v>88.663967611336005</v>
      </c>
      <c r="J45" s="238">
        <v>99.375</v>
      </c>
      <c r="K45" s="255">
        <v>96.6666666666667</v>
      </c>
    </row>
    <row r="46" spans="1:11" s="1" customFormat="1" ht="17.25" customHeight="1" x14ac:dyDescent="0.3">
      <c r="A46" s="43" t="s">
        <v>142</v>
      </c>
      <c r="B46" s="44" t="s">
        <v>46</v>
      </c>
      <c r="C46" s="250">
        <v>99.240986717267603</v>
      </c>
      <c r="D46" s="238">
        <v>82.050396962374904</v>
      </c>
      <c r="E46" s="255">
        <v>77.612633534602907</v>
      </c>
      <c r="F46" s="238">
        <v>96.046511627906995</v>
      </c>
      <c r="G46" s="255">
        <v>79.464285714285694</v>
      </c>
      <c r="H46" s="238">
        <v>88.988095238095198</v>
      </c>
      <c r="I46" s="255">
        <v>92.651573292402105</v>
      </c>
      <c r="J46" s="238">
        <v>98.8551803091013</v>
      </c>
      <c r="K46" s="255">
        <v>89.690721649484502</v>
      </c>
    </row>
    <row r="47" spans="1:11" s="1" customFormat="1" ht="17.25" customHeight="1" x14ac:dyDescent="0.3">
      <c r="A47" s="43" t="s">
        <v>142</v>
      </c>
      <c r="B47" s="44" t="s">
        <v>47</v>
      </c>
      <c r="C47" s="250">
        <v>98.726114649681506</v>
      </c>
      <c r="D47" s="238">
        <v>83.086956521739097</v>
      </c>
      <c r="E47" s="255">
        <v>74.368932038834998</v>
      </c>
      <c r="F47" s="238">
        <v>94.117647058823493</v>
      </c>
      <c r="G47" s="255">
        <v>84.415584415584405</v>
      </c>
      <c r="H47" s="238">
        <v>84.761904761904802</v>
      </c>
      <c r="I47" s="255">
        <v>94.562446898895502</v>
      </c>
      <c r="J47" s="238">
        <v>99.185667752442995</v>
      </c>
      <c r="K47" s="255">
        <v>89.130434782608702</v>
      </c>
    </row>
    <row r="48" spans="1:11" s="1" customFormat="1" ht="17.25" customHeight="1" x14ac:dyDescent="0.3">
      <c r="A48" s="43" t="s">
        <v>238</v>
      </c>
      <c r="B48" s="44" t="s">
        <v>48</v>
      </c>
      <c r="C48" s="250">
        <v>99.375</v>
      </c>
      <c r="D48" s="238">
        <v>84.823441021788099</v>
      </c>
      <c r="E48" s="255">
        <v>72.368421052631604</v>
      </c>
      <c r="F48" s="238">
        <v>93.277310924369701</v>
      </c>
      <c r="G48" s="255">
        <v>87.704918032786907</v>
      </c>
      <c r="H48" s="238">
        <v>88</v>
      </c>
      <c r="I48" s="255">
        <v>92.008486562941997</v>
      </c>
      <c r="J48" s="238">
        <v>99.147727272727295</v>
      </c>
      <c r="K48" s="255">
        <v>93.75</v>
      </c>
    </row>
    <row r="49" spans="1:11" s="1" customFormat="1" ht="17.25" customHeight="1" x14ac:dyDescent="0.3">
      <c r="A49" s="43" t="s">
        <v>153</v>
      </c>
      <c r="B49" s="44" t="s">
        <v>49</v>
      </c>
      <c r="C49" s="250">
        <v>99.253731343283604</v>
      </c>
      <c r="D49" s="238">
        <v>80.569684638860593</v>
      </c>
      <c r="E49" s="255">
        <v>77.182539682539698</v>
      </c>
      <c r="F49" s="238">
        <v>90.853658536585399</v>
      </c>
      <c r="G49" s="255">
        <v>84.756097560975604</v>
      </c>
      <c r="H49" s="238">
        <v>93.965517241379303</v>
      </c>
      <c r="I49" s="255">
        <v>83.078664402942806</v>
      </c>
      <c r="J49" s="238">
        <v>99.103942652329707</v>
      </c>
      <c r="K49" s="255">
        <v>90.566037735849093</v>
      </c>
    </row>
    <row r="50" spans="1:11" s="1" customFormat="1" ht="17.25" customHeight="1" x14ac:dyDescent="0.3">
      <c r="A50" s="43" t="s">
        <v>251</v>
      </c>
      <c r="B50" s="44" t="s">
        <v>50</v>
      </c>
      <c r="C50" s="250">
        <v>100</v>
      </c>
      <c r="D50" s="238">
        <v>80.278422273781899</v>
      </c>
      <c r="E50" s="255">
        <v>72.268907563025195</v>
      </c>
      <c r="F50" s="238">
        <v>97.142857142857096</v>
      </c>
      <c r="G50" s="255">
        <v>88.8888888888889</v>
      </c>
      <c r="H50" s="238">
        <v>73.529411764705898</v>
      </c>
      <c r="I50" s="255">
        <v>96.854304635761594</v>
      </c>
      <c r="J50" s="238">
        <v>96.923076923076906</v>
      </c>
      <c r="K50" s="255">
        <v>73.913043478260903</v>
      </c>
    </row>
    <row r="51" spans="1:11" s="1" customFormat="1" ht="17.25" customHeight="1" x14ac:dyDescent="0.3">
      <c r="A51" s="43" t="s">
        <v>251</v>
      </c>
      <c r="B51" s="44" t="s">
        <v>51</v>
      </c>
      <c r="C51" s="250">
        <v>99.074074074074105</v>
      </c>
      <c r="D51" s="238">
        <v>86.6666666666667</v>
      </c>
      <c r="E51" s="255">
        <v>93.835616438356197</v>
      </c>
      <c r="F51" s="238">
        <v>97.321428571428598</v>
      </c>
      <c r="G51" s="255">
        <v>92.920353982300895</v>
      </c>
      <c r="H51" s="238">
        <v>81.578947368421098</v>
      </c>
      <c r="I51" s="255">
        <v>94.397283531409201</v>
      </c>
      <c r="J51" s="238">
        <v>99.578059071729996</v>
      </c>
      <c r="K51" s="255">
        <v>96.551724137931004</v>
      </c>
    </row>
    <row r="52" spans="1:11" s="1" customFormat="1" ht="17.25" customHeight="1" x14ac:dyDescent="0.3">
      <c r="A52" s="43" t="s">
        <v>311</v>
      </c>
      <c r="B52" s="44" t="s">
        <v>52</v>
      </c>
      <c r="C52" s="250">
        <v>98.181818181818201</v>
      </c>
      <c r="D52" s="238">
        <v>78.125</v>
      </c>
      <c r="E52" s="255">
        <v>77.391304347826093</v>
      </c>
      <c r="F52" s="238">
        <v>94.4444444444444</v>
      </c>
      <c r="G52" s="255">
        <v>88.8888888888889</v>
      </c>
      <c r="H52" s="238">
        <v>73.3333333333333</v>
      </c>
      <c r="I52" s="255">
        <v>83.033033033033007</v>
      </c>
      <c r="J52" s="238">
        <v>97.797356828193799</v>
      </c>
      <c r="K52" s="255">
        <v>83.3333333333333</v>
      </c>
    </row>
    <row r="53" spans="1:11" s="1" customFormat="1" ht="17.25" customHeight="1" x14ac:dyDescent="0.3">
      <c r="A53" s="43" t="s">
        <v>153</v>
      </c>
      <c r="B53" s="44" t="s">
        <v>53</v>
      </c>
      <c r="C53" s="250">
        <v>98.412698412698404</v>
      </c>
      <c r="D53" s="238">
        <v>75.268817204301101</v>
      </c>
      <c r="E53" s="255">
        <v>79.545454545454604</v>
      </c>
      <c r="F53" s="238">
        <v>92.5</v>
      </c>
      <c r="G53" s="255">
        <v>80.487804878048806</v>
      </c>
      <c r="H53" s="238">
        <v>84.482758620689694</v>
      </c>
      <c r="I53" s="255">
        <v>89.614740368509203</v>
      </c>
      <c r="J53" s="238">
        <v>97.7777777777778</v>
      </c>
      <c r="K53" s="255">
        <v>78.125</v>
      </c>
    </row>
    <row r="54" spans="1:11" s="1" customFormat="1" ht="17.25" customHeight="1" x14ac:dyDescent="0.3">
      <c r="A54" s="43" t="s">
        <v>311</v>
      </c>
      <c r="B54" s="44" t="s">
        <v>54</v>
      </c>
      <c r="C54" s="250">
        <v>100</v>
      </c>
      <c r="D54" s="238">
        <v>80.5555555555556</v>
      </c>
      <c r="E54" s="255">
        <v>100</v>
      </c>
      <c r="F54" s="238">
        <v>100</v>
      </c>
      <c r="G54" s="255">
        <v>100</v>
      </c>
      <c r="H54" s="238">
        <v>100</v>
      </c>
      <c r="I54" s="255">
        <v>83.582089552238799</v>
      </c>
      <c r="J54" s="238">
        <v>100</v>
      </c>
      <c r="K54" s="255">
        <v>100</v>
      </c>
    </row>
    <row r="55" spans="1:11" s="1" customFormat="1" ht="17.25" customHeight="1" x14ac:dyDescent="0.3">
      <c r="A55" s="43" t="s">
        <v>152</v>
      </c>
      <c r="B55" s="44" t="s">
        <v>55</v>
      </c>
      <c r="C55" s="250">
        <v>98.689956331877696</v>
      </c>
      <c r="D55" s="238">
        <v>82.5591216216216</v>
      </c>
      <c r="E55" s="255">
        <v>72.870249017038006</v>
      </c>
      <c r="F55" s="238">
        <v>92.700729927007302</v>
      </c>
      <c r="G55" s="255">
        <v>83.3333333333333</v>
      </c>
      <c r="H55" s="238">
        <v>88.983050847457605</v>
      </c>
      <c r="I55" s="255">
        <v>92.027620841180195</v>
      </c>
      <c r="J55" s="238">
        <v>98.489425981873097</v>
      </c>
      <c r="K55" s="255">
        <v>73.684210526315795</v>
      </c>
    </row>
    <row r="56" spans="1:11" s="1" customFormat="1" ht="17.25" customHeight="1" x14ac:dyDescent="0.3">
      <c r="A56" s="43" t="s">
        <v>251</v>
      </c>
      <c r="B56" s="44" t="s">
        <v>56</v>
      </c>
      <c r="C56" s="250">
        <v>100</v>
      </c>
      <c r="D56" s="238">
        <v>75.810473815461407</v>
      </c>
      <c r="E56" s="255">
        <v>73.469387755102105</v>
      </c>
      <c r="F56" s="238">
        <v>100</v>
      </c>
      <c r="G56" s="255">
        <v>100</v>
      </c>
      <c r="H56" s="238">
        <v>72.727272727272705</v>
      </c>
      <c r="I56" s="255">
        <v>88.043478260869605</v>
      </c>
      <c r="J56" s="238">
        <v>94.9579831932773</v>
      </c>
      <c r="K56" s="255">
        <v>72.727272727272705</v>
      </c>
    </row>
    <row r="57" spans="1:11" s="1" customFormat="1" ht="17.25" customHeight="1" x14ac:dyDescent="0.3">
      <c r="A57" s="43" t="s">
        <v>238</v>
      </c>
      <c r="B57" s="44" t="s">
        <v>57</v>
      </c>
      <c r="C57" s="250">
        <v>99.578059071729996</v>
      </c>
      <c r="D57" s="238">
        <v>92.402076451156205</v>
      </c>
      <c r="E57" s="255">
        <v>95.091324200913206</v>
      </c>
      <c r="F57" s="238">
        <v>98.662207357859501</v>
      </c>
      <c r="G57" s="255">
        <v>94.155844155844207</v>
      </c>
      <c r="H57" s="238">
        <v>90.099009900990097</v>
      </c>
      <c r="I57" s="255">
        <v>93.918646798227897</v>
      </c>
      <c r="J57" s="238">
        <v>98.714285714285694</v>
      </c>
      <c r="K57" s="255">
        <v>91.428571428571402</v>
      </c>
    </row>
    <row r="58" spans="1:11" s="1" customFormat="1" ht="17.25" customHeight="1" x14ac:dyDescent="0.3">
      <c r="A58" s="43" t="s">
        <v>166</v>
      </c>
      <c r="B58" s="44" t="s">
        <v>58</v>
      </c>
      <c r="C58" s="250">
        <v>100</v>
      </c>
      <c r="D58" s="238">
        <v>71.195652173913103</v>
      </c>
      <c r="E58" s="255">
        <v>73.684210526315795</v>
      </c>
      <c r="F58" s="238">
        <v>100</v>
      </c>
      <c r="G58" s="255">
        <v>100</v>
      </c>
      <c r="H58" s="238">
        <v>100</v>
      </c>
      <c r="I58" s="255">
        <v>86.6666666666667</v>
      </c>
      <c r="J58" s="238">
        <v>100</v>
      </c>
      <c r="K58" s="255">
        <v>100</v>
      </c>
    </row>
    <row r="59" spans="1:11" s="1" customFormat="1" ht="17.25" customHeight="1" x14ac:dyDescent="0.3">
      <c r="A59" s="43" t="s">
        <v>153</v>
      </c>
      <c r="B59" s="44" t="s">
        <v>59</v>
      </c>
      <c r="C59" s="250">
        <v>100</v>
      </c>
      <c r="D59" s="238">
        <v>78.654970760233894</v>
      </c>
      <c r="E59" s="255">
        <v>75.480769230769198</v>
      </c>
      <c r="F59" s="238">
        <v>100</v>
      </c>
      <c r="G59" s="255">
        <v>90.322580645161295</v>
      </c>
      <c r="H59" s="238">
        <v>92.105263157894697</v>
      </c>
      <c r="I59" s="255">
        <v>82.451923076923094</v>
      </c>
      <c r="J59" s="238">
        <v>98.281786941580805</v>
      </c>
      <c r="K59" s="255">
        <v>84.848484848484901</v>
      </c>
    </row>
    <row r="60" spans="1:11" s="1" customFormat="1" ht="17.25" customHeight="1" x14ac:dyDescent="0.3">
      <c r="A60" s="43" t="s">
        <v>166</v>
      </c>
      <c r="B60" s="44" t="s">
        <v>60</v>
      </c>
      <c r="C60" s="250">
        <v>99.21875</v>
      </c>
      <c r="D60" s="238">
        <v>79.339276350288401</v>
      </c>
      <c r="E60" s="255">
        <v>89.7485493230174</v>
      </c>
      <c r="F60" s="238">
        <v>91.566265060240994</v>
      </c>
      <c r="G60" s="255">
        <v>86.419753086419803</v>
      </c>
      <c r="H60" s="238">
        <v>90.6666666666667</v>
      </c>
      <c r="I60" s="255">
        <v>88.997695852534605</v>
      </c>
      <c r="J60" s="238">
        <v>99.823008849557496</v>
      </c>
      <c r="K60" s="255">
        <v>96.969696969696997</v>
      </c>
    </row>
    <row r="61" spans="1:11" s="1" customFormat="1" ht="17.25" customHeight="1" x14ac:dyDescent="0.3">
      <c r="A61" s="43" t="s">
        <v>152</v>
      </c>
      <c r="B61" s="44" t="s">
        <v>61</v>
      </c>
      <c r="C61" s="250">
        <v>99.21875</v>
      </c>
      <c r="D61" s="238">
        <v>83.797729618163004</v>
      </c>
      <c r="E61" s="255">
        <v>59.312320916905499</v>
      </c>
      <c r="F61" s="238">
        <v>94.6666666666667</v>
      </c>
      <c r="G61" s="255">
        <v>92.105263157894697</v>
      </c>
      <c r="H61" s="238">
        <v>96.551724137931004</v>
      </c>
      <c r="I61" s="255">
        <v>96.232339089481897</v>
      </c>
      <c r="J61" s="238">
        <v>99.6515679442509</v>
      </c>
      <c r="K61" s="255">
        <v>97.872340425531902</v>
      </c>
    </row>
    <row r="62" spans="1:11" s="1" customFormat="1" ht="17.25" customHeight="1" x14ac:dyDescent="0.3">
      <c r="A62" s="43" t="s">
        <v>251</v>
      </c>
      <c r="B62" s="44" t="s">
        <v>62</v>
      </c>
      <c r="C62" s="250">
        <v>96.428571428571402</v>
      </c>
      <c r="D62" s="238">
        <v>69.383697813121302</v>
      </c>
      <c r="E62" s="255">
        <v>31.632653061224499</v>
      </c>
      <c r="F62" s="238">
        <v>93.3333333333333</v>
      </c>
      <c r="G62" s="255">
        <v>61.1111111111111</v>
      </c>
      <c r="H62" s="238">
        <v>82.608695652173907</v>
      </c>
      <c r="I62" s="255">
        <v>71.060171919770795</v>
      </c>
      <c r="J62" s="238">
        <v>95.394736842105303</v>
      </c>
      <c r="K62" s="255">
        <v>58.823529411764703</v>
      </c>
    </row>
    <row r="63" spans="1:11" s="1" customFormat="1" ht="17.25" customHeight="1" x14ac:dyDescent="0.3">
      <c r="A63" s="43" t="s">
        <v>251</v>
      </c>
      <c r="B63" s="44" t="s">
        <v>63</v>
      </c>
      <c r="C63" s="250">
        <v>100</v>
      </c>
      <c r="D63" s="238">
        <v>84.302325581395394</v>
      </c>
      <c r="E63" s="255">
        <v>88.571428571428598</v>
      </c>
      <c r="F63" s="238">
        <v>100</v>
      </c>
      <c r="G63" s="255">
        <v>100</v>
      </c>
      <c r="H63" s="238">
        <v>85.714285714285694</v>
      </c>
      <c r="I63" s="255">
        <v>93.360995850622402</v>
      </c>
      <c r="J63" s="238">
        <v>100</v>
      </c>
      <c r="K63" s="255">
        <v>100</v>
      </c>
    </row>
    <row r="64" spans="1:11" s="1" customFormat="1" ht="17.25" customHeight="1" x14ac:dyDescent="0.3">
      <c r="A64" s="43" t="s">
        <v>311</v>
      </c>
      <c r="B64" s="44" t="s">
        <v>64</v>
      </c>
      <c r="C64" s="250">
        <v>97.7777777777778</v>
      </c>
      <c r="D64" s="238">
        <v>79.972565157750296</v>
      </c>
      <c r="E64" s="255">
        <v>65.384615384615401</v>
      </c>
      <c r="F64" s="238">
        <v>90</v>
      </c>
      <c r="G64" s="255">
        <v>90</v>
      </c>
      <c r="H64" s="238">
        <v>66.6666666666667</v>
      </c>
      <c r="I64" s="255">
        <v>90.123456790123498</v>
      </c>
      <c r="J64" s="238">
        <v>98.058252427184499</v>
      </c>
      <c r="K64" s="255">
        <v>84.615384615384599</v>
      </c>
    </row>
    <row r="65" spans="1:11" s="1" customFormat="1" ht="17.25" customHeight="1" x14ac:dyDescent="0.3">
      <c r="A65" s="43" t="s">
        <v>152</v>
      </c>
      <c r="B65" s="44" t="s">
        <v>65</v>
      </c>
      <c r="C65" s="250">
        <v>100</v>
      </c>
      <c r="D65" s="238">
        <v>73.131955484896693</v>
      </c>
      <c r="E65" s="255">
        <v>89.772727272727295</v>
      </c>
      <c r="F65" s="238">
        <v>90.476190476190496</v>
      </c>
      <c r="G65" s="255">
        <v>90</v>
      </c>
      <c r="H65" s="238">
        <v>83.3333333333333</v>
      </c>
      <c r="I65" s="255">
        <v>86.099585062240706</v>
      </c>
      <c r="J65" s="238">
        <v>99.484536082474193</v>
      </c>
      <c r="K65" s="255">
        <v>94.117647058823493</v>
      </c>
    </row>
    <row r="66" spans="1:11" s="1" customFormat="1" ht="17.25" customHeight="1" x14ac:dyDescent="0.3">
      <c r="A66" s="43" t="s">
        <v>153</v>
      </c>
      <c r="B66" s="44" t="s">
        <v>66</v>
      </c>
      <c r="C66" s="250">
        <v>98.783314020857503</v>
      </c>
      <c r="D66" s="238">
        <v>73.326141675656203</v>
      </c>
      <c r="E66" s="255">
        <v>34.315615532911004</v>
      </c>
      <c r="F66" s="238">
        <v>88.568683957733001</v>
      </c>
      <c r="G66" s="255">
        <v>60.447119518486701</v>
      </c>
      <c r="H66" s="238">
        <v>71.007927519818793</v>
      </c>
      <c r="I66" s="255">
        <v>81.930089420508693</v>
      </c>
      <c r="J66" s="238">
        <v>99.866444073455796</v>
      </c>
      <c r="K66" s="255">
        <v>99.002493765585996</v>
      </c>
    </row>
    <row r="67" spans="1:11" s="1" customFormat="1" ht="17.25" customHeight="1" x14ac:dyDescent="0.3">
      <c r="A67" s="43" t="s">
        <v>251</v>
      </c>
      <c r="B67" s="44" t="s">
        <v>67</v>
      </c>
      <c r="C67" s="250">
        <v>100</v>
      </c>
      <c r="D67" s="238">
        <v>92.391304347826093</v>
      </c>
      <c r="E67" s="255">
        <v>100</v>
      </c>
      <c r="F67" s="238">
        <v>100</v>
      </c>
      <c r="G67" s="255">
        <v>100</v>
      </c>
      <c r="H67" s="238">
        <v>71.428571428571402</v>
      </c>
      <c r="I67" s="255">
        <v>88.0597014925373</v>
      </c>
      <c r="J67" s="238">
        <v>100</v>
      </c>
      <c r="K67" s="255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0">
        <v>100</v>
      </c>
      <c r="D68" s="238">
        <v>85.086042065009593</v>
      </c>
      <c r="E68" s="255">
        <v>97.058823529411796</v>
      </c>
      <c r="F68" s="238">
        <v>100</v>
      </c>
      <c r="G68" s="255">
        <v>92.857142857142904</v>
      </c>
      <c r="H68" s="238">
        <v>94.117647058823493</v>
      </c>
      <c r="I68" s="255">
        <v>95.5307262569833</v>
      </c>
      <c r="J68" s="238">
        <v>100</v>
      </c>
      <c r="K68" s="255">
        <v>100</v>
      </c>
    </row>
    <row r="69" spans="1:11" s="1" customFormat="1" ht="17.25" customHeight="1" x14ac:dyDescent="0.3">
      <c r="A69" s="43" t="s">
        <v>153</v>
      </c>
      <c r="B69" s="44" t="s">
        <v>69</v>
      </c>
      <c r="C69" s="250">
        <v>100</v>
      </c>
      <c r="D69" s="238">
        <v>90.062111801242196</v>
      </c>
      <c r="E69" s="255">
        <v>95.169082125603893</v>
      </c>
      <c r="F69" s="238">
        <v>100</v>
      </c>
      <c r="G69" s="255">
        <v>100</v>
      </c>
      <c r="H69" s="238">
        <v>84.313725490196106</v>
      </c>
      <c r="I69" s="255">
        <v>99.030067895247299</v>
      </c>
      <c r="J69" s="238">
        <v>100</v>
      </c>
      <c r="K69" s="255">
        <v>100</v>
      </c>
    </row>
    <row r="70" spans="1:11" s="1" customFormat="1" ht="17.25" customHeight="1" x14ac:dyDescent="0.3">
      <c r="A70" s="43" t="s">
        <v>238</v>
      </c>
      <c r="B70" s="44" t="s">
        <v>70</v>
      </c>
      <c r="C70" s="250">
        <v>98.870056497175099</v>
      </c>
      <c r="D70" s="238">
        <v>80.802882141018998</v>
      </c>
      <c r="E70" s="255">
        <v>83.695652173913004</v>
      </c>
      <c r="F70" s="238">
        <v>92.746113989637294</v>
      </c>
      <c r="G70" s="255">
        <v>84.5</v>
      </c>
      <c r="H70" s="238">
        <v>93.650793650793702</v>
      </c>
      <c r="I70" s="255">
        <v>86.660268714011494</v>
      </c>
      <c r="J70" s="238">
        <v>99.445471349353099</v>
      </c>
      <c r="K70" s="255">
        <v>93.617021276595807</v>
      </c>
    </row>
    <row r="71" spans="1:11" s="1" customFormat="1" ht="17.25" customHeight="1" x14ac:dyDescent="0.3">
      <c r="A71" s="43" t="s">
        <v>166</v>
      </c>
      <c r="B71" s="44" t="s">
        <v>71</v>
      </c>
      <c r="C71" s="250">
        <v>98.089171974522301</v>
      </c>
      <c r="D71" s="238">
        <v>72.844134975897205</v>
      </c>
      <c r="E71" s="255">
        <v>46.0030165912519</v>
      </c>
      <c r="F71" s="238">
        <v>89.189189189189193</v>
      </c>
      <c r="G71" s="255">
        <v>79.646017699115106</v>
      </c>
      <c r="H71" s="238">
        <v>77.7777777777778</v>
      </c>
      <c r="I71" s="255">
        <v>83.1688055281343</v>
      </c>
      <c r="J71" s="238">
        <v>91.904761904761898</v>
      </c>
      <c r="K71" s="255">
        <v>58.1967213114754</v>
      </c>
    </row>
    <row r="72" spans="1:11" s="1" customFormat="1" ht="17.25" customHeight="1" x14ac:dyDescent="0.3">
      <c r="A72" s="43" t="s">
        <v>238</v>
      </c>
      <c r="B72" s="44" t="s">
        <v>72</v>
      </c>
      <c r="C72" s="250">
        <v>97.260273972602803</v>
      </c>
      <c r="D72" s="238">
        <v>70.904325032765399</v>
      </c>
      <c r="E72" s="255">
        <v>67.586206896551701</v>
      </c>
      <c r="F72" s="238">
        <v>97.619047619047606</v>
      </c>
      <c r="G72" s="255">
        <v>90.909090909090907</v>
      </c>
      <c r="H72" s="238">
        <v>93.75</v>
      </c>
      <c r="I72" s="255">
        <v>83.977900552486204</v>
      </c>
      <c r="J72" s="238">
        <v>96.858638743455501</v>
      </c>
      <c r="K72" s="255">
        <v>80.645161290322605</v>
      </c>
    </row>
    <row r="73" spans="1:11" s="1" customFormat="1" ht="17.25" customHeight="1" x14ac:dyDescent="0.3">
      <c r="A73" s="43" t="s">
        <v>155</v>
      </c>
      <c r="B73" s="44" t="s">
        <v>73</v>
      </c>
      <c r="C73" s="250">
        <v>100</v>
      </c>
      <c r="D73" s="238"/>
      <c r="E73" s="255">
        <v>33.3333333333333</v>
      </c>
      <c r="F73" s="238"/>
      <c r="G73" s="255"/>
      <c r="H73" s="238">
        <v>50</v>
      </c>
      <c r="I73" s="255"/>
      <c r="J73" s="238"/>
      <c r="K73" s="255"/>
    </row>
    <row r="74" spans="1:11" s="1" customFormat="1" ht="17.25" customHeight="1" x14ac:dyDescent="0.3">
      <c r="A74" s="43" t="s">
        <v>166</v>
      </c>
      <c r="B74" s="44" t="s">
        <v>74</v>
      </c>
      <c r="C74" s="250">
        <v>99.107142857142904</v>
      </c>
      <c r="D74" s="238">
        <v>83.601708839960594</v>
      </c>
      <c r="E74" s="255">
        <v>67.716535433070902</v>
      </c>
      <c r="F74" s="238">
        <v>94.584837545126405</v>
      </c>
      <c r="G74" s="255">
        <v>81.5972222222222</v>
      </c>
      <c r="H74" s="238">
        <v>81.144781144781206</v>
      </c>
      <c r="I74" s="255">
        <v>76.639344262295097</v>
      </c>
      <c r="J74" s="238">
        <v>98.526522593320195</v>
      </c>
      <c r="K74" s="255">
        <v>81.707317073170699</v>
      </c>
    </row>
    <row r="75" spans="1:11" s="1" customFormat="1" ht="17.25" customHeight="1" x14ac:dyDescent="0.3">
      <c r="A75" s="43" t="s">
        <v>142</v>
      </c>
      <c r="B75" s="44" t="s">
        <v>75</v>
      </c>
      <c r="C75" s="250">
        <v>98.387096774193594</v>
      </c>
      <c r="D75" s="238">
        <v>89.1666666666667</v>
      </c>
      <c r="E75" s="255">
        <v>75.824175824175796</v>
      </c>
      <c r="F75" s="238">
        <v>91.6666666666667</v>
      </c>
      <c r="G75" s="255">
        <v>82.258064516128997</v>
      </c>
      <c r="H75" s="238">
        <v>73.529411764705898</v>
      </c>
      <c r="I75" s="255">
        <v>88.663967611336005</v>
      </c>
      <c r="J75" s="238">
        <v>99.530516431924895</v>
      </c>
      <c r="K75" s="255">
        <v>96.774193548387103</v>
      </c>
    </row>
    <row r="76" spans="1:11" s="1" customFormat="1" ht="17.25" customHeight="1" x14ac:dyDescent="0.3">
      <c r="A76" s="43" t="s">
        <v>166</v>
      </c>
      <c r="B76" s="44" t="s">
        <v>76</v>
      </c>
      <c r="C76" s="250">
        <v>100</v>
      </c>
      <c r="D76" s="238">
        <v>77.830188679245296</v>
      </c>
      <c r="E76" s="255">
        <v>65.454545454545496</v>
      </c>
      <c r="F76" s="238">
        <v>100</v>
      </c>
      <c r="G76" s="255">
        <v>91.6666666666667</v>
      </c>
      <c r="H76" s="238">
        <v>100</v>
      </c>
      <c r="I76" s="255">
        <v>92.631578947368396</v>
      </c>
      <c r="J76" s="238">
        <v>98.701298701298697</v>
      </c>
      <c r="K76" s="255">
        <v>95.454545454545496</v>
      </c>
    </row>
    <row r="77" spans="1:11" s="1" customFormat="1" ht="17.25" customHeight="1" x14ac:dyDescent="0.3">
      <c r="A77" s="43" t="s">
        <v>311</v>
      </c>
      <c r="B77" s="44" t="s">
        <v>77</v>
      </c>
      <c r="C77" s="250">
        <v>98.734177215189902</v>
      </c>
      <c r="D77" s="238">
        <v>83.977272727272705</v>
      </c>
      <c r="E77" s="255">
        <v>75</v>
      </c>
      <c r="F77" s="238">
        <v>96.153846153846203</v>
      </c>
      <c r="G77" s="255">
        <v>88.461538461538495</v>
      </c>
      <c r="H77" s="238">
        <v>73.529411764705898</v>
      </c>
      <c r="I77" s="255">
        <v>81.818181818181799</v>
      </c>
      <c r="J77" s="238">
        <v>99.624060150375897</v>
      </c>
      <c r="K77" s="255">
        <v>97.297297297297305</v>
      </c>
    </row>
    <row r="78" spans="1:11" s="1" customFormat="1" ht="17.25" customHeight="1" x14ac:dyDescent="0.3">
      <c r="A78" s="43" t="s">
        <v>166</v>
      </c>
      <c r="B78" s="44" t="s">
        <v>78</v>
      </c>
      <c r="C78" s="250">
        <v>98.113207547169793</v>
      </c>
      <c r="D78" s="238">
        <v>79.352226720647806</v>
      </c>
      <c r="E78" s="255">
        <v>97.237569060773495</v>
      </c>
      <c r="F78" s="238">
        <v>90.909090909090907</v>
      </c>
      <c r="G78" s="255">
        <v>84.848484848484901</v>
      </c>
      <c r="H78" s="238">
        <v>91.1111111111111</v>
      </c>
      <c r="I78" s="255">
        <v>91.830559757942495</v>
      </c>
      <c r="J78" s="238">
        <v>99.539170506912399</v>
      </c>
      <c r="K78" s="255">
        <v>97.058823529411796</v>
      </c>
    </row>
    <row r="79" spans="1:11" s="1" customFormat="1" ht="17.25" customHeight="1" x14ac:dyDescent="0.3">
      <c r="A79" s="43" t="s">
        <v>311</v>
      </c>
      <c r="B79" s="44" t="s">
        <v>79</v>
      </c>
      <c r="C79" s="250">
        <v>100</v>
      </c>
      <c r="D79" s="238">
        <v>80.8888888888889</v>
      </c>
      <c r="E79" s="255">
        <v>75.757575757575793</v>
      </c>
      <c r="F79" s="238">
        <v>100</v>
      </c>
      <c r="G79" s="255">
        <v>100</v>
      </c>
      <c r="H79" s="238">
        <v>91.6666666666667</v>
      </c>
      <c r="I79" s="255">
        <v>88.524590163934405</v>
      </c>
      <c r="J79" s="238">
        <v>100</v>
      </c>
      <c r="K79" s="255">
        <v>100</v>
      </c>
    </row>
    <row r="80" spans="1:11" s="1" customFormat="1" ht="17.25" customHeight="1" x14ac:dyDescent="0.3">
      <c r="A80" s="43" t="s">
        <v>142</v>
      </c>
      <c r="B80" s="44" t="s">
        <v>80</v>
      </c>
      <c r="C80" s="250">
        <v>100</v>
      </c>
      <c r="D80" s="238">
        <v>86.1858190709046</v>
      </c>
      <c r="E80" s="255">
        <v>61.184210526315802</v>
      </c>
      <c r="F80" s="238">
        <v>96.875</v>
      </c>
      <c r="G80" s="255">
        <v>96.774193548387103</v>
      </c>
      <c r="H80" s="238">
        <v>64.285714285714306</v>
      </c>
      <c r="I80" s="255">
        <v>82.134292565947305</v>
      </c>
      <c r="J80" s="238">
        <v>98.989898989899004</v>
      </c>
      <c r="K80" s="255">
        <v>92</v>
      </c>
    </row>
    <row r="81" spans="1:11" s="1" customFormat="1" ht="17.25" customHeight="1" x14ac:dyDescent="0.3">
      <c r="A81" s="43" t="s">
        <v>238</v>
      </c>
      <c r="B81" s="44" t="s">
        <v>81</v>
      </c>
      <c r="C81" s="250">
        <v>99.275362318840607</v>
      </c>
      <c r="D81" s="238">
        <v>82.587397016254698</v>
      </c>
      <c r="E81" s="255">
        <v>86.048689138576805</v>
      </c>
      <c r="F81" s="238">
        <v>96.860986547085204</v>
      </c>
      <c r="G81" s="255">
        <v>86.214442013129101</v>
      </c>
      <c r="H81" s="238">
        <v>97.2222222222222</v>
      </c>
      <c r="I81" s="255">
        <v>97.462686567164198</v>
      </c>
      <c r="J81" s="238">
        <v>99.919614147909996</v>
      </c>
      <c r="K81" s="255">
        <v>99.415204678362599</v>
      </c>
    </row>
    <row r="82" spans="1:11" s="1" customFormat="1" ht="17.25" customHeight="1" x14ac:dyDescent="0.3">
      <c r="A82" s="43" t="s">
        <v>251</v>
      </c>
      <c r="B82" s="44" t="s">
        <v>82</v>
      </c>
      <c r="C82" s="250">
        <v>100</v>
      </c>
      <c r="D82" s="238">
        <v>94.4444444444444</v>
      </c>
      <c r="E82" s="255">
        <v>62.745098039215698</v>
      </c>
      <c r="F82" s="238">
        <v>100</v>
      </c>
      <c r="G82" s="255">
        <v>100</v>
      </c>
      <c r="H82" s="238">
        <v>70.588235294117695</v>
      </c>
      <c r="I82" s="255">
        <v>91.869918699186996</v>
      </c>
      <c r="J82" s="238">
        <v>95.348837209302303</v>
      </c>
      <c r="K82" s="255">
        <v>85.714285714285694</v>
      </c>
    </row>
    <row r="83" spans="1:11" s="1" customFormat="1" ht="17.25" customHeight="1" x14ac:dyDescent="0.3">
      <c r="A83" s="43" t="s">
        <v>142</v>
      </c>
      <c r="B83" s="44" t="s">
        <v>83</v>
      </c>
      <c r="C83" s="250">
        <v>99.134199134199093</v>
      </c>
      <c r="D83" s="238">
        <v>71.428571428571402</v>
      </c>
      <c r="E83" s="255">
        <v>60.8610567514677</v>
      </c>
      <c r="F83" s="238">
        <v>88.976377952755897</v>
      </c>
      <c r="G83" s="255">
        <v>73.282442748091597</v>
      </c>
      <c r="H83" s="238">
        <v>57.7777777777778</v>
      </c>
      <c r="I83" s="255">
        <v>79.570455735987395</v>
      </c>
      <c r="J83" s="238">
        <v>98.709677419354804</v>
      </c>
      <c r="K83" s="255">
        <v>89.743589743589794</v>
      </c>
    </row>
    <row r="84" spans="1:11" s="1" customFormat="1" ht="17.25" customHeight="1" x14ac:dyDescent="0.3">
      <c r="A84" s="43" t="s">
        <v>153</v>
      </c>
      <c r="B84" s="44" t="s">
        <v>84</v>
      </c>
      <c r="C84" s="250">
        <v>100</v>
      </c>
      <c r="D84" s="238">
        <v>92.916984006092903</v>
      </c>
      <c r="E84" s="255">
        <v>97.692307692307693</v>
      </c>
      <c r="F84" s="238">
        <v>96.428571428571402</v>
      </c>
      <c r="G84" s="255">
        <v>88.235294117647101</v>
      </c>
      <c r="H84" s="238">
        <v>95.454545454545496</v>
      </c>
      <c r="I84" s="255">
        <v>96.272682687591995</v>
      </c>
      <c r="J84" s="238">
        <v>99.744897959183703</v>
      </c>
      <c r="K84" s="255">
        <v>97.619047619047606</v>
      </c>
    </row>
    <row r="85" spans="1:11" s="1" customFormat="1" ht="17.25" customHeight="1" x14ac:dyDescent="0.3">
      <c r="A85" s="43" t="s">
        <v>153</v>
      </c>
      <c r="B85" s="44" t="s">
        <v>85</v>
      </c>
      <c r="C85" s="250">
        <v>99.035369774919602</v>
      </c>
      <c r="D85" s="238">
        <v>80.870670479822095</v>
      </c>
      <c r="E85" s="255">
        <v>83.992094861660107</v>
      </c>
      <c r="F85" s="238">
        <v>94.095940959409603</v>
      </c>
      <c r="G85" s="255">
        <v>91.881918819188201</v>
      </c>
      <c r="H85" s="238">
        <v>86.507936507936506</v>
      </c>
      <c r="I85" s="255">
        <v>79.673672566371707</v>
      </c>
      <c r="J85" s="238">
        <v>98.870056497175099</v>
      </c>
      <c r="K85" s="255">
        <v>90.196078431372598</v>
      </c>
    </row>
    <row r="86" spans="1:11" s="1" customFormat="1" ht="17.25" customHeight="1" x14ac:dyDescent="0.3">
      <c r="A86" s="43" t="s">
        <v>142</v>
      </c>
      <c r="B86" s="44" t="s">
        <v>86</v>
      </c>
      <c r="C86" s="250">
        <v>97.857142857142804</v>
      </c>
      <c r="D86" s="238">
        <v>83.055040197897299</v>
      </c>
      <c r="E86" s="255">
        <v>82.371794871794904</v>
      </c>
      <c r="F86" s="238">
        <v>98.920863309352498</v>
      </c>
      <c r="G86" s="255">
        <v>93.309859154929597</v>
      </c>
      <c r="H86" s="238">
        <v>82.051282051282001</v>
      </c>
      <c r="I86" s="255">
        <v>96.892834495878304</v>
      </c>
      <c r="J86" s="238">
        <v>100</v>
      </c>
      <c r="K86" s="255">
        <v>100</v>
      </c>
    </row>
    <row r="87" spans="1:11" s="1" customFormat="1" ht="17.25" customHeight="1" x14ac:dyDescent="0.3">
      <c r="A87" s="43" t="s">
        <v>153</v>
      </c>
      <c r="B87" s="44" t="s">
        <v>87</v>
      </c>
      <c r="C87" s="250">
        <v>98.773006134969293</v>
      </c>
      <c r="D87" s="238">
        <v>99.706888128969197</v>
      </c>
      <c r="E87" s="255">
        <v>80.2405498281787</v>
      </c>
      <c r="F87" s="238">
        <v>95.767195767195801</v>
      </c>
      <c r="G87" s="255">
        <v>91.709844559585505</v>
      </c>
      <c r="H87" s="238">
        <v>85.714285714285694</v>
      </c>
      <c r="I87" s="255">
        <v>96.312603192074803</v>
      </c>
      <c r="J87" s="238">
        <v>99.695585996955899</v>
      </c>
      <c r="K87" s="255">
        <v>97.701149425287397</v>
      </c>
    </row>
    <row r="88" spans="1:11" s="1" customFormat="1" ht="17.25" customHeight="1" x14ac:dyDescent="0.3">
      <c r="A88" s="43" t="s">
        <v>152</v>
      </c>
      <c r="B88" s="44" t="s">
        <v>88</v>
      </c>
      <c r="C88" s="250">
        <v>98.709677419354804</v>
      </c>
      <c r="D88" s="238">
        <v>68.700646087580793</v>
      </c>
      <c r="E88" s="255">
        <v>22.333751568381398</v>
      </c>
      <c r="F88" s="238">
        <v>66.216216216216196</v>
      </c>
      <c r="G88" s="255">
        <v>54.878048780487802</v>
      </c>
      <c r="H88" s="238">
        <v>86.2068965517241</v>
      </c>
      <c r="I88" s="255">
        <v>78.040244969378804</v>
      </c>
      <c r="J88" s="238">
        <v>96.021220159151198</v>
      </c>
      <c r="K88" s="255">
        <v>64.285714285714306</v>
      </c>
    </row>
    <row r="89" spans="1:11" s="1" customFormat="1" ht="17.25" customHeight="1" x14ac:dyDescent="0.3">
      <c r="A89" s="43" t="s">
        <v>166</v>
      </c>
      <c r="B89" s="44" t="s">
        <v>89</v>
      </c>
      <c r="C89" s="250">
        <v>99.130434782608702</v>
      </c>
      <c r="D89" s="238">
        <v>83.547557840617003</v>
      </c>
      <c r="E89" s="255">
        <v>88.068181818181799</v>
      </c>
      <c r="F89" s="238">
        <v>92.907801418439703</v>
      </c>
      <c r="G89" s="255">
        <v>89.436619718309899</v>
      </c>
      <c r="H89" s="238">
        <v>86.363636363636402</v>
      </c>
      <c r="I89" s="255">
        <v>90.915347556779096</v>
      </c>
      <c r="J89" s="238">
        <v>98.288508557457206</v>
      </c>
      <c r="K89" s="255">
        <v>86.274509803921603</v>
      </c>
    </row>
    <row r="90" spans="1:11" s="1" customFormat="1" ht="17.25" customHeight="1" x14ac:dyDescent="0.3">
      <c r="A90" s="43" t="s">
        <v>153</v>
      </c>
      <c r="B90" s="44" t="s">
        <v>90</v>
      </c>
      <c r="C90" s="250">
        <v>98.076923076923094</v>
      </c>
      <c r="D90" s="238">
        <v>86.723290120697399</v>
      </c>
      <c r="E90" s="255">
        <v>81.155015197568403</v>
      </c>
      <c r="F90" s="238">
        <v>95.3125</v>
      </c>
      <c r="G90" s="255">
        <v>87.692307692307693</v>
      </c>
      <c r="H90" s="238">
        <v>79.069767441860506</v>
      </c>
      <c r="I90" s="255">
        <v>95.776478232618601</v>
      </c>
      <c r="J90" s="238">
        <v>99.567099567099604</v>
      </c>
      <c r="K90" s="255">
        <v>96.428571428571402</v>
      </c>
    </row>
    <row r="91" spans="1:11" s="1" customFormat="1" ht="17.25" customHeight="1" x14ac:dyDescent="0.3">
      <c r="A91" s="43" t="s">
        <v>153</v>
      </c>
      <c r="B91" s="44" t="s">
        <v>91</v>
      </c>
      <c r="C91" s="250">
        <v>96.341463414634106</v>
      </c>
      <c r="D91" s="238">
        <v>76.687116564417195</v>
      </c>
      <c r="E91" s="255">
        <v>84.459459459459495</v>
      </c>
      <c r="F91" s="238">
        <v>100</v>
      </c>
      <c r="G91" s="255">
        <v>94.4444444444444</v>
      </c>
      <c r="H91" s="238">
        <v>94.117647058823493</v>
      </c>
      <c r="I91" s="255">
        <v>90.291262135922295</v>
      </c>
      <c r="J91" s="238">
        <v>98.198198198198199</v>
      </c>
      <c r="K91" s="255">
        <v>88.235294117647101</v>
      </c>
    </row>
    <row r="92" spans="1:11" s="1" customFormat="1" ht="17.25" customHeight="1" x14ac:dyDescent="0.3">
      <c r="A92" s="43" t="s">
        <v>142</v>
      </c>
      <c r="B92" s="44" t="s">
        <v>92</v>
      </c>
      <c r="C92" s="250">
        <v>100</v>
      </c>
      <c r="D92" s="238">
        <v>75.221238938053105</v>
      </c>
      <c r="E92" s="255">
        <v>75.5555555555556</v>
      </c>
      <c r="F92" s="238">
        <v>95.8333333333333</v>
      </c>
      <c r="G92" s="255">
        <v>78.571428571428598</v>
      </c>
      <c r="H92" s="238">
        <v>83.783783783783804</v>
      </c>
      <c r="I92" s="255">
        <v>88.808664259927795</v>
      </c>
      <c r="J92" s="238">
        <v>99.324324324324294</v>
      </c>
      <c r="K92" s="255">
        <v>96.6666666666667</v>
      </c>
    </row>
    <row r="93" spans="1:11" s="1" customFormat="1" ht="17.25" customHeight="1" x14ac:dyDescent="0.3">
      <c r="A93" s="43" t="s">
        <v>142</v>
      </c>
      <c r="B93" s="44" t="s">
        <v>93</v>
      </c>
      <c r="C93" s="250">
        <v>100</v>
      </c>
      <c r="D93" s="238">
        <v>76.860465116279101</v>
      </c>
      <c r="E93" s="255">
        <v>74.429223744292202</v>
      </c>
      <c r="F93" s="238">
        <v>96.153846153846203</v>
      </c>
      <c r="G93" s="255">
        <v>92.4528301886793</v>
      </c>
      <c r="H93" s="238">
        <v>76.190476190476204</v>
      </c>
      <c r="I93" s="255">
        <v>89.067055393586003</v>
      </c>
      <c r="J93" s="238">
        <v>97.530864197530903</v>
      </c>
      <c r="K93" s="255">
        <v>82.857142857142904</v>
      </c>
    </row>
    <row r="94" spans="1:11" s="1" customFormat="1" ht="17.25" customHeight="1" x14ac:dyDescent="0.3">
      <c r="A94" s="43" t="s">
        <v>251</v>
      </c>
      <c r="B94" s="44" t="s">
        <v>94</v>
      </c>
      <c r="C94" s="250">
        <v>100</v>
      </c>
      <c r="D94" s="238">
        <v>80.473372781065095</v>
      </c>
      <c r="E94" s="255">
        <v>76.470588235294102</v>
      </c>
      <c r="F94" s="238">
        <v>100</v>
      </c>
      <c r="G94" s="255">
        <v>85.714285714285694</v>
      </c>
      <c r="H94" s="238">
        <v>100</v>
      </c>
      <c r="I94" s="255">
        <v>77.631578947368396</v>
      </c>
      <c r="J94" s="238">
        <v>95.121951219512198</v>
      </c>
      <c r="K94" s="255">
        <v>33.3333333333333</v>
      </c>
    </row>
    <row r="95" spans="1:11" s="1" customFormat="1" ht="17.25" customHeight="1" x14ac:dyDescent="0.3">
      <c r="A95" s="43" t="s">
        <v>251</v>
      </c>
      <c r="B95" s="44" t="s">
        <v>95</v>
      </c>
      <c r="C95" s="250">
        <v>100</v>
      </c>
      <c r="D95" s="238">
        <v>87.0860927152318</v>
      </c>
      <c r="E95" s="255">
        <v>96.923076923076906</v>
      </c>
      <c r="F95" s="238">
        <v>100</v>
      </c>
      <c r="G95" s="255">
        <v>95.238095238095198</v>
      </c>
      <c r="H95" s="238">
        <v>87.5</v>
      </c>
      <c r="I95" s="255">
        <v>90.650406504065003</v>
      </c>
      <c r="J95" s="238">
        <v>96.9072164948454</v>
      </c>
      <c r="K95" s="255">
        <v>85.714285714285694</v>
      </c>
    </row>
    <row r="96" spans="1:11" s="1" customFormat="1" ht="17.25" customHeight="1" x14ac:dyDescent="0.3">
      <c r="A96" s="43" t="s">
        <v>155</v>
      </c>
      <c r="B96" s="44" t="s">
        <v>96</v>
      </c>
      <c r="C96" s="250"/>
      <c r="D96" s="238"/>
      <c r="E96" s="255"/>
      <c r="F96" s="238"/>
      <c r="G96" s="255"/>
      <c r="H96" s="238"/>
      <c r="I96" s="255"/>
      <c r="J96" s="238"/>
      <c r="K96" s="255"/>
    </row>
    <row r="97" spans="1:11" s="1" customFormat="1" ht="17.25" customHeight="1" x14ac:dyDescent="0.3">
      <c r="A97" s="43" t="s">
        <v>311</v>
      </c>
      <c r="B97" s="44" t="s">
        <v>97</v>
      </c>
      <c r="C97" s="250">
        <v>100</v>
      </c>
      <c r="D97" s="238">
        <v>89.010989010988993</v>
      </c>
      <c r="E97" s="255">
        <v>22.2222222222222</v>
      </c>
      <c r="F97" s="238" t="s">
        <v>155</v>
      </c>
      <c r="G97" s="255" t="s">
        <v>155</v>
      </c>
      <c r="H97" s="238">
        <v>100</v>
      </c>
      <c r="I97" s="255">
        <v>92.647058823529406</v>
      </c>
      <c r="J97" s="238">
        <v>96.296296296296305</v>
      </c>
      <c r="K97" s="255">
        <v>50</v>
      </c>
    </row>
    <row r="98" spans="1:11" s="1" customFormat="1" ht="17.25" customHeight="1" x14ac:dyDescent="0.3">
      <c r="A98" s="43" t="s">
        <v>153</v>
      </c>
      <c r="B98" s="44" t="s">
        <v>98</v>
      </c>
      <c r="C98" s="250">
        <v>99.090909090909093</v>
      </c>
      <c r="D98" s="238">
        <v>75.233644859813097</v>
      </c>
      <c r="E98" s="255">
        <v>77.634961439588693</v>
      </c>
      <c r="F98" s="238">
        <v>96.373056994818697</v>
      </c>
      <c r="G98" s="255">
        <v>95.854922279792802</v>
      </c>
      <c r="H98" s="238">
        <v>78.846153846153797</v>
      </c>
      <c r="I98" s="255">
        <v>85.116653258246203</v>
      </c>
      <c r="J98" s="238">
        <v>98.296422487223197</v>
      </c>
      <c r="K98" s="255">
        <v>93.710691823899396</v>
      </c>
    </row>
    <row r="99" spans="1:11" s="1" customFormat="1" ht="17.25" customHeight="1" x14ac:dyDescent="0.3">
      <c r="A99" s="43" t="s">
        <v>238</v>
      </c>
      <c r="B99" s="44" t="s">
        <v>99</v>
      </c>
      <c r="C99" s="250">
        <v>100</v>
      </c>
      <c r="D99" s="238">
        <v>84.942319368548894</v>
      </c>
      <c r="E99" s="255">
        <v>86.639676113360295</v>
      </c>
      <c r="F99" s="238">
        <v>97.413793103448299</v>
      </c>
      <c r="G99" s="255">
        <v>95.726495726495699</v>
      </c>
      <c r="H99" s="238">
        <v>83.3333333333333</v>
      </c>
      <c r="I99" s="255">
        <v>94.781273983115895</v>
      </c>
      <c r="J99" s="238">
        <v>100</v>
      </c>
      <c r="K99" s="255">
        <v>100</v>
      </c>
    </row>
    <row r="100" spans="1:11" s="1" customFormat="1" ht="17.25" customHeight="1" x14ac:dyDescent="0.3">
      <c r="A100" s="43" t="s">
        <v>238</v>
      </c>
      <c r="B100" s="44" t="s">
        <v>100</v>
      </c>
      <c r="C100" s="250">
        <v>98.744113029827304</v>
      </c>
      <c r="D100" s="238">
        <v>80.253494432598899</v>
      </c>
      <c r="E100" s="255">
        <v>64.686707714596196</v>
      </c>
      <c r="F100" s="238">
        <v>96.029776674938006</v>
      </c>
      <c r="G100" s="255">
        <v>90.796019900497498</v>
      </c>
      <c r="H100" s="238">
        <v>79.668049792531093</v>
      </c>
      <c r="I100" s="255">
        <v>85.222602739726</v>
      </c>
      <c r="J100" s="238">
        <v>98.927958833619201</v>
      </c>
      <c r="K100" s="255">
        <v>85.207100591715999</v>
      </c>
    </row>
    <row r="101" spans="1:11" s="1" customFormat="1" ht="17.25" customHeight="1" x14ac:dyDescent="0.3">
      <c r="A101" s="43" t="s">
        <v>238</v>
      </c>
      <c r="B101" s="44" t="s">
        <v>101</v>
      </c>
      <c r="C101" s="250">
        <v>100</v>
      </c>
      <c r="D101" s="238">
        <v>94.258373205741606</v>
      </c>
      <c r="E101" s="255">
        <v>90.476190476190496</v>
      </c>
      <c r="F101" s="238">
        <v>100</v>
      </c>
      <c r="G101" s="255">
        <v>100</v>
      </c>
      <c r="H101" s="238">
        <v>100</v>
      </c>
      <c r="I101" s="255">
        <v>92.944785276073603</v>
      </c>
      <c r="J101" s="238">
        <v>100</v>
      </c>
      <c r="K101" s="255">
        <v>100</v>
      </c>
    </row>
    <row r="102" spans="1:11" s="1" customFormat="1" ht="17.25" customHeight="1" x14ac:dyDescent="0.3">
      <c r="A102" s="43" t="s">
        <v>311</v>
      </c>
      <c r="B102" s="44" t="s">
        <v>102</v>
      </c>
      <c r="C102" s="250">
        <v>100</v>
      </c>
      <c r="D102" s="238">
        <v>76</v>
      </c>
      <c r="E102" s="255">
        <v>22.834645669291302</v>
      </c>
      <c r="F102" s="238">
        <v>83.3333333333333</v>
      </c>
      <c r="G102" s="255">
        <v>75</v>
      </c>
      <c r="H102" s="238">
        <v>69.230769230769198</v>
      </c>
      <c r="I102" s="255">
        <v>85.340314136125698</v>
      </c>
      <c r="J102" s="238">
        <v>97.413793103448299</v>
      </c>
      <c r="K102" s="255">
        <v>83.3333333333333</v>
      </c>
    </row>
    <row r="103" spans="1:11" s="1" customFormat="1" ht="17.25" customHeight="1" x14ac:dyDescent="0.3">
      <c r="A103" s="43" t="s">
        <v>152</v>
      </c>
      <c r="B103" s="44" t="s">
        <v>103</v>
      </c>
      <c r="C103" s="250">
        <v>100</v>
      </c>
      <c r="D103" s="238">
        <v>87.745098039215705</v>
      </c>
      <c r="E103" s="255">
        <v>100</v>
      </c>
      <c r="F103" s="238">
        <v>100</v>
      </c>
      <c r="G103" s="255">
        <v>100</v>
      </c>
      <c r="H103" s="238">
        <v>100</v>
      </c>
      <c r="I103" s="255">
        <v>97.9166666666667</v>
      </c>
      <c r="J103" s="238">
        <v>100</v>
      </c>
      <c r="K103" s="255">
        <v>100</v>
      </c>
    </row>
    <row r="104" spans="1:11" s="1" customFormat="1" ht="17.25" customHeight="1" x14ac:dyDescent="0.3">
      <c r="A104" s="43" t="s">
        <v>238</v>
      </c>
      <c r="B104" s="44" t="s">
        <v>104</v>
      </c>
      <c r="C104" s="250">
        <v>98.540145985401494</v>
      </c>
      <c r="D104" s="238">
        <v>69.473409801876997</v>
      </c>
      <c r="E104" s="255">
        <v>56.612318840579697</v>
      </c>
      <c r="F104" s="238">
        <v>95.402298850574695</v>
      </c>
      <c r="G104" s="255">
        <v>87.681159420289902</v>
      </c>
      <c r="H104" s="238">
        <v>91.538461538461505</v>
      </c>
      <c r="I104" s="255">
        <v>87.956839540550007</v>
      </c>
      <c r="J104" s="238">
        <v>96.839729119638804</v>
      </c>
      <c r="K104" s="255">
        <v>78.461538461538495</v>
      </c>
    </row>
    <row r="105" spans="1:11" s="1" customFormat="1" ht="16.95" customHeight="1" x14ac:dyDescent="0.3">
      <c r="A105" s="43" t="s">
        <v>152</v>
      </c>
      <c r="B105" s="44" t="s">
        <v>105</v>
      </c>
      <c r="C105" s="250">
        <v>99.173553719008297</v>
      </c>
      <c r="D105" s="238">
        <v>95.209580838323305</v>
      </c>
      <c r="E105" s="255">
        <v>71.428571428571402</v>
      </c>
      <c r="F105" s="238">
        <v>93.478260869565204</v>
      </c>
      <c r="G105" s="255">
        <v>81.818181818181799</v>
      </c>
      <c r="H105" s="238">
        <v>70</v>
      </c>
      <c r="I105" s="255">
        <v>99.234693877550995</v>
      </c>
      <c r="J105" s="238">
        <v>96.625766871165595</v>
      </c>
      <c r="K105" s="255">
        <v>76.086956521739097</v>
      </c>
    </row>
    <row r="106" spans="1:11" ht="17.25" customHeight="1" x14ac:dyDescent="0.3">
      <c r="A106" s="43" t="s">
        <v>238</v>
      </c>
      <c r="B106" s="44" t="s">
        <v>106</v>
      </c>
      <c r="C106" s="250">
        <v>99.074074074074105</v>
      </c>
      <c r="D106" s="238">
        <v>82.149446494464897</v>
      </c>
      <c r="E106" s="255">
        <v>96.428571428571402</v>
      </c>
      <c r="F106" s="238">
        <v>99.242424242424306</v>
      </c>
      <c r="G106" s="255">
        <v>98.4962406015038</v>
      </c>
      <c r="H106" s="238">
        <v>93.3333333333333</v>
      </c>
      <c r="I106" s="255">
        <v>96.388542963885399</v>
      </c>
      <c r="J106" s="238">
        <v>99.840510366826194</v>
      </c>
      <c r="K106" s="255">
        <v>98</v>
      </c>
    </row>
    <row r="107" spans="1:11" ht="17.25" customHeight="1" x14ac:dyDescent="0.3">
      <c r="A107" s="43" t="s">
        <v>142</v>
      </c>
      <c r="B107" s="44" t="s">
        <v>107</v>
      </c>
      <c r="C107" s="250">
        <v>100</v>
      </c>
      <c r="D107" s="238">
        <v>67.297762478485396</v>
      </c>
      <c r="E107" s="255">
        <v>68.604651162790702</v>
      </c>
      <c r="F107" s="238">
        <v>91.891891891891902</v>
      </c>
      <c r="G107" s="255">
        <v>86.486486486486498</v>
      </c>
      <c r="H107" s="238">
        <v>76.470588235294102</v>
      </c>
      <c r="I107" s="255">
        <v>90.8888888888889</v>
      </c>
      <c r="J107" s="238">
        <v>98.639455782312893</v>
      </c>
      <c r="K107" s="255">
        <v>84.615384615384599</v>
      </c>
    </row>
    <row r="108" spans="1:11" ht="17.25" customHeight="1" x14ac:dyDescent="0.3">
      <c r="A108" s="43" t="s">
        <v>251</v>
      </c>
      <c r="B108" s="44" t="s">
        <v>108</v>
      </c>
      <c r="C108" s="250">
        <v>100</v>
      </c>
      <c r="D108" s="238">
        <v>66.371681415929203</v>
      </c>
      <c r="E108" s="255">
        <v>42.105263157894697</v>
      </c>
      <c r="F108" s="238" t="s">
        <v>155</v>
      </c>
      <c r="G108" s="255" t="s">
        <v>155</v>
      </c>
      <c r="H108" s="238">
        <v>100</v>
      </c>
      <c r="I108" s="255">
        <v>77.049180327868896</v>
      </c>
      <c r="J108" s="238">
        <v>88.8888888888889</v>
      </c>
      <c r="K108" s="255">
        <v>60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37" t="s">
        <v>163</v>
      </c>
      <c r="C110" s="264">
        <v>96.951219512195095</v>
      </c>
      <c r="D110" s="258">
        <v>68.515583729529808</v>
      </c>
      <c r="E110" s="265">
        <v>18.892045454545499</v>
      </c>
      <c r="F110" s="259">
        <v>70.370370370370409</v>
      </c>
      <c r="G110" s="264">
        <v>61.818181818181806</v>
      </c>
      <c r="H110" s="258">
        <v>95.454545454545496</v>
      </c>
      <c r="I110" s="264">
        <v>78.976486860304291</v>
      </c>
      <c r="J110" s="259">
        <v>95.02369668246449</v>
      </c>
      <c r="K110" s="264">
        <v>60.377358490566003</v>
      </c>
    </row>
    <row r="111" spans="1:11" ht="17.25" customHeight="1" x14ac:dyDescent="0.3">
      <c r="A111" s="39" t="s">
        <v>142</v>
      </c>
      <c r="B111" s="48" t="s">
        <v>164</v>
      </c>
      <c r="C111" s="265">
        <v>99.122807017543906</v>
      </c>
      <c r="D111" s="259">
        <v>82.344946874227801</v>
      </c>
      <c r="E111" s="265">
        <v>76.986506746626702</v>
      </c>
      <c r="F111" s="259">
        <v>95.540308747855889</v>
      </c>
      <c r="G111" s="265">
        <v>80.730897009966796</v>
      </c>
      <c r="H111" s="259">
        <v>87.9818594104308</v>
      </c>
      <c r="I111" s="265">
        <v>93.003599937392394</v>
      </c>
      <c r="J111" s="259">
        <v>98.941126641253689</v>
      </c>
      <c r="K111" s="265">
        <v>89.5833333333333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26"/>
    </row>
    <row r="113" spans="1:1" x14ac:dyDescent="0.25">
      <c r="A113" s="256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C103" activePane="bottomRight" state="frozen"/>
      <selection pane="topRight" activeCell="C1" sqref="C1"/>
      <selection pane="bottomLeft" activeCell="A3" sqref="A3"/>
      <selection pane="bottomRight" activeCell="E116" sqref="E116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4.33203125" style="73" bestFit="1" customWidth="1"/>
    <col min="4" max="4" width="15.332031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08" hidden="1" customWidth="1"/>
    <col min="33" max="33" width="12.33203125" style="208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18" t="s">
        <v>320</v>
      </c>
      <c r="B1" s="51" t="s">
        <v>156</v>
      </c>
      <c r="C1" s="440" t="s">
        <v>249</v>
      </c>
      <c r="D1" s="440"/>
      <c r="E1" s="440"/>
      <c r="F1" s="436" t="s">
        <v>157</v>
      </c>
      <c r="G1" s="436"/>
      <c r="H1" s="436"/>
      <c r="I1" s="436"/>
      <c r="J1" s="435" t="s">
        <v>158</v>
      </c>
      <c r="K1" s="435"/>
      <c r="L1" s="435"/>
      <c r="M1" s="435"/>
      <c r="N1" s="441" t="s">
        <v>159</v>
      </c>
      <c r="O1" s="436"/>
      <c r="P1" s="442"/>
      <c r="Q1" s="436"/>
      <c r="R1" s="435" t="s">
        <v>160</v>
      </c>
      <c r="S1" s="435"/>
      <c r="T1" s="435"/>
      <c r="U1" s="435"/>
      <c r="V1" s="436" t="s">
        <v>161</v>
      </c>
      <c r="W1" s="436"/>
      <c r="X1" s="436"/>
      <c r="Y1" s="199"/>
      <c r="Z1" s="198"/>
      <c r="AA1" s="199"/>
      <c r="AB1" s="200"/>
      <c r="AC1" s="198"/>
      <c r="AD1" s="199"/>
      <c r="AE1" s="200"/>
      <c r="AF1" s="201"/>
      <c r="AG1" s="202"/>
      <c r="AH1" s="200"/>
      <c r="AI1" s="198"/>
      <c r="AJ1" s="199"/>
      <c r="AK1" s="200"/>
      <c r="AL1" s="9"/>
    </row>
    <row r="2" spans="1:38" s="4" customFormat="1" ht="15.6" x14ac:dyDescent="0.3">
      <c r="A2" s="52" t="s">
        <v>109</v>
      </c>
      <c r="B2" s="52" t="s">
        <v>110</v>
      </c>
      <c r="C2" s="358" t="s">
        <v>111</v>
      </c>
      <c r="D2" s="358" t="s">
        <v>112</v>
      </c>
      <c r="E2" s="359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64" t="s">
        <v>117</v>
      </c>
      <c r="K2" s="364" t="s">
        <v>118</v>
      </c>
      <c r="L2" s="361" t="s">
        <v>119</v>
      </c>
      <c r="M2" s="361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64" t="s">
        <v>123</v>
      </c>
      <c r="S2" s="364" t="s">
        <v>124</v>
      </c>
      <c r="T2" s="361" t="s">
        <v>125</v>
      </c>
      <c r="U2" s="361" t="s">
        <v>112</v>
      </c>
      <c r="V2" s="55" t="s">
        <v>126</v>
      </c>
      <c r="W2" s="55" t="s">
        <v>127</v>
      </c>
      <c r="X2" s="53" t="s">
        <v>128</v>
      </c>
      <c r="Y2" s="209" t="s">
        <v>1</v>
      </c>
      <c r="Z2" s="193" t="s">
        <v>129</v>
      </c>
      <c r="AA2" s="194" t="s">
        <v>130</v>
      </c>
      <c r="AB2" s="195" t="s">
        <v>131</v>
      </c>
      <c r="AC2" s="193" t="s">
        <v>132</v>
      </c>
      <c r="AD2" s="194" t="s">
        <v>133</v>
      </c>
      <c r="AE2" s="195" t="s">
        <v>134</v>
      </c>
      <c r="AF2" s="196" t="s">
        <v>135</v>
      </c>
      <c r="AG2" s="197" t="s">
        <v>136</v>
      </c>
      <c r="AH2" s="195" t="s">
        <v>137</v>
      </c>
      <c r="AI2" s="193" t="s">
        <v>138</v>
      </c>
      <c r="AJ2" s="194" t="s">
        <v>139</v>
      </c>
      <c r="AK2" s="195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0">
        <v>5304761.29</v>
      </c>
      <c r="D3" s="360">
        <v>10507571.300000001</v>
      </c>
      <c r="E3" s="361">
        <v>0.504851324682422</v>
      </c>
      <c r="F3" s="57">
        <v>4385</v>
      </c>
      <c r="G3" s="57">
        <v>3850</v>
      </c>
      <c r="H3" s="58">
        <v>0.878</v>
      </c>
      <c r="I3" s="53">
        <v>0.91749999999999998</v>
      </c>
      <c r="J3" s="365">
        <v>5329</v>
      </c>
      <c r="K3" s="365">
        <v>4706</v>
      </c>
      <c r="L3" s="366">
        <v>0.8831</v>
      </c>
      <c r="M3" s="361">
        <v>0.84819999999999995</v>
      </c>
      <c r="N3" s="59">
        <v>6309380.0199999996</v>
      </c>
      <c r="O3" s="59">
        <v>4104435.12</v>
      </c>
      <c r="P3" s="58">
        <v>0.65049999999999997</v>
      </c>
      <c r="Q3" s="58">
        <v>0.65390000000000004</v>
      </c>
      <c r="R3" s="365">
        <v>4032</v>
      </c>
      <c r="S3" s="365">
        <v>2211</v>
      </c>
      <c r="T3" s="366">
        <v>0.5484</v>
      </c>
      <c r="U3" s="366">
        <v>0.66239999999999999</v>
      </c>
      <c r="V3" s="57">
        <v>3192</v>
      </c>
      <c r="W3" s="57">
        <v>2647</v>
      </c>
      <c r="X3" s="58">
        <v>0.82930000000000004</v>
      </c>
      <c r="Y3" s="210"/>
      <c r="Z3" s="198">
        <v>4654</v>
      </c>
      <c r="AA3" s="199">
        <v>4816</v>
      </c>
      <c r="AB3" s="200">
        <v>1.0347999999999999</v>
      </c>
      <c r="AC3" s="198">
        <v>6433</v>
      </c>
      <c r="AD3" s="199">
        <v>5312</v>
      </c>
      <c r="AE3" s="200">
        <v>0.82569999999999999</v>
      </c>
      <c r="AF3" s="201">
        <v>12240226.41</v>
      </c>
      <c r="AG3" s="202">
        <v>8173147.7199999997</v>
      </c>
      <c r="AH3" s="200">
        <v>0.66769999999999996</v>
      </c>
      <c r="AI3" s="198">
        <v>4843</v>
      </c>
      <c r="AJ3" s="199">
        <v>3326</v>
      </c>
      <c r="AK3" s="200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0">
        <v>761247.89</v>
      </c>
      <c r="D4" s="360">
        <v>1688526.33</v>
      </c>
      <c r="E4" s="361">
        <v>0.45083566449330997</v>
      </c>
      <c r="F4" s="57">
        <v>773</v>
      </c>
      <c r="G4" s="57">
        <v>726</v>
      </c>
      <c r="H4" s="58">
        <v>0.93920000000000003</v>
      </c>
      <c r="I4" s="53">
        <v>1</v>
      </c>
      <c r="J4" s="365">
        <v>1073</v>
      </c>
      <c r="K4" s="365">
        <v>960</v>
      </c>
      <c r="L4" s="366">
        <v>0.89470000000000005</v>
      </c>
      <c r="M4" s="361">
        <v>0.9</v>
      </c>
      <c r="N4" s="59">
        <v>1011457.45</v>
      </c>
      <c r="O4" s="59">
        <v>620897.61</v>
      </c>
      <c r="P4" s="58">
        <v>0.6139</v>
      </c>
      <c r="Q4" s="58">
        <v>0.62719999999999998</v>
      </c>
      <c r="R4" s="365">
        <v>717</v>
      </c>
      <c r="S4" s="365">
        <v>348</v>
      </c>
      <c r="T4" s="366">
        <v>0.4854</v>
      </c>
      <c r="U4" s="366">
        <v>0.63770000000000004</v>
      </c>
      <c r="V4" s="57">
        <v>644</v>
      </c>
      <c r="W4" s="57">
        <v>541</v>
      </c>
      <c r="X4" s="58">
        <v>0.84009999999999996</v>
      </c>
      <c r="Y4" s="210"/>
      <c r="Z4" s="198">
        <v>932</v>
      </c>
      <c r="AA4" s="199">
        <v>1055</v>
      </c>
      <c r="AB4" s="200">
        <v>1.1319999999999999</v>
      </c>
      <c r="AC4" s="198">
        <v>1357</v>
      </c>
      <c r="AD4" s="199">
        <v>1212</v>
      </c>
      <c r="AE4" s="200">
        <v>0.8931</v>
      </c>
      <c r="AF4" s="201">
        <v>2330160</v>
      </c>
      <c r="AG4" s="202">
        <v>1640929.57</v>
      </c>
      <c r="AH4" s="200">
        <v>0.70420000000000005</v>
      </c>
      <c r="AI4" s="198">
        <v>1010</v>
      </c>
      <c r="AJ4" s="199">
        <v>671</v>
      </c>
      <c r="AK4" s="200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0">
        <v>260018.12</v>
      </c>
      <c r="D5" s="360">
        <v>481497.15</v>
      </c>
      <c r="E5" s="361">
        <v>0.54002006034718997</v>
      </c>
      <c r="F5" s="57">
        <v>210</v>
      </c>
      <c r="G5" s="57">
        <v>206</v>
      </c>
      <c r="H5" s="58">
        <v>0.98099999999999998</v>
      </c>
      <c r="I5" s="53">
        <v>1</v>
      </c>
      <c r="J5" s="365">
        <v>315</v>
      </c>
      <c r="K5" s="365">
        <v>300</v>
      </c>
      <c r="L5" s="366">
        <v>0.95240000000000002</v>
      </c>
      <c r="M5" s="361">
        <v>0.88580000000000003</v>
      </c>
      <c r="N5" s="59">
        <v>314879.43</v>
      </c>
      <c r="O5" s="59">
        <v>206745.25</v>
      </c>
      <c r="P5" s="58">
        <v>0.65659999999999996</v>
      </c>
      <c r="Q5" s="58">
        <v>0.64690000000000003</v>
      </c>
      <c r="R5" s="365">
        <v>267</v>
      </c>
      <c r="S5" s="365">
        <v>145</v>
      </c>
      <c r="T5" s="366">
        <v>0.54310000000000003</v>
      </c>
      <c r="U5" s="366">
        <v>0.63749999999999996</v>
      </c>
      <c r="V5" s="57">
        <v>173</v>
      </c>
      <c r="W5" s="57">
        <v>150</v>
      </c>
      <c r="X5" s="58">
        <v>0.86709999999999998</v>
      </c>
      <c r="Y5" s="210"/>
      <c r="Z5" s="198">
        <v>200</v>
      </c>
      <c r="AA5" s="199">
        <v>216</v>
      </c>
      <c r="AB5" s="200">
        <v>1.08</v>
      </c>
      <c r="AC5" s="198">
        <v>390</v>
      </c>
      <c r="AD5" s="199">
        <v>340</v>
      </c>
      <c r="AE5" s="200">
        <v>0.87180000000000002</v>
      </c>
      <c r="AF5" s="201">
        <v>634979.81999999995</v>
      </c>
      <c r="AG5" s="202">
        <v>397345.08</v>
      </c>
      <c r="AH5" s="200">
        <v>0.62580000000000002</v>
      </c>
      <c r="AI5" s="198">
        <v>315</v>
      </c>
      <c r="AJ5" s="199">
        <v>186</v>
      </c>
      <c r="AK5" s="200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0">
        <v>1447371.49</v>
      </c>
      <c r="D6" s="360">
        <v>3043165.34</v>
      </c>
      <c r="E6" s="361">
        <v>0.47561381926096702</v>
      </c>
      <c r="F6" s="57">
        <v>1589</v>
      </c>
      <c r="G6" s="57">
        <v>1536</v>
      </c>
      <c r="H6" s="58">
        <v>0.96660000000000001</v>
      </c>
      <c r="I6" s="53">
        <v>0.98760000000000003</v>
      </c>
      <c r="J6" s="365">
        <v>1820</v>
      </c>
      <c r="K6" s="365">
        <v>1772</v>
      </c>
      <c r="L6" s="366">
        <v>0.97360000000000002</v>
      </c>
      <c r="M6" s="361">
        <v>0.9</v>
      </c>
      <c r="N6" s="59">
        <v>1829956.29</v>
      </c>
      <c r="O6" s="59">
        <v>1140161.3700000001</v>
      </c>
      <c r="P6" s="58">
        <v>0.62309999999999999</v>
      </c>
      <c r="Q6" s="58">
        <v>0.63419999999999999</v>
      </c>
      <c r="R6" s="365">
        <v>1367</v>
      </c>
      <c r="S6" s="365">
        <v>752</v>
      </c>
      <c r="T6" s="366">
        <v>0.55010000000000003</v>
      </c>
      <c r="U6" s="366">
        <v>0.68740000000000001</v>
      </c>
      <c r="V6" s="57">
        <v>1254</v>
      </c>
      <c r="W6" s="57">
        <v>1144</v>
      </c>
      <c r="X6" s="58">
        <v>0.9123</v>
      </c>
      <c r="Y6" s="210"/>
      <c r="Z6" s="198">
        <v>1772</v>
      </c>
      <c r="AA6" s="199">
        <v>1756</v>
      </c>
      <c r="AB6" s="200">
        <v>0.99099999999999999</v>
      </c>
      <c r="AC6" s="198">
        <v>2085</v>
      </c>
      <c r="AD6" s="199">
        <v>1876</v>
      </c>
      <c r="AE6" s="200">
        <v>0.89980000000000004</v>
      </c>
      <c r="AF6" s="201">
        <v>3482669.87</v>
      </c>
      <c r="AG6" s="202">
        <v>2367007.67</v>
      </c>
      <c r="AH6" s="200">
        <v>0.67969999999999997</v>
      </c>
      <c r="AI6" s="198">
        <v>1604</v>
      </c>
      <c r="AJ6" s="199">
        <v>1173</v>
      </c>
      <c r="AK6" s="200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0">
        <v>679209.32</v>
      </c>
      <c r="D7" s="360">
        <v>1287145.1100000001</v>
      </c>
      <c r="E7" s="361">
        <v>0.52768667240634604</v>
      </c>
      <c r="F7" s="57">
        <v>497</v>
      </c>
      <c r="G7" s="57">
        <v>454</v>
      </c>
      <c r="H7" s="58">
        <v>0.91349999999999998</v>
      </c>
      <c r="I7" s="53">
        <v>0.93279999999999996</v>
      </c>
      <c r="J7" s="365">
        <v>746</v>
      </c>
      <c r="K7" s="365">
        <v>720</v>
      </c>
      <c r="L7" s="366">
        <v>0.96509999999999996</v>
      </c>
      <c r="M7" s="361">
        <v>0.9</v>
      </c>
      <c r="N7" s="59">
        <v>717510.48</v>
      </c>
      <c r="O7" s="59">
        <v>518061.84</v>
      </c>
      <c r="P7" s="58">
        <v>0.72199999999999998</v>
      </c>
      <c r="Q7" s="58">
        <v>0.7</v>
      </c>
      <c r="R7" s="365">
        <v>543</v>
      </c>
      <c r="S7" s="365">
        <v>348</v>
      </c>
      <c r="T7" s="366">
        <v>0.64090000000000003</v>
      </c>
      <c r="U7" s="366">
        <v>0.7</v>
      </c>
      <c r="V7" s="57">
        <v>527</v>
      </c>
      <c r="W7" s="57">
        <v>459</v>
      </c>
      <c r="X7" s="58">
        <v>0.871</v>
      </c>
      <c r="Y7" s="210"/>
      <c r="Z7" s="198">
        <v>569</v>
      </c>
      <c r="AA7" s="199">
        <v>587</v>
      </c>
      <c r="AB7" s="200">
        <v>1.0316000000000001</v>
      </c>
      <c r="AC7" s="198">
        <v>1064</v>
      </c>
      <c r="AD7" s="199">
        <v>977</v>
      </c>
      <c r="AE7" s="200">
        <v>0.91820000000000002</v>
      </c>
      <c r="AF7" s="201">
        <v>1519368.44</v>
      </c>
      <c r="AG7" s="202">
        <v>1012460.17</v>
      </c>
      <c r="AH7" s="200">
        <v>0.66639999999999999</v>
      </c>
      <c r="AI7" s="198">
        <v>802</v>
      </c>
      <c r="AJ7" s="199">
        <v>530</v>
      </c>
      <c r="AK7" s="200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0">
        <v>276375.77</v>
      </c>
      <c r="D8" s="360">
        <v>526735.5</v>
      </c>
      <c r="E8" s="361">
        <v>0.52469554453800804</v>
      </c>
      <c r="F8" s="57">
        <v>162</v>
      </c>
      <c r="G8" s="57">
        <v>160</v>
      </c>
      <c r="H8" s="58">
        <v>0.98770000000000002</v>
      </c>
      <c r="I8" s="53">
        <v>1</v>
      </c>
      <c r="J8" s="365">
        <v>256</v>
      </c>
      <c r="K8" s="365">
        <v>230</v>
      </c>
      <c r="L8" s="366">
        <v>0.89839999999999998</v>
      </c>
      <c r="M8" s="361">
        <v>0.9</v>
      </c>
      <c r="N8" s="59">
        <v>331530.82</v>
      </c>
      <c r="O8" s="59">
        <v>236824.79</v>
      </c>
      <c r="P8" s="58">
        <v>0.71430000000000005</v>
      </c>
      <c r="Q8" s="58">
        <v>0.7</v>
      </c>
      <c r="R8" s="365">
        <v>171</v>
      </c>
      <c r="S8" s="365">
        <v>99</v>
      </c>
      <c r="T8" s="366">
        <v>0.57889999999999997</v>
      </c>
      <c r="U8" s="366">
        <v>0.66159999999999997</v>
      </c>
      <c r="V8" s="57">
        <v>169</v>
      </c>
      <c r="W8" s="57">
        <v>77</v>
      </c>
      <c r="X8" s="58">
        <v>0.4556</v>
      </c>
      <c r="Y8" s="210"/>
      <c r="Z8" s="198">
        <v>193</v>
      </c>
      <c r="AA8" s="199">
        <v>202</v>
      </c>
      <c r="AB8" s="200">
        <v>1.0466</v>
      </c>
      <c r="AC8" s="198">
        <v>338</v>
      </c>
      <c r="AD8" s="199">
        <v>289</v>
      </c>
      <c r="AE8" s="200">
        <v>0.85499999999999998</v>
      </c>
      <c r="AF8" s="201">
        <v>664596.23</v>
      </c>
      <c r="AG8" s="202">
        <v>391250.49</v>
      </c>
      <c r="AH8" s="200">
        <v>0.5887</v>
      </c>
      <c r="AI8" s="198">
        <v>259</v>
      </c>
      <c r="AJ8" s="199">
        <v>160</v>
      </c>
      <c r="AK8" s="200">
        <v>0.61780000000000002</v>
      </c>
      <c r="AL8" s="9" t="s">
        <v>165</v>
      </c>
    </row>
    <row r="9" spans="1:38" ht="13.8" x14ac:dyDescent="0.3">
      <c r="A9" s="56" t="s">
        <v>311</v>
      </c>
      <c r="B9" s="56" t="s">
        <v>11</v>
      </c>
      <c r="C9" s="360">
        <v>1852285.41</v>
      </c>
      <c r="D9" s="360">
        <v>3735074.38</v>
      </c>
      <c r="E9" s="361">
        <v>0.49591660608375898</v>
      </c>
      <c r="F9" s="57">
        <v>1747</v>
      </c>
      <c r="G9" s="57">
        <v>1615</v>
      </c>
      <c r="H9" s="58">
        <v>0.9244</v>
      </c>
      <c r="I9" s="53">
        <v>0.92669999999999997</v>
      </c>
      <c r="J9" s="365">
        <v>2216</v>
      </c>
      <c r="K9" s="365">
        <v>2123</v>
      </c>
      <c r="L9" s="366">
        <v>0.95799999999999996</v>
      </c>
      <c r="M9" s="361">
        <v>0.9</v>
      </c>
      <c r="N9" s="59">
        <v>2166399.35</v>
      </c>
      <c r="O9" s="59">
        <v>1423111.5</v>
      </c>
      <c r="P9" s="58">
        <v>0.65690000000000004</v>
      </c>
      <c r="Q9" s="58">
        <v>0.63919999999999999</v>
      </c>
      <c r="R9" s="365">
        <v>1843</v>
      </c>
      <c r="S9" s="365">
        <v>971</v>
      </c>
      <c r="T9" s="366">
        <v>0.52690000000000003</v>
      </c>
      <c r="U9" s="366">
        <v>0.61680000000000001</v>
      </c>
      <c r="V9" s="57">
        <v>1366</v>
      </c>
      <c r="W9" s="57">
        <v>1183</v>
      </c>
      <c r="X9" s="58">
        <v>0.86599999999999999</v>
      </c>
      <c r="Y9" s="210"/>
      <c r="Z9" s="198">
        <v>1985</v>
      </c>
      <c r="AA9" s="199">
        <v>1930</v>
      </c>
      <c r="AB9" s="200">
        <v>0.97230000000000005</v>
      </c>
      <c r="AC9" s="198">
        <v>2647</v>
      </c>
      <c r="AD9" s="199">
        <v>2341</v>
      </c>
      <c r="AE9" s="200">
        <v>0.88439999999999996</v>
      </c>
      <c r="AF9" s="201">
        <v>4867421.97</v>
      </c>
      <c r="AG9" s="202">
        <v>3282523.27</v>
      </c>
      <c r="AH9" s="200">
        <v>0.6744</v>
      </c>
      <c r="AI9" s="198">
        <v>2145</v>
      </c>
      <c r="AJ9" s="199">
        <v>1434</v>
      </c>
      <c r="AK9" s="200">
        <v>0.66849999999999998</v>
      </c>
      <c r="AL9" s="9" t="s">
        <v>165</v>
      </c>
    </row>
    <row r="10" spans="1:38" ht="13.8" x14ac:dyDescent="0.3">
      <c r="A10" s="56" t="s">
        <v>311</v>
      </c>
      <c r="B10" s="56" t="s">
        <v>12</v>
      </c>
      <c r="C10" s="360">
        <v>957780.61</v>
      </c>
      <c r="D10" s="360">
        <v>2053089.31</v>
      </c>
      <c r="E10" s="361">
        <v>0.46650703665687099</v>
      </c>
      <c r="F10" s="57">
        <v>978</v>
      </c>
      <c r="G10" s="57">
        <v>881</v>
      </c>
      <c r="H10" s="58">
        <v>0.90080000000000005</v>
      </c>
      <c r="I10" s="53">
        <v>0.93899999999999995</v>
      </c>
      <c r="J10" s="365">
        <v>1129</v>
      </c>
      <c r="K10" s="365">
        <v>1091</v>
      </c>
      <c r="L10" s="366">
        <v>0.96630000000000005</v>
      </c>
      <c r="M10" s="361">
        <v>0.9</v>
      </c>
      <c r="N10" s="59">
        <v>1090154.8799999999</v>
      </c>
      <c r="O10" s="59">
        <v>728007.49</v>
      </c>
      <c r="P10" s="58">
        <v>0.66779999999999995</v>
      </c>
      <c r="Q10" s="58">
        <v>0.66720000000000002</v>
      </c>
      <c r="R10" s="365">
        <v>831</v>
      </c>
      <c r="S10" s="365">
        <v>517</v>
      </c>
      <c r="T10" s="366">
        <v>0.62209999999999999</v>
      </c>
      <c r="U10" s="366">
        <v>0.67549999999999999</v>
      </c>
      <c r="V10" s="57">
        <v>729</v>
      </c>
      <c r="W10" s="57">
        <v>635</v>
      </c>
      <c r="X10" s="58">
        <v>0.87109999999999999</v>
      </c>
      <c r="Y10" s="210"/>
      <c r="Z10" s="198">
        <v>1498</v>
      </c>
      <c r="AA10" s="199">
        <v>1473</v>
      </c>
      <c r="AB10" s="200">
        <v>0.98329999999999995</v>
      </c>
      <c r="AC10" s="198">
        <v>1702</v>
      </c>
      <c r="AD10" s="199">
        <v>1560</v>
      </c>
      <c r="AE10" s="200">
        <v>0.91659999999999997</v>
      </c>
      <c r="AF10" s="201">
        <v>2664049</v>
      </c>
      <c r="AG10" s="202">
        <v>1900128.98</v>
      </c>
      <c r="AH10" s="200">
        <v>0.71319999999999995</v>
      </c>
      <c r="AI10" s="198">
        <v>1314</v>
      </c>
      <c r="AJ10" s="199">
        <v>917</v>
      </c>
      <c r="AK10" s="200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0">
        <v>2070382.85</v>
      </c>
      <c r="D11" s="360">
        <v>3994519.35</v>
      </c>
      <c r="E11" s="361">
        <v>0.51830587577451603</v>
      </c>
      <c r="F11" s="57">
        <v>1571</v>
      </c>
      <c r="G11" s="57">
        <v>1389</v>
      </c>
      <c r="H11" s="58">
        <v>0.88419999999999999</v>
      </c>
      <c r="I11" s="53">
        <v>0.95830000000000004</v>
      </c>
      <c r="J11" s="365">
        <v>1900</v>
      </c>
      <c r="K11" s="365">
        <v>1705</v>
      </c>
      <c r="L11" s="366">
        <v>0.89739999999999998</v>
      </c>
      <c r="M11" s="361">
        <v>0.88039999999999996</v>
      </c>
      <c r="N11" s="59">
        <v>2411548.54</v>
      </c>
      <c r="O11" s="59">
        <v>1660151.16</v>
      </c>
      <c r="P11" s="58">
        <v>0.68840000000000001</v>
      </c>
      <c r="Q11" s="58">
        <v>0.7</v>
      </c>
      <c r="R11" s="365">
        <v>1515</v>
      </c>
      <c r="S11" s="365">
        <v>880</v>
      </c>
      <c r="T11" s="366">
        <v>0.58089999999999997</v>
      </c>
      <c r="U11" s="366">
        <v>0.7</v>
      </c>
      <c r="V11" s="57">
        <v>1246</v>
      </c>
      <c r="W11" s="57">
        <v>1118</v>
      </c>
      <c r="X11" s="58">
        <v>0.89729999999999999</v>
      </c>
      <c r="Y11" s="210"/>
      <c r="Z11" s="198">
        <v>1693</v>
      </c>
      <c r="AA11" s="199">
        <v>1758</v>
      </c>
      <c r="AB11" s="200">
        <v>1.0384</v>
      </c>
      <c r="AC11" s="198">
        <v>2131</v>
      </c>
      <c r="AD11" s="199">
        <v>1911</v>
      </c>
      <c r="AE11" s="200">
        <v>0.89680000000000004</v>
      </c>
      <c r="AF11" s="201">
        <v>3939368.3</v>
      </c>
      <c r="AG11" s="202">
        <v>2658573.13</v>
      </c>
      <c r="AH11" s="200">
        <v>0.67490000000000006</v>
      </c>
      <c r="AI11" s="198">
        <v>1813</v>
      </c>
      <c r="AJ11" s="199">
        <v>1314</v>
      </c>
      <c r="AK11" s="200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0">
        <v>3327167.99</v>
      </c>
      <c r="D12" s="360">
        <v>6316195.8200000003</v>
      </c>
      <c r="E12" s="361">
        <v>0.52676770714813004</v>
      </c>
      <c r="F12" s="57">
        <v>2574</v>
      </c>
      <c r="G12" s="57">
        <v>2490</v>
      </c>
      <c r="H12" s="58">
        <v>0.96740000000000004</v>
      </c>
      <c r="I12" s="53">
        <v>1</v>
      </c>
      <c r="J12" s="365">
        <v>3193</v>
      </c>
      <c r="K12" s="365">
        <v>2942</v>
      </c>
      <c r="L12" s="366">
        <v>0.9214</v>
      </c>
      <c r="M12" s="361">
        <v>0.9</v>
      </c>
      <c r="N12" s="59">
        <v>3745276.38</v>
      </c>
      <c r="O12" s="59">
        <v>2716379.94</v>
      </c>
      <c r="P12" s="58">
        <v>0.72529999999999994</v>
      </c>
      <c r="Q12" s="58">
        <v>0.7</v>
      </c>
      <c r="R12" s="365">
        <v>2049</v>
      </c>
      <c r="S12" s="365">
        <v>1301</v>
      </c>
      <c r="T12" s="366">
        <v>0.63490000000000002</v>
      </c>
      <c r="U12" s="366">
        <v>0.7</v>
      </c>
      <c r="V12" s="57">
        <v>2427</v>
      </c>
      <c r="W12" s="57">
        <v>2101</v>
      </c>
      <c r="X12" s="58">
        <v>0.86570000000000003</v>
      </c>
      <c r="Y12" s="210"/>
      <c r="Z12" s="198">
        <v>2364</v>
      </c>
      <c r="AA12" s="199">
        <v>2494</v>
      </c>
      <c r="AB12" s="200">
        <v>1.0549999999999999</v>
      </c>
      <c r="AC12" s="198">
        <v>3418</v>
      </c>
      <c r="AD12" s="199">
        <v>2866</v>
      </c>
      <c r="AE12" s="200">
        <v>0.83850000000000002</v>
      </c>
      <c r="AF12" s="201">
        <v>7201929.4199999999</v>
      </c>
      <c r="AG12" s="202">
        <v>4997438.4000000004</v>
      </c>
      <c r="AH12" s="200">
        <v>0.69389999999999996</v>
      </c>
      <c r="AI12" s="198">
        <v>2384</v>
      </c>
      <c r="AJ12" s="199">
        <v>1714</v>
      </c>
      <c r="AK12" s="200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0">
        <v>5100521.09</v>
      </c>
      <c r="D13" s="360">
        <v>10953676.710000001</v>
      </c>
      <c r="E13" s="361">
        <v>0.46564466206525501</v>
      </c>
      <c r="F13" s="57">
        <v>3879</v>
      </c>
      <c r="G13" s="57">
        <v>3718</v>
      </c>
      <c r="H13" s="58">
        <v>0.95850000000000002</v>
      </c>
      <c r="I13" s="53">
        <v>0.99329999999999996</v>
      </c>
      <c r="J13" s="365">
        <v>5402</v>
      </c>
      <c r="K13" s="365">
        <v>5127</v>
      </c>
      <c r="L13" s="366">
        <v>0.94910000000000005</v>
      </c>
      <c r="M13" s="361">
        <v>0.9</v>
      </c>
      <c r="N13" s="59">
        <v>5859002.1500000004</v>
      </c>
      <c r="O13" s="59">
        <v>4038395.7</v>
      </c>
      <c r="P13" s="58">
        <v>0.68930000000000002</v>
      </c>
      <c r="Q13" s="58">
        <v>0.7</v>
      </c>
      <c r="R13" s="365">
        <v>3969</v>
      </c>
      <c r="S13" s="365">
        <v>2307</v>
      </c>
      <c r="T13" s="366">
        <v>0.58130000000000004</v>
      </c>
      <c r="U13" s="366">
        <v>0.7</v>
      </c>
      <c r="V13" s="57">
        <v>3283</v>
      </c>
      <c r="W13" s="57">
        <v>2588</v>
      </c>
      <c r="X13" s="58">
        <v>0.7883</v>
      </c>
      <c r="Y13" s="210"/>
      <c r="Z13" s="198">
        <v>4430</v>
      </c>
      <c r="AA13" s="199">
        <v>4888</v>
      </c>
      <c r="AB13" s="200">
        <v>1.1033999999999999</v>
      </c>
      <c r="AC13" s="198">
        <v>6770</v>
      </c>
      <c r="AD13" s="199">
        <v>6298</v>
      </c>
      <c r="AE13" s="200">
        <v>0.93030000000000002</v>
      </c>
      <c r="AF13" s="201">
        <v>13974667.890000001</v>
      </c>
      <c r="AG13" s="202">
        <v>9780606.1500000004</v>
      </c>
      <c r="AH13" s="200">
        <v>0.69989999999999997</v>
      </c>
      <c r="AI13" s="198">
        <v>5797</v>
      </c>
      <c r="AJ13" s="199">
        <v>4222</v>
      </c>
      <c r="AK13" s="200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0">
        <v>1914763.13</v>
      </c>
      <c r="D14" s="360">
        <v>3862616.75</v>
      </c>
      <c r="E14" s="361">
        <v>0.49571657089717702</v>
      </c>
      <c r="F14" s="57">
        <v>1378</v>
      </c>
      <c r="G14" s="57">
        <v>1311</v>
      </c>
      <c r="H14" s="58">
        <v>0.95140000000000002</v>
      </c>
      <c r="I14" s="53">
        <v>0.99070000000000003</v>
      </c>
      <c r="J14" s="365">
        <v>2205</v>
      </c>
      <c r="K14" s="365">
        <v>2032</v>
      </c>
      <c r="L14" s="366">
        <v>0.92149999999999999</v>
      </c>
      <c r="M14" s="361">
        <v>0.9</v>
      </c>
      <c r="N14" s="59">
        <v>2228193.27</v>
      </c>
      <c r="O14" s="59">
        <v>1445030.08</v>
      </c>
      <c r="P14" s="58">
        <v>0.64849999999999997</v>
      </c>
      <c r="Q14" s="58">
        <v>0.66479999999999995</v>
      </c>
      <c r="R14" s="365">
        <v>1902</v>
      </c>
      <c r="S14" s="365">
        <v>1058</v>
      </c>
      <c r="T14" s="366">
        <v>0.55630000000000002</v>
      </c>
      <c r="U14" s="366">
        <v>0.65510000000000002</v>
      </c>
      <c r="V14" s="57">
        <v>1279</v>
      </c>
      <c r="W14" s="57">
        <v>984</v>
      </c>
      <c r="X14" s="58">
        <v>0.76939999999999997</v>
      </c>
      <c r="Y14" s="210"/>
      <c r="Z14" s="198">
        <v>2411</v>
      </c>
      <c r="AA14" s="199">
        <v>1999</v>
      </c>
      <c r="AB14" s="200">
        <v>0.82909999999999995</v>
      </c>
      <c r="AC14" s="198">
        <v>4001</v>
      </c>
      <c r="AD14" s="199">
        <v>2636</v>
      </c>
      <c r="AE14" s="200">
        <v>0.65880000000000005</v>
      </c>
      <c r="AF14" s="201">
        <v>4565267.5</v>
      </c>
      <c r="AG14" s="202">
        <v>2749578.24</v>
      </c>
      <c r="AH14" s="200">
        <v>0.60229999999999995</v>
      </c>
      <c r="AI14" s="198">
        <v>2426</v>
      </c>
      <c r="AJ14" s="199">
        <v>1390</v>
      </c>
      <c r="AK14" s="200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0">
        <v>6273632.5099999998</v>
      </c>
      <c r="D15" s="360">
        <v>12165121.810000001</v>
      </c>
      <c r="E15" s="361">
        <v>0.51570650980600397</v>
      </c>
      <c r="F15" s="57">
        <v>3671</v>
      </c>
      <c r="G15" s="57">
        <v>3607</v>
      </c>
      <c r="H15" s="58">
        <v>0.98260000000000003</v>
      </c>
      <c r="I15" s="53">
        <v>1</v>
      </c>
      <c r="J15" s="365">
        <v>4449</v>
      </c>
      <c r="K15" s="365">
        <v>3929</v>
      </c>
      <c r="L15" s="366">
        <v>0.8831</v>
      </c>
      <c r="M15" s="361">
        <v>0.9</v>
      </c>
      <c r="N15" s="59">
        <v>6944854.2400000002</v>
      </c>
      <c r="O15" s="59">
        <v>5139097.92</v>
      </c>
      <c r="P15" s="58">
        <v>0.74</v>
      </c>
      <c r="Q15" s="58">
        <v>0.7</v>
      </c>
      <c r="R15" s="365">
        <v>3194</v>
      </c>
      <c r="S15" s="365">
        <v>2168</v>
      </c>
      <c r="T15" s="366">
        <v>0.67879999999999996</v>
      </c>
      <c r="U15" s="366">
        <v>0.7</v>
      </c>
      <c r="V15" s="57">
        <v>2612</v>
      </c>
      <c r="W15" s="57">
        <v>2130</v>
      </c>
      <c r="X15" s="58">
        <v>0.8155</v>
      </c>
      <c r="Y15" s="210"/>
      <c r="Z15" s="198">
        <v>3920</v>
      </c>
      <c r="AA15" s="199">
        <v>4485</v>
      </c>
      <c r="AB15" s="200">
        <v>1.1440999999999999</v>
      </c>
      <c r="AC15" s="198">
        <v>5006</v>
      </c>
      <c r="AD15" s="199">
        <v>4513</v>
      </c>
      <c r="AE15" s="200">
        <v>0.90149999999999997</v>
      </c>
      <c r="AF15" s="201">
        <v>12460607.65</v>
      </c>
      <c r="AG15" s="202">
        <v>9289444.0899999999</v>
      </c>
      <c r="AH15" s="200">
        <v>0.74550000000000005</v>
      </c>
      <c r="AI15" s="198">
        <v>4255</v>
      </c>
      <c r="AJ15" s="199">
        <v>3202</v>
      </c>
      <c r="AK15" s="200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0">
        <v>2694253.89</v>
      </c>
      <c r="D16" s="360">
        <v>5123954.09</v>
      </c>
      <c r="E16" s="361">
        <v>0.52581538450123</v>
      </c>
      <c r="F16" s="57">
        <v>1789</v>
      </c>
      <c r="G16" s="57">
        <v>1681</v>
      </c>
      <c r="H16" s="58">
        <v>0.93959999999999999</v>
      </c>
      <c r="I16" s="53">
        <v>0.99519999999999997</v>
      </c>
      <c r="J16" s="365">
        <v>2529</v>
      </c>
      <c r="K16" s="365">
        <v>2398</v>
      </c>
      <c r="L16" s="366">
        <v>0.94820000000000004</v>
      </c>
      <c r="M16" s="361">
        <v>0.9</v>
      </c>
      <c r="N16" s="59">
        <v>3026760.44</v>
      </c>
      <c r="O16" s="59">
        <v>2098095.56</v>
      </c>
      <c r="P16" s="58">
        <v>0.69320000000000004</v>
      </c>
      <c r="Q16" s="58">
        <v>0.69069999999999998</v>
      </c>
      <c r="R16" s="365">
        <v>2012</v>
      </c>
      <c r="S16" s="365">
        <v>1186</v>
      </c>
      <c r="T16" s="366">
        <v>0.58950000000000002</v>
      </c>
      <c r="U16" s="366">
        <v>0.68210000000000004</v>
      </c>
      <c r="V16" s="57">
        <v>1586</v>
      </c>
      <c r="W16" s="57">
        <v>1380</v>
      </c>
      <c r="X16" s="58">
        <v>0.87009999999999998</v>
      </c>
      <c r="Y16" s="210"/>
      <c r="Z16" s="198">
        <v>2496</v>
      </c>
      <c r="AA16" s="199">
        <v>2585</v>
      </c>
      <c r="AB16" s="200">
        <v>1.0357000000000001</v>
      </c>
      <c r="AC16" s="198">
        <v>3506</v>
      </c>
      <c r="AD16" s="199">
        <v>3141</v>
      </c>
      <c r="AE16" s="200">
        <v>0.89590000000000003</v>
      </c>
      <c r="AF16" s="201">
        <v>6173007.6100000003</v>
      </c>
      <c r="AG16" s="202">
        <v>4235994.26</v>
      </c>
      <c r="AH16" s="200">
        <v>0.68620000000000003</v>
      </c>
      <c r="AI16" s="198">
        <v>2762</v>
      </c>
      <c r="AJ16" s="199">
        <v>1828</v>
      </c>
      <c r="AK16" s="200">
        <v>0.66180000000000005</v>
      </c>
      <c r="AL16" s="9" t="s">
        <v>165</v>
      </c>
    </row>
    <row r="17" spans="1:38" ht="13.8" x14ac:dyDescent="0.3">
      <c r="A17" s="56" t="s">
        <v>311</v>
      </c>
      <c r="B17" s="56" t="s">
        <v>19</v>
      </c>
      <c r="C17" s="360">
        <v>464081.12</v>
      </c>
      <c r="D17" s="360">
        <v>899168.35</v>
      </c>
      <c r="E17" s="361">
        <v>0.51612261485849698</v>
      </c>
      <c r="F17" s="57">
        <v>171</v>
      </c>
      <c r="G17" s="57">
        <v>168</v>
      </c>
      <c r="H17" s="58">
        <v>0.98250000000000004</v>
      </c>
      <c r="I17" s="53">
        <v>1</v>
      </c>
      <c r="J17" s="365">
        <v>245</v>
      </c>
      <c r="K17" s="365">
        <v>230</v>
      </c>
      <c r="L17" s="366">
        <v>0.93879999999999997</v>
      </c>
      <c r="M17" s="361">
        <v>0.9</v>
      </c>
      <c r="N17" s="59">
        <v>477912.58</v>
      </c>
      <c r="O17" s="59">
        <v>382586.67</v>
      </c>
      <c r="P17" s="58">
        <v>0.80049999999999999</v>
      </c>
      <c r="Q17" s="58">
        <v>0.7</v>
      </c>
      <c r="R17" s="365">
        <v>198</v>
      </c>
      <c r="S17" s="365">
        <v>141</v>
      </c>
      <c r="T17" s="366">
        <v>0.71209999999999996</v>
      </c>
      <c r="U17" s="366">
        <v>0.7</v>
      </c>
      <c r="V17" s="57">
        <v>148</v>
      </c>
      <c r="W17" s="57">
        <v>91</v>
      </c>
      <c r="X17" s="58">
        <v>0.6149</v>
      </c>
      <c r="Y17" s="210"/>
      <c r="Z17" s="198">
        <v>223</v>
      </c>
      <c r="AA17" s="199">
        <v>224</v>
      </c>
      <c r="AB17" s="200">
        <v>1.0044999999999999</v>
      </c>
      <c r="AC17" s="198">
        <v>324</v>
      </c>
      <c r="AD17" s="199">
        <v>295</v>
      </c>
      <c r="AE17" s="200">
        <v>0.91049999999999998</v>
      </c>
      <c r="AF17" s="201">
        <v>1028891.12</v>
      </c>
      <c r="AG17" s="202">
        <v>840387.32</v>
      </c>
      <c r="AH17" s="200">
        <v>0.81679999999999997</v>
      </c>
      <c r="AI17" s="198">
        <v>271</v>
      </c>
      <c r="AJ17" s="199">
        <v>195</v>
      </c>
      <c r="AK17" s="200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0">
        <v>1815957.56</v>
      </c>
      <c r="D18" s="360">
        <v>3904887.72</v>
      </c>
      <c r="E18" s="361">
        <v>0.465047317672939</v>
      </c>
      <c r="F18" s="57">
        <v>1257</v>
      </c>
      <c r="G18" s="57">
        <v>1123</v>
      </c>
      <c r="H18" s="58">
        <v>0.89339999999999997</v>
      </c>
      <c r="I18" s="53">
        <v>0.95760000000000001</v>
      </c>
      <c r="J18" s="365">
        <v>1826</v>
      </c>
      <c r="K18" s="365">
        <v>1480</v>
      </c>
      <c r="L18" s="366">
        <v>0.8105</v>
      </c>
      <c r="M18" s="361">
        <v>0.82569999999999999</v>
      </c>
      <c r="N18" s="59">
        <v>2090985.1</v>
      </c>
      <c r="O18" s="59">
        <v>1369356.45</v>
      </c>
      <c r="P18" s="58">
        <v>0.65490000000000004</v>
      </c>
      <c r="Q18" s="58">
        <v>0.67479999999999996</v>
      </c>
      <c r="R18" s="365">
        <v>1169</v>
      </c>
      <c r="S18" s="365">
        <v>607</v>
      </c>
      <c r="T18" s="366">
        <v>0.51919999999999999</v>
      </c>
      <c r="U18" s="366">
        <v>0.64649999999999996</v>
      </c>
      <c r="V18" s="57">
        <v>1017</v>
      </c>
      <c r="W18" s="57">
        <v>774</v>
      </c>
      <c r="X18" s="58">
        <v>0.7611</v>
      </c>
      <c r="Y18" s="210"/>
      <c r="Z18" s="198">
        <v>1555</v>
      </c>
      <c r="AA18" s="199">
        <v>1631</v>
      </c>
      <c r="AB18" s="200">
        <v>1.0488999999999999</v>
      </c>
      <c r="AC18" s="198">
        <v>2320</v>
      </c>
      <c r="AD18" s="199">
        <v>2093</v>
      </c>
      <c r="AE18" s="200">
        <v>0.9022</v>
      </c>
      <c r="AF18" s="201">
        <v>5751731.7800000003</v>
      </c>
      <c r="AG18" s="202">
        <v>4131524.66</v>
      </c>
      <c r="AH18" s="200">
        <v>0.71830000000000005</v>
      </c>
      <c r="AI18" s="198">
        <v>1752</v>
      </c>
      <c r="AJ18" s="199">
        <v>1230</v>
      </c>
      <c r="AK18" s="200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0">
        <v>641527.61</v>
      </c>
      <c r="D19" s="360">
        <v>1254283.3999999999</v>
      </c>
      <c r="E19" s="361">
        <v>0.51146942549028396</v>
      </c>
      <c r="F19" s="57">
        <v>598</v>
      </c>
      <c r="G19" s="57">
        <v>558</v>
      </c>
      <c r="H19" s="58">
        <v>0.93310000000000004</v>
      </c>
      <c r="I19" s="53">
        <v>0.97309999999999997</v>
      </c>
      <c r="J19" s="365">
        <v>783</v>
      </c>
      <c r="K19" s="365">
        <v>727</v>
      </c>
      <c r="L19" s="366">
        <v>0.92849999999999999</v>
      </c>
      <c r="M19" s="361">
        <v>0.9</v>
      </c>
      <c r="N19" s="59">
        <v>614446.17000000004</v>
      </c>
      <c r="O19" s="59">
        <v>452755.74</v>
      </c>
      <c r="P19" s="58">
        <v>0.7369</v>
      </c>
      <c r="Q19" s="58">
        <v>0.7</v>
      </c>
      <c r="R19" s="365">
        <v>549</v>
      </c>
      <c r="S19" s="365">
        <v>345</v>
      </c>
      <c r="T19" s="366">
        <v>0.62839999999999996</v>
      </c>
      <c r="U19" s="366">
        <v>0.69350000000000001</v>
      </c>
      <c r="V19" s="57">
        <v>441</v>
      </c>
      <c r="W19" s="57">
        <v>358</v>
      </c>
      <c r="X19" s="58">
        <v>0.81179999999999997</v>
      </c>
      <c r="Y19" s="210"/>
      <c r="Z19" s="198">
        <v>835</v>
      </c>
      <c r="AA19" s="199">
        <v>848</v>
      </c>
      <c r="AB19" s="200">
        <v>1.0156000000000001</v>
      </c>
      <c r="AC19" s="198">
        <v>1118</v>
      </c>
      <c r="AD19" s="199">
        <v>1014</v>
      </c>
      <c r="AE19" s="200">
        <v>0.90700000000000003</v>
      </c>
      <c r="AF19" s="201">
        <v>1582565.37</v>
      </c>
      <c r="AG19" s="202">
        <v>1083718.03</v>
      </c>
      <c r="AH19" s="200">
        <v>0.68479999999999996</v>
      </c>
      <c r="AI19" s="198">
        <v>860</v>
      </c>
      <c r="AJ19" s="199">
        <v>554</v>
      </c>
      <c r="AK19" s="200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0">
        <v>5025579.09</v>
      </c>
      <c r="D20" s="360">
        <v>10327925.98</v>
      </c>
      <c r="E20" s="361">
        <v>0.48660099808345098</v>
      </c>
      <c r="F20" s="57">
        <v>3411</v>
      </c>
      <c r="G20" s="57">
        <v>3250</v>
      </c>
      <c r="H20" s="58">
        <v>0.95279999999999998</v>
      </c>
      <c r="I20" s="53">
        <v>1</v>
      </c>
      <c r="J20" s="365">
        <v>4485</v>
      </c>
      <c r="K20" s="365">
        <v>4299</v>
      </c>
      <c r="L20" s="366">
        <v>0.95850000000000002</v>
      </c>
      <c r="M20" s="361">
        <v>0.9</v>
      </c>
      <c r="N20" s="59">
        <v>5628505.6600000001</v>
      </c>
      <c r="O20" s="59">
        <v>3899111.41</v>
      </c>
      <c r="P20" s="58">
        <v>0.69269999999999998</v>
      </c>
      <c r="Q20" s="58">
        <v>0.69650000000000001</v>
      </c>
      <c r="R20" s="365">
        <v>3895</v>
      </c>
      <c r="S20" s="365">
        <v>2323</v>
      </c>
      <c r="T20" s="366">
        <v>0.59640000000000004</v>
      </c>
      <c r="U20" s="366">
        <v>0.68930000000000002</v>
      </c>
      <c r="V20" s="57">
        <v>2763</v>
      </c>
      <c r="W20" s="57">
        <v>2284</v>
      </c>
      <c r="X20" s="58">
        <v>0.8266</v>
      </c>
      <c r="Y20" s="210"/>
      <c r="Z20" s="198">
        <v>4467</v>
      </c>
      <c r="AA20" s="199">
        <v>4636</v>
      </c>
      <c r="AB20" s="200">
        <v>1.0378000000000001</v>
      </c>
      <c r="AC20" s="198">
        <v>6499</v>
      </c>
      <c r="AD20" s="199">
        <v>5826</v>
      </c>
      <c r="AE20" s="200">
        <v>0.89639999999999997</v>
      </c>
      <c r="AF20" s="201">
        <v>12358019.140000001</v>
      </c>
      <c r="AG20" s="202">
        <v>8601483.5600000005</v>
      </c>
      <c r="AH20" s="200">
        <v>0.69599999999999995</v>
      </c>
      <c r="AI20" s="198">
        <v>5390</v>
      </c>
      <c r="AJ20" s="199">
        <v>3733</v>
      </c>
      <c r="AK20" s="200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0">
        <v>1318292.58</v>
      </c>
      <c r="D21" s="360">
        <v>2479601.2799999998</v>
      </c>
      <c r="E21" s="361">
        <v>0.53165506512401906</v>
      </c>
      <c r="F21" s="57">
        <v>994</v>
      </c>
      <c r="G21" s="57">
        <v>926</v>
      </c>
      <c r="H21" s="58">
        <v>0.93159999999999998</v>
      </c>
      <c r="I21" s="53">
        <v>0.96089999999999998</v>
      </c>
      <c r="J21" s="365">
        <v>1293</v>
      </c>
      <c r="K21" s="365">
        <v>1126</v>
      </c>
      <c r="L21" s="366">
        <v>0.87080000000000002</v>
      </c>
      <c r="M21" s="361">
        <v>0.86029999999999995</v>
      </c>
      <c r="N21" s="59">
        <v>1474746.79</v>
      </c>
      <c r="O21" s="59">
        <v>1066633.1599999999</v>
      </c>
      <c r="P21" s="58">
        <v>0.72330000000000005</v>
      </c>
      <c r="Q21" s="58">
        <v>0.7</v>
      </c>
      <c r="R21" s="365">
        <v>871</v>
      </c>
      <c r="S21" s="365">
        <v>520</v>
      </c>
      <c r="T21" s="366">
        <v>0.59699999999999998</v>
      </c>
      <c r="U21" s="366">
        <v>0.67410000000000003</v>
      </c>
      <c r="V21" s="57">
        <v>820</v>
      </c>
      <c r="W21" s="57">
        <v>613</v>
      </c>
      <c r="X21" s="58">
        <v>0.74760000000000004</v>
      </c>
      <c r="Y21" s="210"/>
      <c r="Z21" s="198">
        <v>1131</v>
      </c>
      <c r="AA21" s="199">
        <v>1161</v>
      </c>
      <c r="AB21" s="200">
        <v>1.0265</v>
      </c>
      <c r="AC21" s="198">
        <v>1578</v>
      </c>
      <c r="AD21" s="199">
        <v>1345</v>
      </c>
      <c r="AE21" s="200">
        <v>0.85229999999999995</v>
      </c>
      <c r="AF21" s="201">
        <v>2786907.61</v>
      </c>
      <c r="AG21" s="202">
        <v>1973869.75</v>
      </c>
      <c r="AH21" s="200">
        <v>0.70830000000000004</v>
      </c>
      <c r="AI21" s="198">
        <v>1205</v>
      </c>
      <c r="AJ21" s="199">
        <v>819</v>
      </c>
      <c r="AK21" s="200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0">
        <v>493398.43</v>
      </c>
      <c r="D22" s="360">
        <v>995202.37</v>
      </c>
      <c r="E22" s="361">
        <v>0.49577698453431102</v>
      </c>
      <c r="F22" s="57">
        <v>361</v>
      </c>
      <c r="G22" s="57">
        <v>333</v>
      </c>
      <c r="H22" s="58">
        <v>0.9224</v>
      </c>
      <c r="I22" s="53">
        <v>0.92710000000000004</v>
      </c>
      <c r="J22" s="365">
        <v>554</v>
      </c>
      <c r="K22" s="365">
        <v>524</v>
      </c>
      <c r="L22" s="366">
        <v>0.94579999999999997</v>
      </c>
      <c r="M22" s="361">
        <v>0.89949999999999997</v>
      </c>
      <c r="N22" s="59">
        <v>593974.66</v>
      </c>
      <c r="O22" s="59">
        <v>380851.62</v>
      </c>
      <c r="P22" s="58">
        <v>0.64119999999999999</v>
      </c>
      <c r="Q22" s="58">
        <v>0.63970000000000005</v>
      </c>
      <c r="R22" s="365">
        <v>447</v>
      </c>
      <c r="S22" s="365">
        <v>230</v>
      </c>
      <c r="T22" s="366">
        <v>0.51449999999999996</v>
      </c>
      <c r="U22" s="366">
        <v>0.59889999999999999</v>
      </c>
      <c r="V22" s="57">
        <v>388</v>
      </c>
      <c r="W22" s="57">
        <v>280</v>
      </c>
      <c r="X22" s="58">
        <v>0.72160000000000002</v>
      </c>
      <c r="Y22" s="210"/>
      <c r="Z22" s="198">
        <v>479</v>
      </c>
      <c r="AA22" s="199">
        <v>483</v>
      </c>
      <c r="AB22" s="200">
        <v>1.0084</v>
      </c>
      <c r="AC22" s="198">
        <v>795</v>
      </c>
      <c r="AD22" s="199">
        <v>681</v>
      </c>
      <c r="AE22" s="200">
        <v>0.85660000000000003</v>
      </c>
      <c r="AF22" s="201">
        <v>1467916.46</v>
      </c>
      <c r="AG22" s="202">
        <v>974339.09</v>
      </c>
      <c r="AH22" s="200">
        <v>0.66379999999999995</v>
      </c>
      <c r="AI22" s="198">
        <v>624</v>
      </c>
      <c r="AJ22" s="199">
        <v>430</v>
      </c>
      <c r="AK22" s="200">
        <v>0.68910000000000005</v>
      </c>
      <c r="AL22" s="9" t="s">
        <v>165</v>
      </c>
    </row>
    <row r="23" spans="1:38" ht="13.8" x14ac:dyDescent="0.3">
      <c r="A23" s="56" t="s">
        <v>311</v>
      </c>
      <c r="B23" s="56" t="s">
        <v>25</v>
      </c>
      <c r="C23" s="360">
        <v>688047.61</v>
      </c>
      <c r="D23" s="360">
        <v>1430954.99</v>
      </c>
      <c r="E23" s="361">
        <v>0.48083106373597401</v>
      </c>
      <c r="F23" s="57">
        <v>603</v>
      </c>
      <c r="G23" s="57">
        <v>563</v>
      </c>
      <c r="H23" s="58">
        <v>0.93369999999999997</v>
      </c>
      <c r="I23" s="53">
        <v>0.9798</v>
      </c>
      <c r="J23" s="365">
        <v>781</v>
      </c>
      <c r="K23" s="365">
        <v>747</v>
      </c>
      <c r="L23" s="366">
        <v>0.95650000000000002</v>
      </c>
      <c r="M23" s="361">
        <v>0.9</v>
      </c>
      <c r="N23" s="59">
        <v>761092.02</v>
      </c>
      <c r="O23" s="59">
        <v>514914.94</v>
      </c>
      <c r="P23" s="58">
        <v>0.67649999999999999</v>
      </c>
      <c r="Q23" s="58">
        <v>0.6714</v>
      </c>
      <c r="R23" s="365">
        <v>630</v>
      </c>
      <c r="S23" s="365">
        <v>343</v>
      </c>
      <c r="T23" s="366">
        <v>0.5444</v>
      </c>
      <c r="U23" s="366">
        <v>0.68720000000000003</v>
      </c>
      <c r="V23" s="57">
        <v>484</v>
      </c>
      <c r="W23" s="57">
        <v>394</v>
      </c>
      <c r="X23" s="58">
        <v>0.81399999999999995</v>
      </c>
      <c r="Y23" s="210"/>
      <c r="Z23" s="198">
        <v>899</v>
      </c>
      <c r="AA23" s="199">
        <v>905</v>
      </c>
      <c r="AB23" s="200">
        <v>1.0066999999999999</v>
      </c>
      <c r="AC23" s="198">
        <v>1160</v>
      </c>
      <c r="AD23" s="199">
        <v>1105</v>
      </c>
      <c r="AE23" s="200">
        <v>0.9526</v>
      </c>
      <c r="AF23" s="201">
        <v>2050773.32</v>
      </c>
      <c r="AG23" s="202">
        <v>1346239.29</v>
      </c>
      <c r="AH23" s="200">
        <v>0.65649999999999997</v>
      </c>
      <c r="AI23" s="198">
        <v>1031</v>
      </c>
      <c r="AJ23" s="199">
        <v>713</v>
      </c>
      <c r="AK23" s="200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0">
        <v>236021.34</v>
      </c>
      <c r="D24" s="360">
        <v>480961.53</v>
      </c>
      <c r="E24" s="361">
        <v>0.49072810459497701</v>
      </c>
      <c r="F24" s="57">
        <v>149</v>
      </c>
      <c r="G24" s="57">
        <v>135</v>
      </c>
      <c r="H24" s="58">
        <v>0.90600000000000003</v>
      </c>
      <c r="I24" s="53">
        <v>1</v>
      </c>
      <c r="J24" s="365">
        <v>204</v>
      </c>
      <c r="K24" s="365">
        <v>187</v>
      </c>
      <c r="L24" s="366">
        <v>0.91669999999999996</v>
      </c>
      <c r="M24" s="361">
        <v>0.89949999999999997</v>
      </c>
      <c r="N24" s="59">
        <v>259217.56</v>
      </c>
      <c r="O24" s="59">
        <v>177517.33</v>
      </c>
      <c r="P24" s="58">
        <v>0.68479999999999996</v>
      </c>
      <c r="Q24" s="58">
        <v>0.68520000000000003</v>
      </c>
      <c r="R24" s="365">
        <v>173</v>
      </c>
      <c r="S24" s="365">
        <v>113</v>
      </c>
      <c r="T24" s="366">
        <v>0.6532</v>
      </c>
      <c r="U24" s="366">
        <v>0.69540000000000002</v>
      </c>
      <c r="V24" s="57">
        <v>135</v>
      </c>
      <c r="W24" s="57">
        <v>99</v>
      </c>
      <c r="X24" s="58">
        <v>0.73329999999999995</v>
      </c>
      <c r="Y24" s="210"/>
      <c r="Z24" s="198">
        <v>189</v>
      </c>
      <c r="AA24" s="199">
        <v>206</v>
      </c>
      <c r="AB24" s="200">
        <v>1.0899000000000001</v>
      </c>
      <c r="AC24" s="198">
        <v>310</v>
      </c>
      <c r="AD24" s="199">
        <v>269</v>
      </c>
      <c r="AE24" s="200">
        <v>0.86770000000000003</v>
      </c>
      <c r="AF24" s="201">
        <v>560121.86</v>
      </c>
      <c r="AG24" s="202">
        <v>354611.55</v>
      </c>
      <c r="AH24" s="200">
        <v>0.6331</v>
      </c>
      <c r="AI24" s="198">
        <v>254</v>
      </c>
      <c r="AJ24" s="199">
        <v>173</v>
      </c>
      <c r="AK24" s="200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0">
        <v>4158047.83</v>
      </c>
      <c r="D25" s="360">
        <v>8722350.2799999993</v>
      </c>
      <c r="E25" s="361">
        <v>0.47671186051014702</v>
      </c>
      <c r="F25" s="57">
        <v>4080</v>
      </c>
      <c r="G25" s="57">
        <v>3908</v>
      </c>
      <c r="H25" s="58">
        <v>0.95779999999999998</v>
      </c>
      <c r="I25" s="53">
        <v>0.95669999999999999</v>
      </c>
      <c r="J25" s="365">
        <v>5332</v>
      </c>
      <c r="K25" s="365">
        <v>4957</v>
      </c>
      <c r="L25" s="366">
        <v>0.92969999999999997</v>
      </c>
      <c r="M25" s="361">
        <v>0.9</v>
      </c>
      <c r="N25" s="59">
        <v>5024820.17</v>
      </c>
      <c r="O25" s="59">
        <v>3163725.93</v>
      </c>
      <c r="P25" s="58">
        <v>0.62960000000000005</v>
      </c>
      <c r="Q25" s="58">
        <v>0.63739999999999997</v>
      </c>
      <c r="R25" s="365">
        <v>3752</v>
      </c>
      <c r="S25" s="365">
        <v>1998</v>
      </c>
      <c r="T25" s="366">
        <v>0.53249999999999997</v>
      </c>
      <c r="U25" s="366">
        <v>0.63919999999999999</v>
      </c>
      <c r="V25" s="57">
        <v>3009</v>
      </c>
      <c r="W25" s="57">
        <v>2527</v>
      </c>
      <c r="X25" s="58">
        <v>0.83979999999999999</v>
      </c>
      <c r="Y25" s="210"/>
      <c r="Z25" s="198">
        <v>5332</v>
      </c>
      <c r="AA25" s="199">
        <v>5240</v>
      </c>
      <c r="AB25" s="200">
        <v>0.98270000000000002</v>
      </c>
      <c r="AC25" s="198">
        <v>7603</v>
      </c>
      <c r="AD25" s="199">
        <v>6484</v>
      </c>
      <c r="AE25" s="200">
        <v>0.8528</v>
      </c>
      <c r="AF25" s="201">
        <v>10788858.869999999</v>
      </c>
      <c r="AG25" s="202">
        <v>6838084.1799999997</v>
      </c>
      <c r="AH25" s="200">
        <v>0.63380000000000003</v>
      </c>
      <c r="AI25" s="198">
        <v>5608</v>
      </c>
      <c r="AJ25" s="199">
        <v>3602</v>
      </c>
      <c r="AK25" s="200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0">
        <v>2341293.4300000002</v>
      </c>
      <c r="D26" s="360">
        <v>4593314.3099999996</v>
      </c>
      <c r="E26" s="361">
        <v>0.50971766179876299</v>
      </c>
      <c r="F26" s="57">
        <v>2563</v>
      </c>
      <c r="G26" s="57">
        <v>2250</v>
      </c>
      <c r="H26" s="58">
        <v>0.87790000000000001</v>
      </c>
      <c r="I26" s="53">
        <v>0.93030000000000002</v>
      </c>
      <c r="J26" s="365">
        <v>3016</v>
      </c>
      <c r="K26" s="365">
        <v>2772</v>
      </c>
      <c r="L26" s="366">
        <v>0.91910000000000003</v>
      </c>
      <c r="M26" s="361">
        <v>0.86699999999999999</v>
      </c>
      <c r="N26" s="59">
        <v>2687135.46</v>
      </c>
      <c r="O26" s="59">
        <v>1766268.58</v>
      </c>
      <c r="P26" s="58">
        <v>0.6573</v>
      </c>
      <c r="Q26" s="58">
        <v>0.65590000000000004</v>
      </c>
      <c r="R26" s="365">
        <v>2244</v>
      </c>
      <c r="S26" s="365">
        <v>1174</v>
      </c>
      <c r="T26" s="366">
        <v>0.5232</v>
      </c>
      <c r="U26" s="366">
        <v>0.63780000000000003</v>
      </c>
      <c r="V26" s="57">
        <v>1905</v>
      </c>
      <c r="W26" s="57">
        <v>1673</v>
      </c>
      <c r="X26" s="58">
        <v>0.87819999999999998</v>
      </c>
      <c r="Y26" s="210"/>
      <c r="Z26" s="198">
        <v>3019</v>
      </c>
      <c r="AA26" s="199">
        <v>3097</v>
      </c>
      <c r="AB26" s="200">
        <v>1.0258</v>
      </c>
      <c r="AC26" s="198">
        <v>4017</v>
      </c>
      <c r="AD26" s="199">
        <v>3602</v>
      </c>
      <c r="AE26" s="200">
        <v>0.89670000000000005</v>
      </c>
      <c r="AF26" s="201">
        <v>5783039.7599999998</v>
      </c>
      <c r="AG26" s="202">
        <v>3780966.96</v>
      </c>
      <c r="AH26" s="200">
        <v>0.65380000000000005</v>
      </c>
      <c r="AI26" s="198">
        <v>3064</v>
      </c>
      <c r="AJ26" s="199">
        <v>1927</v>
      </c>
      <c r="AK26" s="200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0">
        <v>3788604.64</v>
      </c>
      <c r="D27" s="360">
        <v>7417545.7599999998</v>
      </c>
      <c r="E27" s="361">
        <v>0.51076255712913898</v>
      </c>
      <c r="F27" s="57">
        <v>2741</v>
      </c>
      <c r="G27" s="57">
        <v>2511</v>
      </c>
      <c r="H27" s="58">
        <v>0.91610000000000003</v>
      </c>
      <c r="I27" s="53">
        <v>0.95699999999999996</v>
      </c>
      <c r="J27" s="365">
        <v>3583</v>
      </c>
      <c r="K27" s="365">
        <v>3378</v>
      </c>
      <c r="L27" s="366">
        <v>0.94279999999999997</v>
      </c>
      <c r="M27" s="361">
        <v>0.9</v>
      </c>
      <c r="N27" s="59">
        <v>4344255.2</v>
      </c>
      <c r="O27" s="59">
        <v>2930308.07</v>
      </c>
      <c r="P27" s="58">
        <v>0.67449999999999999</v>
      </c>
      <c r="Q27" s="58">
        <v>0.67259999999999998</v>
      </c>
      <c r="R27" s="365">
        <v>2611</v>
      </c>
      <c r="S27" s="365">
        <v>1479</v>
      </c>
      <c r="T27" s="366">
        <v>0.56640000000000001</v>
      </c>
      <c r="U27" s="366">
        <v>0.66830000000000001</v>
      </c>
      <c r="V27" s="57">
        <v>2374</v>
      </c>
      <c r="W27" s="57">
        <v>1839</v>
      </c>
      <c r="X27" s="58">
        <v>0.77459999999999996</v>
      </c>
      <c r="Y27" s="210"/>
      <c r="Z27" s="198">
        <v>3456</v>
      </c>
      <c r="AA27" s="199">
        <v>3519</v>
      </c>
      <c r="AB27" s="200">
        <v>1.0182</v>
      </c>
      <c r="AC27" s="198">
        <v>4884</v>
      </c>
      <c r="AD27" s="199">
        <v>4140</v>
      </c>
      <c r="AE27" s="200">
        <v>0.84770000000000001</v>
      </c>
      <c r="AF27" s="201">
        <v>10605205.050000001</v>
      </c>
      <c r="AG27" s="202">
        <v>7628507.4400000004</v>
      </c>
      <c r="AH27" s="200">
        <v>0.71930000000000005</v>
      </c>
      <c r="AI27" s="198">
        <v>3632</v>
      </c>
      <c r="AJ27" s="199">
        <v>2521</v>
      </c>
      <c r="AK27" s="200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0">
        <v>18241880.579999998</v>
      </c>
      <c r="D28" s="360">
        <v>37148736.07</v>
      </c>
      <c r="E28" s="361">
        <v>0.49104983129510799</v>
      </c>
      <c r="F28" s="57">
        <v>12457</v>
      </c>
      <c r="G28" s="57">
        <v>11520</v>
      </c>
      <c r="H28" s="58">
        <v>0.92479999999999996</v>
      </c>
      <c r="I28" s="53">
        <v>0.96140000000000003</v>
      </c>
      <c r="J28" s="365">
        <v>16567</v>
      </c>
      <c r="K28" s="365">
        <v>13951</v>
      </c>
      <c r="L28" s="366">
        <v>0.84209999999999996</v>
      </c>
      <c r="M28" s="361">
        <v>0.84260000000000002</v>
      </c>
      <c r="N28" s="59">
        <v>20969689.609999999</v>
      </c>
      <c r="O28" s="59">
        <v>14259725.550000001</v>
      </c>
      <c r="P28" s="58">
        <v>0.68</v>
      </c>
      <c r="Q28" s="58">
        <v>0.67669999999999997</v>
      </c>
      <c r="R28" s="365">
        <v>11864</v>
      </c>
      <c r="S28" s="365">
        <v>6613</v>
      </c>
      <c r="T28" s="366">
        <v>0.55740000000000001</v>
      </c>
      <c r="U28" s="366">
        <v>0.65680000000000005</v>
      </c>
      <c r="V28" s="57">
        <v>9515</v>
      </c>
      <c r="W28" s="57">
        <v>7343</v>
      </c>
      <c r="X28" s="58">
        <v>0.77170000000000005</v>
      </c>
      <c r="Y28" s="210"/>
      <c r="Z28" s="198">
        <v>14134</v>
      </c>
      <c r="AA28" s="199">
        <v>14254</v>
      </c>
      <c r="AB28" s="200">
        <v>1.0085</v>
      </c>
      <c r="AC28" s="198">
        <v>19714</v>
      </c>
      <c r="AD28" s="199">
        <v>16480</v>
      </c>
      <c r="AE28" s="200">
        <v>0.83599999999999997</v>
      </c>
      <c r="AF28" s="201">
        <v>46636288.689999998</v>
      </c>
      <c r="AG28" s="202">
        <v>31502301.789999999</v>
      </c>
      <c r="AH28" s="200">
        <v>0.67549999999999999</v>
      </c>
      <c r="AI28" s="198">
        <v>15456</v>
      </c>
      <c r="AJ28" s="199">
        <v>9817</v>
      </c>
      <c r="AK28" s="200">
        <v>0.63519999999999999</v>
      </c>
      <c r="AL28" s="9" t="s">
        <v>165</v>
      </c>
    </row>
    <row r="29" spans="1:38" ht="13.8" x14ac:dyDescent="0.3">
      <c r="A29" s="56" t="s">
        <v>311</v>
      </c>
      <c r="B29" s="56" t="s">
        <v>31</v>
      </c>
      <c r="C29" s="360">
        <v>992481.99</v>
      </c>
      <c r="D29" s="360">
        <v>2089456.17</v>
      </c>
      <c r="E29" s="361">
        <v>0.47499536207069598</v>
      </c>
      <c r="F29" s="57">
        <v>430</v>
      </c>
      <c r="G29" s="57">
        <v>421</v>
      </c>
      <c r="H29" s="58">
        <v>0.97909999999999997</v>
      </c>
      <c r="I29" s="53">
        <v>1</v>
      </c>
      <c r="J29" s="365">
        <v>650</v>
      </c>
      <c r="K29" s="365">
        <v>621</v>
      </c>
      <c r="L29" s="366">
        <v>0.95540000000000003</v>
      </c>
      <c r="M29" s="361">
        <v>0.9</v>
      </c>
      <c r="N29" s="59">
        <v>1075558.8700000001</v>
      </c>
      <c r="O29" s="59">
        <v>781776.57</v>
      </c>
      <c r="P29" s="58">
        <v>0.72689999999999999</v>
      </c>
      <c r="Q29" s="58">
        <v>0.7</v>
      </c>
      <c r="R29" s="365">
        <v>554</v>
      </c>
      <c r="S29" s="365">
        <v>372</v>
      </c>
      <c r="T29" s="366">
        <v>0.67149999999999999</v>
      </c>
      <c r="U29" s="366">
        <v>0.7</v>
      </c>
      <c r="V29" s="57">
        <v>364</v>
      </c>
      <c r="W29" s="57">
        <v>252</v>
      </c>
      <c r="X29" s="58">
        <v>0.69230000000000003</v>
      </c>
      <c r="Y29" s="210"/>
      <c r="Z29" s="198">
        <v>619</v>
      </c>
      <c r="AA29" s="199">
        <v>663</v>
      </c>
      <c r="AB29" s="200">
        <v>1.0710999999999999</v>
      </c>
      <c r="AC29" s="198">
        <v>958</v>
      </c>
      <c r="AD29" s="199">
        <v>897</v>
      </c>
      <c r="AE29" s="200">
        <v>0.93630000000000002</v>
      </c>
      <c r="AF29" s="201">
        <v>2509079.5499999998</v>
      </c>
      <c r="AG29" s="202">
        <v>1647518.68</v>
      </c>
      <c r="AH29" s="200">
        <v>0.65659999999999996</v>
      </c>
      <c r="AI29" s="198">
        <v>855</v>
      </c>
      <c r="AJ29" s="199">
        <v>622</v>
      </c>
      <c r="AK29" s="200">
        <v>0.72750000000000004</v>
      </c>
      <c r="AL29" s="9" t="s">
        <v>165</v>
      </c>
    </row>
    <row r="30" spans="1:38" ht="13.8" x14ac:dyDescent="0.3">
      <c r="A30" s="56" t="s">
        <v>311</v>
      </c>
      <c r="B30" s="56" t="s">
        <v>32</v>
      </c>
      <c r="C30" s="360">
        <v>949679.87</v>
      </c>
      <c r="D30" s="360">
        <v>2065581.32</v>
      </c>
      <c r="E30" s="361">
        <v>0.45976397094838201</v>
      </c>
      <c r="F30" s="57">
        <v>418</v>
      </c>
      <c r="G30" s="57">
        <v>411</v>
      </c>
      <c r="H30" s="58">
        <v>0.98329999999999995</v>
      </c>
      <c r="I30" s="53">
        <v>1</v>
      </c>
      <c r="J30" s="365">
        <v>647</v>
      </c>
      <c r="K30" s="365">
        <v>624</v>
      </c>
      <c r="L30" s="366">
        <v>0.96450000000000002</v>
      </c>
      <c r="M30" s="361">
        <v>0.9</v>
      </c>
      <c r="N30" s="59">
        <v>1012160.98</v>
      </c>
      <c r="O30" s="59">
        <v>735120.62</v>
      </c>
      <c r="P30" s="58">
        <v>0.72629999999999995</v>
      </c>
      <c r="Q30" s="58">
        <v>0.7</v>
      </c>
      <c r="R30" s="365">
        <v>531</v>
      </c>
      <c r="S30" s="365">
        <v>356</v>
      </c>
      <c r="T30" s="366">
        <v>0.6704</v>
      </c>
      <c r="U30" s="366">
        <v>0.7</v>
      </c>
      <c r="V30" s="57">
        <v>384</v>
      </c>
      <c r="W30" s="57">
        <v>280</v>
      </c>
      <c r="X30" s="58">
        <v>0.72919999999999996</v>
      </c>
      <c r="Y30" s="210"/>
      <c r="Z30" s="198">
        <v>716</v>
      </c>
      <c r="AA30" s="199">
        <v>772</v>
      </c>
      <c r="AB30" s="200">
        <v>1.0782</v>
      </c>
      <c r="AC30" s="198">
        <v>1087</v>
      </c>
      <c r="AD30" s="199">
        <v>1014</v>
      </c>
      <c r="AE30" s="200">
        <v>0.93279999999999996</v>
      </c>
      <c r="AF30" s="201">
        <v>3032884.52</v>
      </c>
      <c r="AG30" s="202">
        <v>2196211.0299999998</v>
      </c>
      <c r="AH30" s="200">
        <v>0.72409999999999997</v>
      </c>
      <c r="AI30" s="198">
        <v>959</v>
      </c>
      <c r="AJ30" s="199">
        <v>721</v>
      </c>
      <c r="AK30" s="200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0">
        <v>5630838.7599999998</v>
      </c>
      <c r="D31" s="360">
        <v>11655925.789999999</v>
      </c>
      <c r="E31" s="361">
        <v>0.48308807566627499</v>
      </c>
      <c r="F31" s="57">
        <v>3327</v>
      </c>
      <c r="G31" s="57">
        <v>3168</v>
      </c>
      <c r="H31" s="58">
        <v>0.95220000000000005</v>
      </c>
      <c r="I31" s="53">
        <v>1</v>
      </c>
      <c r="J31" s="365">
        <v>4468</v>
      </c>
      <c r="K31" s="365">
        <v>4030</v>
      </c>
      <c r="L31" s="366">
        <v>0.90200000000000002</v>
      </c>
      <c r="M31" s="361">
        <v>0.9</v>
      </c>
      <c r="N31" s="59">
        <v>6652228.0999999996</v>
      </c>
      <c r="O31" s="59">
        <v>4518419.1900000004</v>
      </c>
      <c r="P31" s="58">
        <v>0.67920000000000003</v>
      </c>
      <c r="Q31" s="58">
        <v>0.68810000000000004</v>
      </c>
      <c r="R31" s="365">
        <v>3626</v>
      </c>
      <c r="S31" s="365">
        <v>2072</v>
      </c>
      <c r="T31" s="366">
        <v>0.57140000000000002</v>
      </c>
      <c r="U31" s="366">
        <v>0.6784</v>
      </c>
      <c r="V31" s="57">
        <v>2597</v>
      </c>
      <c r="W31" s="57">
        <v>2236</v>
      </c>
      <c r="X31" s="58">
        <v>0.86099999999999999</v>
      </c>
      <c r="Y31" s="210"/>
      <c r="Z31" s="198">
        <v>4244</v>
      </c>
      <c r="AA31" s="199">
        <v>4549</v>
      </c>
      <c r="AB31" s="200">
        <v>1.0719000000000001</v>
      </c>
      <c r="AC31" s="198">
        <v>5985</v>
      </c>
      <c r="AD31" s="199">
        <v>5214</v>
      </c>
      <c r="AE31" s="200">
        <v>0.87119999999999997</v>
      </c>
      <c r="AF31" s="201">
        <v>13958043.609999999</v>
      </c>
      <c r="AG31" s="202">
        <v>10104344.050000001</v>
      </c>
      <c r="AH31" s="200">
        <v>0.72389999999999999</v>
      </c>
      <c r="AI31" s="198">
        <v>5160</v>
      </c>
      <c r="AJ31" s="199">
        <v>3716</v>
      </c>
      <c r="AK31" s="200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0">
        <v>1162283.24</v>
      </c>
      <c r="D32" s="360">
        <v>2133664.42</v>
      </c>
      <c r="E32" s="361">
        <v>0.54473572746739596</v>
      </c>
      <c r="F32" s="57">
        <v>713</v>
      </c>
      <c r="G32" s="57">
        <v>704</v>
      </c>
      <c r="H32" s="58">
        <v>0.98740000000000006</v>
      </c>
      <c r="I32" s="53">
        <v>0.99529999999999996</v>
      </c>
      <c r="J32" s="365">
        <v>893</v>
      </c>
      <c r="K32" s="365">
        <v>826</v>
      </c>
      <c r="L32" s="366">
        <v>0.92500000000000004</v>
      </c>
      <c r="M32" s="361">
        <v>0.9</v>
      </c>
      <c r="N32" s="59">
        <v>1220810.07</v>
      </c>
      <c r="O32" s="59">
        <v>922656.97</v>
      </c>
      <c r="P32" s="58">
        <v>0.75580000000000003</v>
      </c>
      <c r="Q32" s="58">
        <v>0.7</v>
      </c>
      <c r="R32" s="365">
        <v>699</v>
      </c>
      <c r="S32" s="365">
        <v>490</v>
      </c>
      <c r="T32" s="366">
        <v>0.70099999999999996</v>
      </c>
      <c r="U32" s="366">
        <v>0.7</v>
      </c>
      <c r="V32" s="57">
        <v>634</v>
      </c>
      <c r="W32" s="57">
        <v>524</v>
      </c>
      <c r="X32" s="58">
        <v>0.82650000000000001</v>
      </c>
      <c r="Y32" s="210"/>
      <c r="Z32" s="198">
        <v>834</v>
      </c>
      <c r="AA32" s="199">
        <v>860</v>
      </c>
      <c r="AB32" s="200">
        <v>1.0311999999999999</v>
      </c>
      <c r="AC32" s="198">
        <v>1234</v>
      </c>
      <c r="AD32" s="199">
        <v>1039</v>
      </c>
      <c r="AE32" s="200">
        <v>0.84199999999999997</v>
      </c>
      <c r="AF32" s="201">
        <v>2629292.1800000002</v>
      </c>
      <c r="AG32" s="202">
        <v>1788035.59</v>
      </c>
      <c r="AH32" s="200">
        <v>0.68</v>
      </c>
      <c r="AI32" s="198">
        <v>981</v>
      </c>
      <c r="AJ32" s="199">
        <v>665</v>
      </c>
      <c r="AK32" s="200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0">
        <v>2532259.5099999998</v>
      </c>
      <c r="D33" s="360">
        <v>5219889.92</v>
      </c>
      <c r="E33" s="361">
        <v>0.48511741603930197</v>
      </c>
      <c r="F33" s="57">
        <v>1815</v>
      </c>
      <c r="G33" s="57">
        <v>1648</v>
      </c>
      <c r="H33" s="58">
        <v>0.90800000000000003</v>
      </c>
      <c r="I33" s="53">
        <v>0.95989999999999998</v>
      </c>
      <c r="J33" s="365">
        <v>2164</v>
      </c>
      <c r="K33" s="365">
        <v>2019</v>
      </c>
      <c r="L33" s="366">
        <v>0.93300000000000005</v>
      </c>
      <c r="M33" s="361">
        <v>0.9</v>
      </c>
      <c r="N33" s="59">
        <v>3056752.6</v>
      </c>
      <c r="O33" s="59">
        <v>1967924.62</v>
      </c>
      <c r="P33" s="58">
        <v>0.64380000000000004</v>
      </c>
      <c r="Q33" s="58">
        <v>0.65759999999999996</v>
      </c>
      <c r="R33" s="365">
        <v>1782</v>
      </c>
      <c r="S33" s="365">
        <v>1048</v>
      </c>
      <c r="T33" s="366">
        <v>0.58809999999999996</v>
      </c>
      <c r="U33" s="366">
        <v>0.67579999999999996</v>
      </c>
      <c r="V33" s="57">
        <v>1436</v>
      </c>
      <c r="W33" s="57">
        <v>1224</v>
      </c>
      <c r="X33" s="58">
        <v>0.85240000000000005</v>
      </c>
      <c r="Y33" s="210"/>
      <c r="Z33" s="198">
        <v>2221</v>
      </c>
      <c r="AA33" s="199">
        <v>2172</v>
      </c>
      <c r="AB33" s="200">
        <v>0.97789999999999999</v>
      </c>
      <c r="AC33" s="198">
        <v>2962</v>
      </c>
      <c r="AD33" s="199">
        <v>2708</v>
      </c>
      <c r="AE33" s="200">
        <v>0.91420000000000001</v>
      </c>
      <c r="AF33" s="201">
        <v>6912578.6600000001</v>
      </c>
      <c r="AG33" s="202">
        <v>4640563.4000000004</v>
      </c>
      <c r="AH33" s="200">
        <v>0.67130000000000001</v>
      </c>
      <c r="AI33" s="198">
        <v>2478</v>
      </c>
      <c r="AJ33" s="199">
        <v>1802</v>
      </c>
      <c r="AK33" s="200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0">
        <v>7328748.2000000002</v>
      </c>
      <c r="D34" s="360">
        <v>15300254.4</v>
      </c>
      <c r="E34" s="361">
        <v>0.47899518585782502</v>
      </c>
      <c r="F34" s="57">
        <v>6148</v>
      </c>
      <c r="G34" s="57">
        <v>5659</v>
      </c>
      <c r="H34" s="58">
        <v>0.92049999999999998</v>
      </c>
      <c r="I34" s="53">
        <v>0.97460000000000002</v>
      </c>
      <c r="J34" s="365">
        <v>7333</v>
      </c>
      <c r="K34" s="365">
        <v>6646</v>
      </c>
      <c r="L34" s="366">
        <v>0.90629999999999999</v>
      </c>
      <c r="M34" s="361">
        <v>0.9</v>
      </c>
      <c r="N34" s="59">
        <v>8144218.9800000004</v>
      </c>
      <c r="O34" s="59">
        <v>5624782.75</v>
      </c>
      <c r="P34" s="58">
        <v>0.69059999999999999</v>
      </c>
      <c r="Q34" s="58">
        <v>0.7</v>
      </c>
      <c r="R34" s="365">
        <v>5138</v>
      </c>
      <c r="S34" s="365">
        <v>3125</v>
      </c>
      <c r="T34" s="366">
        <v>0.60819999999999996</v>
      </c>
      <c r="U34" s="366">
        <v>0.7</v>
      </c>
      <c r="V34" s="57">
        <v>4656</v>
      </c>
      <c r="W34" s="57">
        <v>3706</v>
      </c>
      <c r="X34" s="58">
        <v>0.79600000000000004</v>
      </c>
      <c r="Y34" s="210"/>
      <c r="Z34" s="198">
        <v>8273</v>
      </c>
      <c r="AA34" s="199">
        <v>8290</v>
      </c>
      <c r="AB34" s="200">
        <v>1.0021</v>
      </c>
      <c r="AC34" s="198">
        <v>9910</v>
      </c>
      <c r="AD34" s="199">
        <v>8772</v>
      </c>
      <c r="AE34" s="200">
        <v>0.88519999999999999</v>
      </c>
      <c r="AF34" s="201">
        <v>17704322.739999998</v>
      </c>
      <c r="AG34" s="202">
        <v>12777651.18</v>
      </c>
      <c r="AH34" s="200">
        <v>0.72170000000000001</v>
      </c>
      <c r="AI34" s="198">
        <v>7393</v>
      </c>
      <c r="AJ34" s="199">
        <v>5232</v>
      </c>
      <c r="AK34" s="200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0">
        <v>1214419.71</v>
      </c>
      <c r="D35" s="360">
        <v>2452959.2999999998</v>
      </c>
      <c r="E35" s="361">
        <v>0.49508351402324502</v>
      </c>
      <c r="F35" s="57">
        <v>1531</v>
      </c>
      <c r="G35" s="57">
        <v>1126</v>
      </c>
      <c r="H35" s="58">
        <v>0.73550000000000004</v>
      </c>
      <c r="I35" s="53">
        <v>0.81869999999999998</v>
      </c>
      <c r="J35" s="365">
        <v>2067</v>
      </c>
      <c r="K35" s="365">
        <v>1469</v>
      </c>
      <c r="L35" s="366">
        <v>0.7107</v>
      </c>
      <c r="M35" s="361">
        <v>0.74950000000000006</v>
      </c>
      <c r="N35" s="59">
        <v>1352466.88</v>
      </c>
      <c r="O35" s="59">
        <v>821655.3</v>
      </c>
      <c r="P35" s="58">
        <v>0.60750000000000004</v>
      </c>
      <c r="Q35" s="58">
        <v>0.63029999999999997</v>
      </c>
      <c r="R35" s="365">
        <v>1303</v>
      </c>
      <c r="S35" s="365">
        <v>688</v>
      </c>
      <c r="T35" s="366">
        <v>0.52800000000000002</v>
      </c>
      <c r="U35" s="366">
        <v>0.6431</v>
      </c>
      <c r="V35" s="57">
        <v>804</v>
      </c>
      <c r="W35" s="57">
        <v>651</v>
      </c>
      <c r="X35" s="58">
        <v>0.80969999999999998</v>
      </c>
      <c r="Y35" s="210"/>
      <c r="Z35" s="198">
        <v>2071</v>
      </c>
      <c r="AA35" s="199">
        <v>1632</v>
      </c>
      <c r="AB35" s="200">
        <v>0.78800000000000003</v>
      </c>
      <c r="AC35" s="198">
        <v>2450</v>
      </c>
      <c r="AD35" s="199">
        <v>1925</v>
      </c>
      <c r="AE35" s="200">
        <v>0.78569999999999995</v>
      </c>
      <c r="AF35" s="201">
        <v>3014070.75</v>
      </c>
      <c r="AG35" s="202">
        <v>1912141.41</v>
      </c>
      <c r="AH35" s="200">
        <v>0.63439999999999996</v>
      </c>
      <c r="AI35" s="198">
        <v>1861</v>
      </c>
      <c r="AJ35" s="199">
        <v>1173</v>
      </c>
      <c r="AK35" s="200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0">
        <v>1135312.24</v>
      </c>
      <c r="D36" s="360">
        <v>2444179.1800000002</v>
      </c>
      <c r="E36" s="361">
        <v>0.46449632223771697</v>
      </c>
      <c r="F36" s="57">
        <v>1356</v>
      </c>
      <c r="G36" s="57">
        <v>1071</v>
      </c>
      <c r="H36" s="58">
        <v>0.78979999999999995</v>
      </c>
      <c r="I36" s="53">
        <v>0.83789999999999998</v>
      </c>
      <c r="J36" s="365">
        <v>2099</v>
      </c>
      <c r="K36" s="365">
        <v>1430</v>
      </c>
      <c r="L36" s="366">
        <v>0.68130000000000002</v>
      </c>
      <c r="M36" s="361">
        <v>0.67549999999999999</v>
      </c>
      <c r="N36" s="59">
        <v>1307788.93</v>
      </c>
      <c r="O36" s="59">
        <v>819297.6</v>
      </c>
      <c r="P36" s="58">
        <v>0.62649999999999995</v>
      </c>
      <c r="Q36" s="58">
        <v>0.61050000000000004</v>
      </c>
      <c r="R36" s="365">
        <v>1244</v>
      </c>
      <c r="S36" s="365">
        <v>644</v>
      </c>
      <c r="T36" s="366">
        <v>0.51770000000000005</v>
      </c>
      <c r="U36" s="366">
        <v>0.62660000000000005</v>
      </c>
      <c r="V36" s="57">
        <v>854</v>
      </c>
      <c r="W36" s="57">
        <v>693</v>
      </c>
      <c r="X36" s="58">
        <v>0.8115</v>
      </c>
      <c r="Y36" s="210"/>
      <c r="Z36" s="198">
        <v>1661</v>
      </c>
      <c r="AA36" s="199">
        <v>1563</v>
      </c>
      <c r="AB36" s="200">
        <v>0.94099999999999995</v>
      </c>
      <c r="AC36" s="198">
        <v>2230</v>
      </c>
      <c r="AD36" s="199">
        <v>2018</v>
      </c>
      <c r="AE36" s="200">
        <v>0.90490000000000004</v>
      </c>
      <c r="AF36" s="201">
        <v>3571770.62</v>
      </c>
      <c r="AG36" s="202">
        <v>2242614.73</v>
      </c>
      <c r="AH36" s="200">
        <v>0.62790000000000001</v>
      </c>
      <c r="AI36" s="198">
        <v>1802</v>
      </c>
      <c r="AJ36" s="199">
        <v>1073</v>
      </c>
      <c r="AK36" s="200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0">
        <v>11151624.199999999</v>
      </c>
      <c r="D37" s="360">
        <v>22691064.84</v>
      </c>
      <c r="E37" s="361">
        <v>0.491454423960828</v>
      </c>
      <c r="F37" s="57">
        <v>9878</v>
      </c>
      <c r="G37" s="57">
        <v>9264</v>
      </c>
      <c r="H37" s="58">
        <v>0.93779999999999997</v>
      </c>
      <c r="I37" s="53">
        <v>0.99399999999999999</v>
      </c>
      <c r="J37" s="365">
        <v>11585</v>
      </c>
      <c r="K37" s="365">
        <v>10689</v>
      </c>
      <c r="L37" s="366">
        <v>0.92269999999999996</v>
      </c>
      <c r="M37" s="361">
        <v>0.9</v>
      </c>
      <c r="N37" s="59">
        <v>13475750.640000001</v>
      </c>
      <c r="O37" s="59">
        <v>8792047.5800000001</v>
      </c>
      <c r="P37" s="58">
        <v>0.65239999999999998</v>
      </c>
      <c r="Q37" s="58">
        <v>0.65059999999999996</v>
      </c>
      <c r="R37" s="365">
        <v>8814</v>
      </c>
      <c r="S37" s="365">
        <v>4910</v>
      </c>
      <c r="T37" s="366">
        <v>0.55710000000000004</v>
      </c>
      <c r="U37" s="366">
        <v>0.67010000000000003</v>
      </c>
      <c r="V37" s="57">
        <v>7876</v>
      </c>
      <c r="W37" s="57">
        <v>6133</v>
      </c>
      <c r="X37" s="58">
        <v>0.77869999999999995</v>
      </c>
      <c r="Y37" s="210"/>
      <c r="Z37" s="198">
        <v>12135</v>
      </c>
      <c r="AA37" s="199">
        <v>12377</v>
      </c>
      <c r="AB37" s="200">
        <v>1.0199</v>
      </c>
      <c r="AC37" s="198">
        <v>14524</v>
      </c>
      <c r="AD37" s="199">
        <v>12937</v>
      </c>
      <c r="AE37" s="200">
        <v>0.89070000000000005</v>
      </c>
      <c r="AF37" s="201">
        <v>27749250.690000001</v>
      </c>
      <c r="AG37" s="202">
        <v>18433419</v>
      </c>
      <c r="AH37" s="200">
        <v>0.6643</v>
      </c>
      <c r="AI37" s="198">
        <v>11490</v>
      </c>
      <c r="AJ37" s="199">
        <v>7519</v>
      </c>
      <c r="AK37" s="200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0">
        <v>2546006.5499999998</v>
      </c>
      <c r="D38" s="360">
        <v>5275374.21</v>
      </c>
      <c r="E38" s="361">
        <v>0.48262103286886998</v>
      </c>
      <c r="F38" s="57">
        <v>1767</v>
      </c>
      <c r="G38" s="57">
        <v>1682</v>
      </c>
      <c r="H38" s="58">
        <v>0.95189999999999997</v>
      </c>
      <c r="I38" s="53">
        <v>0.99070000000000003</v>
      </c>
      <c r="J38" s="365">
        <v>2387</v>
      </c>
      <c r="K38" s="365">
        <v>2280</v>
      </c>
      <c r="L38" s="366">
        <v>0.95520000000000005</v>
      </c>
      <c r="M38" s="361">
        <v>0.9</v>
      </c>
      <c r="N38" s="59">
        <v>2859598.14</v>
      </c>
      <c r="O38" s="59">
        <v>1996997.03</v>
      </c>
      <c r="P38" s="58">
        <v>0.69830000000000003</v>
      </c>
      <c r="Q38" s="58">
        <v>0.7</v>
      </c>
      <c r="R38" s="365">
        <v>1776</v>
      </c>
      <c r="S38" s="365">
        <v>1038</v>
      </c>
      <c r="T38" s="366">
        <v>0.58450000000000002</v>
      </c>
      <c r="U38" s="366">
        <v>0.69769999999999999</v>
      </c>
      <c r="V38" s="57">
        <v>1511</v>
      </c>
      <c r="W38" s="57">
        <v>1335</v>
      </c>
      <c r="X38" s="58">
        <v>0.88349999999999995</v>
      </c>
      <c r="Y38" s="210"/>
      <c r="Z38" s="198">
        <v>2082</v>
      </c>
      <c r="AA38" s="199">
        <v>2172</v>
      </c>
      <c r="AB38" s="200">
        <v>1.0431999999999999</v>
      </c>
      <c r="AC38" s="198">
        <v>3014</v>
      </c>
      <c r="AD38" s="199">
        <v>2732</v>
      </c>
      <c r="AE38" s="200">
        <v>0.90639999999999998</v>
      </c>
      <c r="AF38" s="201">
        <v>6020116.0899999999</v>
      </c>
      <c r="AG38" s="202">
        <v>4009091.16</v>
      </c>
      <c r="AH38" s="200">
        <v>0.66590000000000005</v>
      </c>
      <c r="AI38" s="198">
        <v>2396</v>
      </c>
      <c r="AJ38" s="199">
        <v>1622</v>
      </c>
      <c r="AK38" s="200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0">
        <v>7190876.75</v>
      </c>
      <c r="D39" s="360">
        <v>14302148.9</v>
      </c>
      <c r="E39" s="361">
        <v>0.50278295941947604</v>
      </c>
      <c r="F39" s="57">
        <v>5910</v>
      </c>
      <c r="G39" s="57">
        <v>5596</v>
      </c>
      <c r="H39" s="58">
        <v>0.94689999999999996</v>
      </c>
      <c r="I39" s="53">
        <v>1</v>
      </c>
      <c r="J39" s="365">
        <v>7542</v>
      </c>
      <c r="K39" s="365">
        <v>6832</v>
      </c>
      <c r="L39" s="366">
        <v>0.90590000000000004</v>
      </c>
      <c r="M39" s="361">
        <v>0.89729999999999999</v>
      </c>
      <c r="N39" s="59">
        <v>8225912.0899999999</v>
      </c>
      <c r="O39" s="59">
        <v>5746979.3600000003</v>
      </c>
      <c r="P39" s="58">
        <v>0.6986</v>
      </c>
      <c r="Q39" s="58">
        <v>0.7</v>
      </c>
      <c r="R39" s="365">
        <v>5598</v>
      </c>
      <c r="S39" s="365">
        <v>3164</v>
      </c>
      <c r="T39" s="366">
        <v>0.56520000000000004</v>
      </c>
      <c r="U39" s="366">
        <v>0.67520000000000002</v>
      </c>
      <c r="V39" s="57">
        <v>4910</v>
      </c>
      <c r="W39" s="57">
        <v>4108</v>
      </c>
      <c r="X39" s="58">
        <v>0.8367</v>
      </c>
      <c r="Y39" s="210"/>
      <c r="Z39" s="198">
        <v>7386</v>
      </c>
      <c r="AA39" s="199">
        <v>8041</v>
      </c>
      <c r="AB39" s="200">
        <v>1.0887</v>
      </c>
      <c r="AC39" s="198">
        <v>9896</v>
      </c>
      <c r="AD39" s="199">
        <v>8250</v>
      </c>
      <c r="AE39" s="200">
        <v>0.8337</v>
      </c>
      <c r="AF39" s="201">
        <v>16783229.829999998</v>
      </c>
      <c r="AG39" s="202">
        <v>11432784.390000001</v>
      </c>
      <c r="AH39" s="200">
        <v>0.68120000000000003</v>
      </c>
      <c r="AI39" s="198">
        <v>7545</v>
      </c>
      <c r="AJ39" s="199">
        <v>5031</v>
      </c>
      <c r="AK39" s="200">
        <v>0.66679999999999995</v>
      </c>
      <c r="AL39" s="9" t="s">
        <v>165</v>
      </c>
    </row>
    <row r="40" spans="1:38" ht="13.8" x14ac:dyDescent="0.3">
      <c r="A40" s="56" t="s">
        <v>311</v>
      </c>
      <c r="B40" s="56" t="s">
        <v>42</v>
      </c>
      <c r="C40" s="360">
        <v>532347.17000000004</v>
      </c>
      <c r="D40" s="360">
        <v>1034086.15</v>
      </c>
      <c r="E40" s="361">
        <v>0.51479963250644101</v>
      </c>
      <c r="F40" s="57">
        <v>277</v>
      </c>
      <c r="G40" s="57">
        <v>268</v>
      </c>
      <c r="H40" s="58">
        <v>0.96750000000000003</v>
      </c>
      <c r="I40" s="53">
        <v>0.97219999999999995</v>
      </c>
      <c r="J40" s="365">
        <v>380</v>
      </c>
      <c r="K40" s="365">
        <v>355</v>
      </c>
      <c r="L40" s="366">
        <v>0.93420000000000003</v>
      </c>
      <c r="M40" s="361">
        <v>0.9</v>
      </c>
      <c r="N40" s="59">
        <v>541767.74</v>
      </c>
      <c r="O40" s="59">
        <v>396569.85</v>
      </c>
      <c r="P40" s="58">
        <v>0.73199999999999998</v>
      </c>
      <c r="Q40" s="58">
        <v>0.69089999999999996</v>
      </c>
      <c r="R40" s="365">
        <v>318</v>
      </c>
      <c r="S40" s="365">
        <v>207</v>
      </c>
      <c r="T40" s="366">
        <v>0.65090000000000003</v>
      </c>
      <c r="U40" s="366">
        <v>0.7</v>
      </c>
      <c r="V40" s="57">
        <v>213</v>
      </c>
      <c r="W40" s="57">
        <v>141</v>
      </c>
      <c r="X40" s="58">
        <v>0.66200000000000003</v>
      </c>
      <c r="Y40" s="210"/>
      <c r="Z40" s="198">
        <v>427</v>
      </c>
      <c r="AA40" s="199">
        <v>432</v>
      </c>
      <c r="AB40" s="200">
        <v>1.0117</v>
      </c>
      <c r="AC40" s="198">
        <v>562</v>
      </c>
      <c r="AD40" s="199">
        <v>515</v>
      </c>
      <c r="AE40" s="200">
        <v>0.91639999999999999</v>
      </c>
      <c r="AF40" s="201">
        <v>1438643.35</v>
      </c>
      <c r="AG40" s="202">
        <v>990159.52</v>
      </c>
      <c r="AH40" s="200">
        <v>0.68830000000000002</v>
      </c>
      <c r="AI40" s="198">
        <v>487</v>
      </c>
      <c r="AJ40" s="199">
        <v>328</v>
      </c>
      <c r="AK40" s="200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0">
        <v>227663.35</v>
      </c>
      <c r="D41" s="360">
        <v>536364.57999999996</v>
      </c>
      <c r="E41" s="361">
        <v>0.42445634646493602</v>
      </c>
      <c r="F41" s="57">
        <v>142</v>
      </c>
      <c r="G41" s="57">
        <v>135</v>
      </c>
      <c r="H41" s="58">
        <v>0.95069999999999999</v>
      </c>
      <c r="I41" s="53">
        <v>0.94830000000000003</v>
      </c>
      <c r="J41" s="365">
        <v>205</v>
      </c>
      <c r="K41" s="365">
        <v>195</v>
      </c>
      <c r="L41" s="366">
        <v>0.95120000000000005</v>
      </c>
      <c r="M41" s="361">
        <v>0.9</v>
      </c>
      <c r="N41" s="59">
        <v>280179.42</v>
      </c>
      <c r="O41" s="59">
        <v>179614.21</v>
      </c>
      <c r="P41" s="58">
        <v>0.6411</v>
      </c>
      <c r="Q41" s="58">
        <v>0.66639999999999999</v>
      </c>
      <c r="R41" s="365">
        <v>149</v>
      </c>
      <c r="S41" s="365">
        <v>67</v>
      </c>
      <c r="T41" s="366">
        <v>0.44969999999999999</v>
      </c>
      <c r="U41" s="366">
        <v>0.63139999999999996</v>
      </c>
      <c r="V41" s="57">
        <v>135</v>
      </c>
      <c r="W41" s="57">
        <v>103</v>
      </c>
      <c r="X41" s="58">
        <v>0.76300000000000001</v>
      </c>
      <c r="Y41" s="210"/>
      <c r="Z41" s="198">
        <v>127</v>
      </c>
      <c r="AA41" s="199">
        <v>142</v>
      </c>
      <c r="AB41" s="200">
        <v>1.1181000000000001</v>
      </c>
      <c r="AC41" s="198">
        <v>247</v>
      </c>
      <c r="AD41" s="199">
        <v>218</v>
      </c>
      <c r="AE41" s="200">
        <v>0.88260000000000005</v>
      </c>
      <c r="AF41" s="201">
        <v>645042.30000000005</v>
      </c>
      <c r="AG41" s="202">
        <v>431340.81</v>
      </c>
      <c r="AH41" s="200">
        <v>0.66869999999999996</v>
      </c>
      <c r="AI41" s="198">
        <v>216</v>
      </c>
      <c r="AJ41" s="199">
        <v>155</v>
      </c>
      <c r="AK41" s="200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0">
        <v>1805826</v>
      </c>
      <c r="D42" s="360">
        <v>3724468.44</v>
      </c>
      <c r="E42" s="361">
        <v>0.48485469244572299</v>
      </c>
      <c r="F42" s="57">
        <v>1549</v>
      </c>
      <c r="G42" s="57">
        <v>1438</v>
      </c>
      <c r="H42" s="58">
        <v>0.92830000000000001</v>
      </c>
      <c r="I42" s="53">
        <v>0.95120000000000005</v>
      </c>
      <c r="J42" s="365">
        <v>2050</v>
      </c>
      <c r="K42" s="365">
        <v>1922</v>
      </c>
      <c r="L42" s="366">
        <v>0.93759999999999999</v>
      </c>
      <c r="M42" s="361">
        <v>0.9</v>
      </c>
      <c r="N42" s="59">
        <v>2124071.2999999998</v>
      </c>
      <c r="O42" s="59">
        <v>1496012.8</v>
      </c>
      <c r="P42" s="58">
        <v>0.70430000000000004</v>
      </c>
      <c r="Q42" s="58">
        <v>0.6885</v>
      </c>
      <c r="R42" s="365">
        <v>1462</v>
      </c>
      <c r="S42" s="365">
        <v>808</v>
      </c>
      <c r="T42" s="366">
        <v>0.55269999999999997</v>
      </c>
      <c r="U42" s="366">
        <v>0.64849999999999997</v>
      </c>
      <c r="V42" s="57">
        <v>1309</v>
      </c>
      <c r="W42" s="57">
        <v>1084</v>
      </c>
      <c r="X42" s="58">
        <v>0.82809999999999995</v>
      </c>
      <c r="Y42" s="210"/>
      <c r="Z42" s="198">
        <v>1840</v>
      </c>
      <c r="AA42" s="199">
        <v>1911</v>
      </c>
      <c r="AB42" s="200">
        <v>1.0386</v>
      </c>
      <c r="AC42" s="198">
        <v>2674</v>
      </c>
      <c r="AD42" s="199">
        <v>2367</v>
      </c>
      <c r="AE42" s="200">
        <v>0.88519999999999999</v>
      </c>
      <c r="AF42" s="201">
        <v>4803088.0599999996</v>
      </c>
      <c r="AG42" s="202">
        <v>3395055.27</v>
      </c>
      <c r="AH42" s="200">
        <v>0.70679999999999998</v>
      </c>
      <c r="AI42" s="198">
        <v>2079</v>
      </c>
      <c r="AJ42" s="199">
        <v>1346</v>
      </c>
      <c r="AK42" s="200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0">
        <v>933351.19</v>
      </c>
      <c r="D43" s="360">
        <v>1763250.21</v>
      </c>
      <c r="E43" s="361">
        <v>0.52933564658415699</v>
      </c>
      <c r="F43" s="57">
        <v>913</v>
      </c>
      <c r="G43" s="57">
        <v>863</v>
      </c>
      <c r="H43" s="58">
        <v>0.94520000000000004</v>
      </c>
      <c r="I43" s="53">
        <v>0.99360000000000004</v>
      </c>
      <c r="J43" s="365">
        <v>1152</v>
      </c>
      <c r="K43" s="365">
        <v>1103</v>
      </c>
      <c r="L43" s="366">
        <v>0.95750000000000002</v>
      </c>
      <c r="M43" s="361">
        <v>0.9</v>
      </c>
      <c r="N43" s="59">
        <v>1125939.81</v>
      </c>
      <c r="O43" s="59">
        <v>712870.6</v>
      </c>
      <c r="P43" s="58">
        <v>0.6331</v>
      </c>
      <c r="Q43" s="58">
        <v>0.64659999999999995</v>
      </c>
      <c r="R43" s="365">
        <v>908</v>
      </c>
      <c r="S43" s="365">
        <v>463</v>
      </c>
      <c r="T43" s="366">
        <v>0.50990000000000002</v>
      </c>
      <c r="U43" s="366">
        <v>0.65590000000000004</v>
      </c>
      <c r="V43" s="57">
        <v>736</v>
      </c>
      <c r="W43" s="57">
        <v>652</v>
      </c>
      <c r="X43" s="58">
        <v>0.88590000000000002</v>
      </c>
      <c r="Y43" s="210"/>
      <c r="Z43" s="198">
        <v>978</v>
      </c>
      <c r="AA43" s="199">
        <v>1011</v>
      </c>
      <c r="AB43" s="200">
        <v>1.0337000000000001</v>
      </c>
      <c r="AC43" s="198">
        <v>1256</v>
      </c>
      <c r="AD43" s="199">
        <v>1182</v>
      </c>
      <c r="AE43" s="200">
        <v>0.94110000000000005</v>
      </c>
      <c r="AF43" s="201">
        <v>2248640.37</v>
      </c>
      <c r="AG43" s="202">
        <v>1489040.44</v>
      </c>
      <c r="AH43" s="200">
        <v>0.66220000000000001</v>
      </c>
      <c r="AI43" s="198">
        <v>1073</v>
      </c>
      <c r="AJ43" s="199">
        <v>748</v>
      </c>
      <c r="AK43" s="200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0">
        <v>12070713.220000001</v>
      </c>
      <c r="D44" s="360">
        <v>24631894.280000001</v>
      </c>
      <c r="E44" s="361">
        <v>0.49004404950702002</v>
      </c>
      <c r="F44" s="57">
        <v>10772</v>
      </c>
      <c r="G44" s="57">
        <v>9710</v>
      </c>
      <c r="H44" s="58">
        <v>0.90139999999999998</v>
      </c>
      <c r="I44" s="53">
        <v>0.97140000000000004</v>
      </c>
      <c r="J44" s="365">
        <v>11861</v>
      </c>
      <c r="K44" s="365">
        <v>10473</v>
      </c>
      <c r="L44" s="366">
        <v>0.88300000000000001</v>
      </c>
      <c r="M44" s="361">
        <v>0.82899999999999996</v>
      </c>
      <c r="N44" s="59">
        <v>13329723.390000001</v>
      </c>
      <c r="O44" s="59">
        <v>9703430.9600000009</v>
      </c>
      <c r="P44" s="58">
        <v>0.72799999999999998</v>
      </c>
      <c r="Q44" s="58">
        <v>0.7</v>
      </c>
      <c r="R44" s="365">
        <v>8598</v>
      </c>
      <c r="S44" s="365">
        <v>5436</v>
      </c>
      <c r="T44" s="366">
        <v>0.63219999999999998</v>
      </c>
      <c r="U44" s="366">
        <v>0.7</v>
      </c>
      <c r="V44" s="57">
        <v>7270</v>
      </c>
      <c r="W44" s="57">
        <v>6025</v>
      </c>
      <c r="X44" s="58">
        <v>0.82869999999999999</v>
      </c>
      <c r="Y44" s="210"/>
      <c r="Z44" s="198">
        <v>11255</v>
      </c>
      <c r="AA44" s="199">
        <v>11733</v>
      </c>
      <c r="AB44" s="200">
        <v>1.0425</v>
      </c>
      <c r="AC44" s="198">
        <v>15098</v>
      </c>
      <c r="AD44" s="199">
        <v>12057</v>
      </c>
      <c r="AE44" s="200">
        <v>0.79859999999999998</v>
      </c>
      <c r="AF44" s="201">
        <v>25829201.149999999</v>
      </c>
      <c r="AG44" s="202">
        <v>19383910.690000001</v>
      </c>
      <c r="AH44" s="200">
        <v>0.75049999999999994</v>
      </c>
      <c r="AI44" s="198">
        <v>11011</v>
      </c>
      <c r="AJ44" s="199">
        <v>7762</v>
      </c>
      <c r="AK44" s="200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0">
        <v>4172204.87</v>
      </c>
      <c r="D45" s="360">
        <v>8367759.5899999999</v>
      </c>
      <c r="E45" s="361">
        <v>0.49860477289357702</v>
      </c>
      <c r="F45" s="57">
        <v>4086</v>
      </c>
      <c r="G45" s="57">
        <v>3666</v>
      </c>
      <c r="H45" s="58">
        <v>0.8972</v>
      </c>
      <c r="I45" s="53">
        <v>0.94640000000000002</v>
      </c>
      <c r="J45" s="365">
        <v>4541</v>
      </c>
      <c r="K45" s="365">
        <v>4095</v>
      </c>
      <c r="L45" s="366">
        <v>0.90180000000000005</v>
      </c>
      <c r="M45" s="361">
        <v>0.86580000000000001</v>
      </c>
      <c r="N45" s="59">
        <v>4674719.03</v>
      </c>
      <c r="O45" s="59">
        <v>3319100.21</v>
      </c>
      <c r="P45" s="58">
        <v>0.71</v>
      </c>
      <c r="Q45" s="58">
        <v>0.7</v>
      </c>
      <c r="R45" s="365">
        <v>3378</v>
      </c>
      <c r="S45" s="365">
        <v>2109</v>
      </c>
      <c r="T45" s="366">
        <v>0.62429999999999997</v>
      </c>
      <c r="U45" s="366">
        <v>0.7</v>
      </c>
      <c r="V45" s="57">
        <v>2788</v>
      </c>
      <c r="W45" s="57">
        <v>2411</v>
      </c>
      <c r="X45" s="58">
        <v>0.86480000000000001</v>
      </c>
      <c r="Y45" s="210"/>
      <c r="Z45" s="198">
        <v>4370</v>
      </c>
      <c r="AA45" s="199">
        <v>4448</v>
      </c>
      <c r="AB45" s="200">
        <v>1.0178</v>
      </c>
      <c r="AC45" s="198">
        <v>5808</v>
      </c>
      <c r="AD45" s="199">
        <v>5025</v>
      </c>
      <c r="AE45" s="200">
        <v>0.86519999999999997</v>
      </c>
      <c r="AF45" s="201">
        <v>9468270.1199999992</v>
      </c>
      <c r="AG45" s="202">
        <v>7040756.6600000001</v>
      </c>
      <c r="AH45" s="200">
        <v>0.74360000000000004</v>
      </c>
      <c r="AI45" s="198">
        <v>4706</v>
      </c>
      <c r="AJ45" s="199">
        <v>3190</v>
      </c>
      <c r="AK45" s="200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0">
        <v>2708661.27</v>
      </c>
      <c r="D46" s="360">
        <v>5576916.6699999999</v>
      </c>
      <c r="E46" s="361">
        <v>0.48569154432067202</v>
      </c>
      <c r="F46" s="57">
        <v>2556</v>
      </c>
      <c r="G46" s="57">
        <v>2296</v>
      </c>
      <c r="H46" s="58">
        <v>0.89829999999999999</v>
      </c>
      <c r="I46" s="53">
        <v>0.90110000000000001</v>
      </c>
      <c r="J46" s="365">
        <v>2926</v>
      </c>
      <c r="K46" s="365">
        <v>2629</v>
      </c>
      <c r="L46" s="366">
        <v>0.89849999999999997</v>
      </c>
      <c r="M46" s="361">
        <v>0.87060000000000004</v>
      </c>
      <c r="N46" s="59">
        <v>3083227.89</v>
      </c>
      <c r="O46" s="59">
        <v>2090383.32</v>
      </c>
      <c r="P46" s="58">
        <v>0.67800000000000005</v>
      </c>
      <c r="Q46" s="58">
        <v>0.67900000000000005</v>
      </c>
      <c r="R46" s="365">
        <v>2188</v>
      </c>
      <c r="S46" s="365">
        <v>1356</v>
      </c>
      <c r="T46" s="366">
        <v>0.61970000000000003</v>
      </c>
      <c r="U46" s="366">
        <v>0.7</v>
      </c>
      <c r="V46" s="57">
        <v>1731</v>
      </c>
      <c r="W46" s="57">
        <v>1443</v>
      </c>
      <c r="X46" s="58">
        <v>0.83360000000000001</v>
      </c>
      <c r="Y46" s="210"/>
      <c r="Z46" s="198">
        <v>3327</v>
      </c>
      <c r="AA46" s="199">
        <v>3365</v>
      </c>
      <c r="AB46" s="200">
        <v>1.0114000000000001</v>
      </c>
      <c r="AC46" s="198">
        <v>4204</v>
      </c>
      <c r="AD46" s="199">
        <v>3795</v>
      </c>
      <c r="AE46" s="200">
        <v>0.90269999999999995</v>
      </c>
      <c r="AF46" s="201">
        <v>7343860.6799999997</v>
      </c>
      <c r="AG46" s="202">
        <v>5095623.7699999996</v>
      </c>
      <c r="AH46" s="200">
        <v>0.69389999999999996</v>
      </c>
      <c r="AI46" s="198">
        <v>3286</v>
      </c>
      <c r="AJ46" s="199">
        <v>2271</v>
      </c>
      <c r="AK46" s="200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0">
        <v>4803181.88</v>
      </c>
      <c r="D47" s="360">
        <v>9313095.4100000001</v>
      </c>
      <c r="E47" s="361">
        <v>0.515744944998904</v>
      </c>
      <c r="F47" s="57">
        <v>3124</v>
      </c>
      <c r="G47" s="57">
        <v>2937</v>
      </c>
      <c r="H47" s="58">
        <v>0.94010000000000005</v>
      </c>
      <c r="I47" s="53">
        <v>1</v>
      </c>
      <c r="J47" s="365">
        <v>4015</v>
      </c>
      <c r="K47" s="365">
        <v>3630</v>
      </c>
      <c r="L47" s="366">
        <v>0.90410000000000001</v>
      </c>
      <c r="M47" s="361">
        <v>0.9</v>
      </c>
      <c r="N47" s="59">
        <v>5503202.9100000001</v>
      </c>
      <c r="O47" s="59">
        <v>3920328.05</v>
      </c>
      <c r="P47" s="58">
        <v>0.71240000000000003</v>
      </c>
      <c r="Q47" s="58">
        <v>0.7</v>
      </c>
      <c r="R47" s="365">
        <v>3028</v>
      </c>
      <c r="S47" s="365">
        <v>1795</v>
      </c>
      <c r="T47" s="366">
        <v>0.59279999999999999</v>
      </c>
      <c r="U47" s="366">
        <v>0.69310000000000005</v>
      </c>
      <c r="V47" s="57">
        <v>2295</v>
      </c>
      <c r="W47" s="57">
        <v>1865</v>
      </c>
      <c r="X47" s="58">
        <v>0.81259999999999999</v>
      </c>
      <c r="Y47" s="210"/>
      <c r="Z47" s="198">
        <v>3289</v>
      </c>
      <c r="AA47" s="199">
        <v>3605</v>
      </c>
      <c r="AB47" s="200">
        <v>1.0961000000000001</v>
      </c>
      <c r="AC47" s="198">
        <v>4462</v>
      </c>
      <c r="AD47" s="199">
        <v>4027</v>
      </c>
      <c r="AE47" s="200">
        <v>0.90249999999999997</v>
      </c>
      <c r="AF47" s="201">
        <v>10602758.33</v>
      </c>
      <c r="AG47" s="202">
        <v>7349482.2400000002</v>
      </c>
      <c r="AH47" s="200">
        <v>0.69320000000000004</v>
      </c>
      <c r="AI47" s="198">
        <v>3743</v>
      </c>
      <c r="AJ47" s="199">
        <v>2578</v>
      </c>
      <c r="AK47" s="200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0">
        <v>1358708.27</v>
      </c>
      <c r="D48" s="360">
        <v>3003105.74</v>
      </c>
      <c r="E48" s="361">
        <v>0.45243437548755799</v>
      </c>
      <c r="F48" s="57">
        <v>780</v>
      </c>
      <c r="G48" s="57">
        <v>758</v>
      </c>
      <c r="H48" s="58">
        <v>0.9718</v>
      </c>
      <c r="I48" s="53">
        <v>1</v>
      </c>
      <c r="J48" s="365">
        <v>1050</v>
      </c>
      <c r="K48" s="365">
        <v>963</v>
      </c>
      <c r="L48" s="366">
        <v>0.91710000000000003</v>
      </c>
      <c r="M48" s="361">
        <v>0.9</v>
      </c>
      <c r="N48" s="59">
        <v>1499799.48</v>
      </c>
      <c r="O48" s="59">
        <v>1149186.6599999999</v>
      </c>
      <c r="P48" s="58">
        <v>0.76619999999999999</v>
      </c>
      <c r="Q48" s="58">
        <v>0.7</v>
      </c>
      <c r="R48" s="365">
        <v>766</v>
      </c>
      <c r="S48" s="365">
        <v>490</v>
      </c>
      <c r="T48" s="366">
        <v>0.63970000000000005</v>
      </c>
      <c r="U48" s="366">
        <v>0.7</v>
      </c>
      <c r="V48" s="57">
        <v>769</v>
      </c>
      <c r="W48" s="57">
        <v>618</v>
      </c>
      <c r="X48" s="58">
        <v>0.80359999999999998</v>
      </c>
      <c r="Y48" s="210"/>
      <c r="Z48" s="198">
        <v>1066</v>
      </c>
      <c r="AA48" s="199">
        <v>1151</v>
      </c>
      <c r="AB48" s="200">
        <v>1.0797000000000001</v>
      </c>
      <c r="AC48" s="198">
        <v>1556</v>
      </c>
      <c r="AD48" s="199">
        <v>1405</v>
      </c>
      <c r="AE48" s="200">
        <v>0.90300000000000002</v>
      </c>
      <c r="AF48" s="201">
        <v>3891837.41</v>
      </c>
      <c r="AG48" s="202">
        <v>2918225.78</v>
      </c>
      <c r="AH48" s="200">
        <v>0.74980000000000002</v>
      </c>
      <c r="AI48" s="198">
        <v>1281</v>
      </c>
      <c r="AJ48" s="199">
        <v>934</v>
      </c>
      <c r="AK48" s="200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0">
        <v>1765675.4</v>
      </c>
      <c r="D49" s="360">
        <v>3700889.78</v>
      </c>
      <c r="E49" s="361">
        <v>0.47709483528579999</v>
      </c>
      <c r="F49" s="57">
        <v>1220</v>
      </c>
      <c r="G49" s="57">
        <v>1190</v>
      </c>
      <c r="H49" s="58">
        <v>0.97540000000000004</v>
      </c>
      <c r="I49" s="53">
        <v>1</v>
      </c>
      <c r="J49" s="365">
        <v>1695</v>
      </c>
      <c r="K49" s="365">
        <v>1595</v>
      </c>
      <c r="L49" s="366">
        <v>0.94099999999999995</v>
      </c>
      <c r="M49" s="361">
        <v>0.9</v>
      </c>
      <c r="N49" s="59">
        <v>1964404.37</v>
      </c>
      <c r="O49" s="59">
        <v>1449060.41</v>
      </c>
      <c r="P49" s="58">
        <v>0.73770000000000002</v>
      </c>
      <c r="Q49" s="58">
        <v>0.7</v>
      </c>
      <c r="R49" s="365">
        <v>1248</v>
      </c>
      <c r="S49" s="365">
        <v>774</v>
      </c>
      <c r="T49" s="366">
        <v>0.62019999999999997</v>
      </c>
      <c r="U49" s="366">
        <v>0.7</v>
      </c>
      <c r="V49" s="57">
        <v>949</v>
      </c>
      <c r="W49" s="57">
        <v>745</v>
      </c>
      <c r="X49" s="58">
        <v>0.78500000000000003</v>
      </c>
      <c r="Y49" s="210"/>
      <c r="Z49" s="198">
        <v>1695</v>
      </c>
      <c r="AA49" s="199">
        <v>1750</v>
      </c>
      <c r="AB49" s="200">
        <v>1.0324</v>
      </c>
      <c r="AC49" s="198">
        <v>2407</v>
      </c>
      <c r="AD49" s="199">
        <v>2103</v>
      </c>
      <c r="AE49" s="200">
        <v>0.87370000000000003</v>
      </c>
      <c r="AF49" s="201">
        <v>4202934.4000000004</v>
      </c>
      <c r="AG49" s="202">
        <v>3194315.94</v>
      </c>
      <c r="AH49" s="200">
        <v>0.76</v>
      </c>
      <c r="AI49" s="198">
        <v>1815</v>
      </c>
      <c r="AJ49" s="199">
        <v>1238</v>
      </c>
      <c r="AK49" s="200">
        <v>0.68210000000000004</v>
      </c>
      <c r="AL49" s="9" t="s">
        <v>165</v>
      </c>
    </row>
    <row r="50" spans="1:38" ht="13.8" x14ac:dyDescent="0.3">
      <c r="A50" s="56" t="s">
        <v>311</v>
      </c>
      <c r="B50" s="56" t="s">
        <v>52</v>
      </c>
      <c r="C50" s="360">
        <v>1342758.2</v>
      </c>
      <c r="D50" s="360">
        <v>2860392.17</v>
      </c>
      <c r="E50" s="361">
        <v>0.46943150456183802</v>
      </c>
      <c r="F50" s="57">
        <v>1448</v>
      </c>
      <c r="G50" s="57">
        <v>1358</v>
      </c>
      <c r="H50" s="58">
        <v>0.93779999999999997</v>
      </c>
      <c r="I50" s="53">
        <v>0.95609999999999995</v>
      </c>
      <c r="J50" s="365">
        <v>1478</v>
      </c>
      <c r="K50" s="365">
        <v>1436</v>
      </c>
      <c r="L50" s="366">
        <v>0.97160000000000002</v>
      </c>
      <c r="M50" s="361">
        <v>0.9</v>
      </c>
      <c r="N50" s="59">
        <v>1580011.66</v>
      </c>
      <c r="O50" s="59">
        <v>1098139.19</v>
      </c>
      <c r="P50" s="58">
        <v>0.69499999999999995</v>
      </c>
      <c r="Q50" s="58">
        <v>0.7</v>
      </c>
      <c r="R50" s="365">
        <v>1050</v>
      </c>
      <c r="S50" s="365">
        <v>608</v>
      </c>
      <c r="T50" s="366">
        <v>0.57899999999999996</v>
      </c>
      <c r="U50" s="366">
        <v>0.7</v>
      </c>
      <c r="V50" s="57">
        <v>1068</v>
      </c>
      <c r="W50" s="57">
        <v>930</v>
      </c>
      <c r="X50" s="58">
        <v>0.87080000000000002</v>
      </c>
      <c r="Y50" s="210"/>
      <c r="Z50" s="198">
        <v>1643</v>
      </c>
      <c r="AA50" s="199">
        <v>1645</v>
      </c>
      <c r="AB50" s="200">
        <v>1.0012000000000001</v>
      </c>
      <c r="AC50" s="198">
        <v>1899</v>
      </c>
      <c r="AD50" s="199">
        <v>1668</v>
      </c>
      <c r="AE50" s="200">
        <v>0.87839999999999996</v>
      </c>
      <c r="AF50" s="201">
        <v>3062225.19</v>
      </c>
      <c r="AG50" s="202">
        <v>2180011.81</v>
      </c>
      <c r="AH50" s="200">
        <v>0.71189999999999998</v>
      </c>
      <c r="AI50" s="198">
        <v>1403</v>
      </c>
      <c r="AJ50" s="199">
        <v>1022</v>
      </c>
      <c r="AK50" s="200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0">
        <v>2059815.35</v>
      </c>
      <c r="D51" s="360">
        <v>4510046.6100000003</v>
      </c>
      <c r="E51" s="361">
        <v>0.45671708701032698</v>
      </c>
      <c r="F51" s="57">
        <v>1585</v>
      </c>
      <c r="G51" s="57">
        <v>1436</v>
      </c>
      <c r="H51" s="58">
        <v>0.90600000000000003</v>
      </c>
      <c r="I51" s="53">
        <v>0.94750000000000001</v>
      </c>
      <c r="J51" s="365">
        <v>2092</v>
      </c>
      <c r="K51" s="365">
        <v>1859</v>
      </c>
      <c r="L51" s="366">
        <v>0.88859999999999995</v>
      </c>
      <c r="M51" s="361">
        <v>0.89900000000000002</v>
      </c>
      <c r="N51" s="59">
        <v>2636197.7000000002</v>
      </c>
      <c r="O51" s="59">
        <v>1659690.76</v>
      </c>
      <c r="P51" s="58">
        <v>0.62960000000000005</v>
      </c>
      <c r="Q51" s="58">
        <v>0.65090000000000003</v>
      </c>
      <c r="R51" s="365">
        <v>1707</v>
      </c>
      <c r="S51" s="365">
        <v>899</v>
      </c>
      <c r="T51" s="366">
        <v>0.52669999999999995</v>
      </c>
      <c r="U51" s="366">
        <v>0.66310000000000002</v>
      </c>
      <c r="V51" s="57">
        <v>1215</v>
      </c>
      <c r="W51" s="57">
        <v>852</v>
      </c>
      <c r="X51" s="58">
        <v>0.70120000000000005</v>
      </c>
      <c r="Y51" s="210"/>
      <c r="Z51" s="198">
        <v>2013</v>
      </c>
      <c r="AA51" s="199">
        <v>1896</v>
      </c>
      <c r="AB51" s="200">
        <v>0.94189999999999996</v>
      </c>
      <c r="AC51" s="198">
        <v>2696</v>
      </c>
      <c r="AD51" s="199">
        <v>2237</v>
      </c>
      <c r="AE51" s="200">
        <v>0.82969999999999999</v>
      </c>
      <c r="AF51" s="201">
        <v>5208294.24</v>
      </c>
      <c r="AG51" s="202">
        <v>3364505.19</v>
      </c>
      <c r="AH51" s="200">
        <v>0.64600000000000002</v>
      </c>
      <c r="AI51" s="198">
        <v>2150</v>
      </c>
      <c r="AJ51" s="199">
        <v>1373</v>
      </c>
      <c r="AK51" s="200">
        <v>0.63859999999999995</v>
      </c>
      <c r="AL51" s="9" t="s">
        <v>165</v>
      </c>
    </row>
    <row r="52" spans="1:38" ht="13.8" x14ac:dyDescent="0.3">
      <c r="A52" s="56" t="s">
        <v>311</v>
      </c>
      <c r="B52" s="56" t="s">
        <v>54</v>
      </c>
      <c r="C52" s="360">
        <v>126472.14</v>
      </c>
      <c r="D52" s="360">
        <v>250350.81</v>
      </c>
      <c r="E52" s="361">
        <v>0.50517967167751499</v>
      </c>
      <c r="F52" s="57">
        <v>80</v>
      </c>
      <c r="G52" s="57">
        <v>64</v>
      </c>
      <c r="H52" s="58">
        <v>0.8</v>
      </c>
      <c r="I52" s="53">
        <v>0.89500000000000002</v>
      </c>
      <c r="J52" s="365">
        <v>121</v>
      </c>
      <c r="K52" s="365">
        <v>118</v>
      </c>
      <c r="L52" s="366">
        <v>0.97519999999999996</v>
      </c>
      <c r="M52" s="361">
        <v>0.9</v>
      </c>
      <c r="N52" s="59">
        <v>134825.35999999999</v>
      </c>
      <c r="O52" s="59">
        <v>83312.94</v>
      </c>
      <c r="P52" s="58">
        <v>0.6179</v>
      </c>
      <c r="Q52" s="58">
        <v>0.63219999999999998</v>
      </c>
      <c r="R52" s="365">
        <v>108</v>
      </c>
      <c r="S52" s="365">
        <v>71</v>
      </c>
      <c r="T52" s="366">
        <v>0.65739999999999998</v>
      </c>
      <c r="U52" s="366">
        <v>0.7</v>
      </c>
      <c r="V52" s="57">
        <v>73</v>
      </c>
      <c r="W52" s="57">
        <v>61</v>
      </c>
      <c r="X52" s="58">
        <v>0.83560000000000001</v>
      </c>
      <c r="Y52" s="210"/>
      <c r="Z52" s="198">
        <v>126</v>
      </c>
      <c r="AA52" s="199">
        <v>132</v>
      </c>
      <c r="AB52" s="200">
        <v>1.0476000000000001</v>
      </c>
      <c r="AC52" s="198">
        <v>181</v>
      </c>
      <c r="AD52" s="199">
        <v>167</v>
      </c>
      <c r="AE52" s="200">
        <v>0.92269999999999996</v>
      </c>
      <c r="AF52" s="201">
        <v>341067</v>
      </c>
      <c r="AG52" s="202">
        <v>189559.99</v>
      </c>
      <c r="AH52" s="200">
        <v>0.55579999999999996</v>
      </c>
      <c r="AI52" s="198">
        <v>150</v>
      </c>
      <c r="AJ52" s="199">
        <v>84</v>
      </c>
      <c r="AK52" s="200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0">
        <v>4966723.99</v>
      </c>
      <c r="D53" s="360">
        <v>9815480.8100000005</v>
      </c>
      <c r="E53" s="361">
        <v>0.50600924051931395</v>
      </c>
      <c r="F53" s="57">
        <v>3677</v>
      </c>
      <c r="G53" s="57">
        <v>3400</v>
      </c>
      <c r="H53" s="58">
        <v>0.92469999999999997</v>
      </c>
      <c r="I53" s="53">
        <v>0.95409999999999995</v>
      </c>
      <c r="J53" s="365">
        <v>4298</v>
      </c>
      <c r="K53" s="365">
        <v>3948</v>
      </c>
      <c r="L53" s="366">
        <v>0.91859999999999997</v>
      </c>
      <c r="M53" s="361">
        <v>0.8508</v>
      </c>
      <c r="N53" s="59">
        <v>5215504.34</v>
      </c>
      <c r="O53" s="59">
        <v>3666138.96</v>
      </c>
      <c r="P53" s="58">
        <v>0.70289999999999997</v>
      </c>
      <c r="Q53" s="58">
        <v>0.68799999999999994</v>
      </c>
      <c r="R53" s="365">
        <v>3386</v>
      </c>
      <c r="S53" s="365">
        <v>2172</v>
      </c>
      <c r="T53" s="366">
        <v>0.64149999999999996</v>
      </c>
      <c r="U53" s="366">
        <v>0.7</v>
      </c>
      <c r="V53" s="57">
        <v>2785</v>
      </c>
      <c r="W53" s="57">
        <v>2246</v>
      </c>
      <c r="X53" s="58">
        <v>0.80649999999999999</v>
      </c>
      <c r="Y53" s="210"/>
      <c r="Z53" s="198">
        <v>4457</v>
      </c>
      <c r="AA53" s="199">
        <v>4427</v>
      </c>
      <c r="AB53" s="200">
        <v>0.99329999999999996</v>
      </c>
      <c r="AC53" s="198">
        <v>6345</v>
      </c>
      <c r="AD53" s="199">
        <v>5491</v>
      </c>
      <c r="AE53" s="200">
        <v>0.86539999999999995</v>
      </c>
      <c r="AF53" s="201">
        <v>12065622.43</v>
      </c>
      <c r="AG53" s="202">
        <v>7879558.1200000001</v>
      </c>
      <c r="AH53" s="200">
        <v>0.65310000000000001</v>
      </c>
      <c r="AI53" s="198">
        <v>4972</v>
      </c>
      <c r="AJ53" s="199">
        <v>3228</v>
      </c>
      <c r="AK53" s="200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0">
        <v>821860.37</v>
      </c>
      <c r="D54" s="360">
        <v>1772895.51</v>
      </c>
      <c r="E54" s="361">
        <v>0.46356954787482102</v>
      </c>
      <c r="F54" s="57">
        <v>483</v>
      </c>
      <c r="G54" s="57">
        <v>445</v>
      </c>
      <c r="H54" s="58">
        <v>0.92130000000000001</v>
      </c>
      <c r="I54" s="53">
        <v>1</v>
      </c>
      <c r="J54" s="365">
        <v>741</v>
      </c>
      <c r="K54" s="365">
        <v>663</v>
      </c>
      <c r="L54" s="366">
        <v>0.89470000000000005</v>
      </c>
      <c r="M54" s="361">
        <v>0.89649999999999996</v>
      </c>
      <c r="N54" s="59">
        <v>1010378.9</v>
      </c>
      <c r="O54" s="59">
        <v>646889.79</v>
      </c>
      <c r="P54" s="58">
        <v>0.64019999999999999</v>
      </c>
      <c r="Q54" s="58">
        <v>0.65210000000000001</v>
      </c>
      <c r="R54" s="365">
        <v>582</v>
      </c>
      <c r="S54" s="365">
        <v>323</v>
      </c>
      <c r="T54" s="366">
        <v>0.55500000000000005</v>
      </c>
      <c r="U54" s="366">
        <v>0.65149999999999997</v>
      </c>
      <c r="V54" s="57">
        <v>420</v>
      </c>
      <c r="W54" s="57">
        <v>305</v>
      </c>
      <c r="X54" s="58">
        <v>0.72619999999999996</v>
      </c>
      <c r="Y54" s="210"/>
      <c r="Z54" s="198">
        <v>499</v>
      </c>
      <c r="AA54" s="199">
        <v>530</v>
      </c>
      <c r="AB54" s="200">
        <v>1.0621</v>
      </c>
      <c r="AC54" s="198">
        <v>900</v>
      </c>
      <c r="AD54" s="199">
        <v>794</v>
      </c>
      <c r="AE54" s="200">
        <v>0.88219999999999998</v>
      </c>
      <c r="AF54" s="201">
        <v>2532080.21</v>
      </c>
      <c r="AG54" s="202">
        <v>1830421.76</v>
      </c>
      <c r="AH54" s="200">
        <v>0.72289999999999999</v>
      </c>
      <c r="AI54" s="198">
        <v>722</v>
      </c>
      <c r="AJ54" s="199">
        <v>514</v>
      </c>
      <c r="AK54" s="200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0">
        <v>7473548.6200000001</v>
      </c>
      <c r="D55" s="360">
        <v>14721919.74</v>
      </c>
      <c r="E55" s="361">
        <v>0.50764769486509898</v>
      </c>
      <c r="F55" s="57">
        <v>4026</v>
      </c>
      <c r="G55" s="57">
        <v>3879</v>
      </c>
      <c r="H55" s="58">
        <v>0.96350000000000002</v>
      </c>
      <c r="I55" s="53">
        <v>1</v>
      </c>
      <c r="J55" s="365">
        <v>5050</v>
      </c>
      <c r="K55" s="365">
        <v>4624</v>
      </c>
      <c r="L55" s="366">
        <v>0.91559999999999997</v>
      </c>
      <c r="M55" s="361">
        <v>0.9</v>
      </c>
      <c r="N55" s="59">
        <v>8465635.3599999994</v>
      </c>
      <c r="O55" s="59">
        <v>6212922.0499999998</v>
      </c>
      <c r="P55" s="58">
        <v>0.7339</v>
      </c>
      <c r="Q55" s="58">
        <v>0.7</v>
      </c>
      <c r="R55" s="365">
        <v>3875</v>
      </c>
      <c r="S55" s="365">
        <v>2498</v>
      </c>
      <c r="T55" s="366">
        <v>0.64459999999999995</v>
      </c>
      <c r="U55" s="366">
        <v>0.7</v>
      </c>
      <c r="V55" s="57">
        <v>3347</v>
      </c>
      <c r="W55" s="57">
        <v>2818</v>
      </c>
      <c r="X55" s="58">
        <v>0.84189999999999998</v>
      </c>
      <c r="Y55" s="210"/>
      <c r="Z55" s="198">
        <v>4734</v>
      </c>
      <c r="AA55" s="199">
        <v>5191</v>
      </c>
      <c r="AB55" s="200">
        <v>1.0965</v>
      </c>
      <c r="AC55" s="198">
        <v>6517</v>
      </c>
      <c r="AD55" s="199">
        <v>5686</v>
      </c>
      <c r="AE55" s="200">
        <v>0.87250000000000005</v>
      </c>
      <c r="AF55" s="201">
        <v>16587024.470000001</v>
      </c>
      <c r="AG55" s="202">
        <v>12195134.83</v>
      </c>
      <c r="AH55" s="200">
        <v>0.73519999999999996</v>
      </c>
      <c r="AI55" s="198">
        <v>5250</v>
      </c>
      <c r="AJ55" s="199">
        <v>3810</v>
      </c>
      <c r="AK55" s="200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0">
        <v>360146.24</v>
      </c>
      <c r="D56" s="360">
        <v>808435.93</v>
      </c>
      <c r="E56" s="361">
        <v>0.44548519757156302</v>
      </c>
      <c r="F56" s="57">
        <v>202</v>
      </c>
      <c r="G56" s="57">
        <v>196</v>
      </c>
      <c r="H56" s="58">
        <v>0.97030000000000005</v>
      </c>
      <c r="I56" s="53">
        <v>0.97330000000000005</v>
      </c>
      <c r="J56" s="365">
        <v>332</v>
      </c>
      <c r="K56" s="365">
        <v>309</v>
      </c>
      <c r="L56" s="366">
        <v>0.93069999999999997</v>
      </c>
      <c r="M56" s="361">
        <v>0.9</v>
      </c>
      <c r="N56" s="59">
        <v>415874.46</v>
      </c>
      <c r="O56" s="59">
        <v>281777.90000000002</v>
      </c>
      <c r="P56" s="58">
        <v>0.67759999999999998</v>
      </c>
      <c r="Q56" s="58">
        <v>0.68569999999999998</v>
      </c>
      <c r="R56" s="365">
        <v>277</v>
      </c>
      <c r="S56" s="365">
        <v>166</v>
      </c>
      <c r="T56" s="366">
        <v>0.59930000000000005</v>
      </c>
      <c r="U56" s="366">
        <v>0.68420000000000003</v>
      </c>
      <c r="V56" s="57">
        <v>151</v>
      </c>
      <c r="W56" s="57">
        <v>128</v>
      </c>
      <c r="X56" s="58">
        <v>0.84770000000000001</v>
      </c>
      <c r="Y56" s="210"/>
      <c r="Z56" s="198">
        <v>376</v>
      </c>
      <c r="AA56" s="199">
        <v>364</v>
      </c>
      <c r="AB56" s="200">
        <v>0.96809999999999996</v>
      </c>
      <c r="AC56" s="198">
        <v>531</v>
      </c>
      <c r="AD56" s="199">
        <v>480</v>
      </c>
      <c r="AE56" s="200">
        <v>0.90400000000000003</v>
      </c>
      <c r="AF56" s="201">
        <v>1023023.57</v>
      </c>
      <c r="AG56" s="202">
        <v>758014.59</v>
      </c>
      <c r="AH56" s="200">
        <v>0.74099999999999999</v>
      </c>
      <c r="AI56" s="198">
        <v>459</v>
      </c>
      <c r="AJ56" s="199">
        <v>323</v>
      </c>
      <c r="AK56" s="200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0">
        <v>1874951.93</v>
      </c>
      <c r="D57" s="360">
        <v>4019638.25</v>
      </c>
      <c r="E57" s="361">
        <v>0.46644792724818002</v>
      </c>
      <c r="F57" s="57">
        <v>1526</v>
      </c>
      <c r="G57" s="57">
        <v>1429</v>
      </c>
      <c r="H57" s="58">
        <v>0.93640000000000001</v>
      </c>
      <c r="I57" s="53">
        <v>0.91500000000000004</v>
      </c>
      <c r="J57" s="365">
        <v>1895</v>
      </c>
      <c r="K57" s="365">
        <v>1767</v>
      </c>
      <c r="L57" s="366">
        <v>0.9325</v>
      </c>
      <c r="M57" s="361">
        <v>0.9</v>
      </c>
      <c r="N57" s="59">
        <v>2245776.2400000002</v>
      </c>
      <c r="O57" s="59">
        <v>1565481.65</v>
      </c>
      <c r="P57" s="58">
        <v>0.69710000000000005</v>
      </c>
      <c r="Q57" s="58">
        <v>0.69220000000000004</v>
      </c>
      <c r="R57" s="365">
        <v>1464</v>
      </c>
      <c r="S57" s="365">
        <v>835</v>
      </c>
      <c r="T57" s="366">
        <v>0.57040000000000002</v>
      </c>
      <c r="U57" s="366">
        <v>0.67390000000000005</v>
      </c>
      <c r="V57" s="57">
        <v>1285</v>
      </c>
      <c r="W57" s="57">
        <v>1062</v>
      </c>
      <c r="X57" s="58">
        <v>0.82650000000000001</v>
      </c>
      <c r="Y57" s="210"/>
      <c r="Z57" s="198">
        <v>1934</v>
      </c>
      <c r="AA57" s="199">
        <v>1980</v>
      </c>
      <c r="AB57" s="200">
        <v>1.0238</v>
      </c>
      <c r="AC57" s="198">
        <v>2490</v>
      </c>
      <c r="AD57" s="199">
        <v>2200</v>
      </c>
      <c r="AE57" s="200">
        <v>0.88349999999999995</v>
      </c>
      <c r="AF57" s="201">
        <v>4897655.45</v>
      </c>
      <c r="AG57" s="202">
        <v>3337577.13</v>
      </c>
      <c r="AH57" s="200">
        <v>0.68149999999999999</v>
      </c>
      <c r="AI57" s="198">
        <v>1973</v>
      </c>
      <c r="AJ57" s="199">
        <v>1410</v>
      </c>
      <c r="AK57" s="200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0">
        <v>3330112.2</v>
      </c>
      <c r="D58" s="360">
        <v>6831974.6500000004</v>
      </c>
      <c r="E58" s="361">
        <v>0.48743040930340698</v>
      </c>
      <c r="F58" s="57">
        <v>3081</v>
      </c>
      <c r="G58" s="57">
        <v>2712</v>
      </c>
      <c r="H58" s="58">
        <v>0.88019999999999998</v>
      </c>
      <c r="I58" s="53">
        <v>0.91830000000000001</v>
      </c>
      <c r="J58" s="365">
        <v>3960</v>
      </c>
      <c r="K58" s="365">
        <v>3589</v>
      </c>
      <c r="L58" s="366">
        <v>0.90629999999999999</v>
      </c>
      <c r="M58" s="361">
        <v>0.9</v>
      </c>
      <c r="N58" s="59">
        <v>3743687.83</v>
      </c>
      <c r="O58" s="59">
        <v>2420464.4</v>
      </c>
      <c r="P58" s="58">
        <v>0.64649999999999996</v>
      </c>
      <c r="Q58" s="58">
        <v>0.65680000000000005</v>
      </c>
      <c r="R58" s="365">
        <v>3177</v>
      </c>
      <c r="S58" s="365">
        <v>1822</v>
      </c>
      <c r="T58" s="366">
        <v>0.57350000000000001</v>
      </c>
      <c r="U58" s="366">
        <v>0.67269999999999996</v>
      </c>
      <c r="V58" s="57">
        <v>2289</v>
      </c>
      <c r="W58" s="57">
        <v>1968</v>
      </c>
      <c r="X58" s="58">
        <v>0.85980000000000001</v>
      </c>
      <c r="Y58" s="210"/>
      <c r="Z58" s="198">
        <v>4282</v>
      </c>
      <c r="AA58" s="199">
        <v>3938</v>
      </c>
      <c r="AB58" s="200">
        <v>0.91969999999999996</v>
      </c>
      <c r="AC58" s="198">
        <v>5443</v>
      </c>
      <c r="AD58" s="199">
        <v>4773</v>
      </c>
      <c r="AE58" s="200">
        <v>0.87690000000000001</v>
      </c>
      <c r="AF58" s="201">
        <v>8516880.1699999999</v>
      </c>
      <c r="AG58" s="202">
        <v>5340306.5</v>
      </c>
      <c r="AH58" s="200">
        <v>0.627</v>
      </c>
      <c r="AI58" s="198">
        <v>4312</v>
      </c>
      <c r="AJ58" s="199">
        <v>2641</v>
      </c>
      <c r="AK58" s="200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0">
        <v>2126074.2999999998</v>
      </c>
      <c r="D59" s="360">
        <v>4609402.87</v>
      </c>
      <c r="E59" s="361">
        <v>0.46124722875438301</v>
      </c>
      <c r="F59" s="57">
        <v>1450</v>
      </c>
      <c r="G59" s="57">
        <v>1377</v>
      </c>
      <c r="H59" s="58">
        <v>0.94969999999999999</v>
      </c>
      <c r="I59" s="53">
        <v>0.97309999999999997</v>
      </c>
      <c r="J59" s="365">
        <v>2016</v>
      </c>
      <c r="K59" s="365">
        <v>1821</v>
      </c>
      <c r="L59" s="366">
        <v>0.90329999999999999</v>
      </c>
      <c r="M59" s="361">
        <v>0.88280000000000003</v>
      </c>
      <c r="N59" s="59">
        <v>2418991.31</v>
      </c>
      <c r="O59" s="59">
        <v>1660063.02</v>
      </c>
      <c r="P59" s="58">
        <v>0.68630000000000002</v>
      </c>
      <c r="Q59" s="58">
        <v>0.69810000000000005</v>
      </c>
      <c r="R59" s="365">
        <v>1616</v>
      </c>
      <c r="S59" s="365">
        <v>949</v>
      </c>
      <c r="T59" s="366">
        <v>0.58730000000000004</v>
      </c>
      <c r="U59" s="366">
        <v>0.7</v>
      </c>
      <c r="V59" s="57">
        <v>1161</v>
      </c>
      <c r="W59" s="57">
        <v>996</v>
      </c>
      <c r="X59" s="58">
        <v>0.8579</v>
      </c>
      <c r="Y59" s="210"/>
      <c r="Z59" s="198">
        <v>1654</v>
      </c>
      <c r="AA59" s="199">
        <v>1729</v>
      </c>
      <c r="AB59" s="200">
        <v>1.0452999999999999</v>
      </c>
      <c r="AC59" s="198">
        <v>2592</v>
      </c>
      <c r="AD59" s="199">
        <v>2277</v>
      </c>
      <c r="AE59" s="200">
        <v>0.87849999999999995</v>
      </c>
      <c r="AF59" s="201">
        <v>5659927.9699999997</v>
      </c>
      <c r="AG59" s="202">
        <v>4054367.67</v>
      </c>
      <c r="AH59" s="200">
        <v>0.71630000000000005</v>
      </c>
      <c r="AI59" s="198">
        <v>2171</v>
      </c>
      <c r="AJ59" s="199">
        <v>1552</v>
      </c>
      <c r="AK59" s="200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0">
        <v>877177.77</v>
      </c>
      <c r="D60" s="360">
        <v>1838094.01</v>
      </c>
      <c r="E60" s="361">
        <v>0.47722138542848502</v>
      </c>
      <c r="F60" s="57">
        <v>604</v>
      </c>
      <c r="G60" s="57">
        <v>582</v>
      </c>
      <c r="H60" s="58">
        <v>0.96360000000000001</v>
      </c>
      <c r="I60" s="53">
        <v>1</v>
      </c>
      <c r="J60" s="365">
        <v>960</v>
      </c>
      <c r="K60" s="365">
        <v>864</v>
      </c>
      <c r="L60" s="366">
        <v>0.9</v>
      </c>
      <c r="M60" s="361">
        <v>0.9</v>
      </c>
      <c r="N60" s="59">
        <v>1174296.4099999999</v>
      </c>
      <c r="O60" s="59">
        <v>710089.44</v>
      </c>
      <c r="P60" s="58">
        <v>0.60470000000000002</v>
      </c>
      <c r="Q60" s="58">
        <v>0.62609999999999999</v>
      </c>
      <c r="R60" s="365">
        <v>768</v>
      </c>
      <c r="S60" s="365">
        <v>393</v>
      </c>
      <c r="T60" s="366">
        <v>0.51170000000000004</v>
      </c>
      <c r="U60" s="366">
        <v>0.65880000000000005</v>
      </c>
      <c r="V60" s="57">
        <v>597</v>
      </c>
      <c r="W60" s="57">
        <v>477</v>
      </c>
      <c r="X60" s="58">
        <v>0.79900000000000004</v>
      </c>
      <c r="Y60" s="210"/>
      <c r="Z60" s="198">
        <v>466</v>
      </c>
      <c r="AA60" s="199">
        <v>555</v>
      </c>
      <c r="AB60" s="200">
        <v>1.1910000000000001</v>
      </c>
      <c r="AC60" s="198">
        <v>903</v>
      </c>
      <c r="AD60" s="199">
        <v>812</v>
      </c>
      <c r="AE60" s="200">
        <v>0.8992</v>
      </c>
      <c r="AF60" s="201">
        <v>2188585.67</v>
      </c>
      <c r="AG60" s="202">
        <v>1465123.29</v>
      </c>
      <c r="AH60" s="200">
        <v>0.6694</v>
      </c>
      <c r="AI60" s="198">
        <v>799</v>
      </c>
      <c r="AJ60" s="199">
        <v>538</v>
      </c>
      <c r="AK60" s="200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0">
        <v>307930.12</v>
      </c>
      <c r="D61" s="360">
        <v>670425.39</v>
      </c>
      <c r="E61" s="361">
        <v>0.45930557612085698</v>
      </c>
      <c r="F61" s="57">
        <v>293</v>
      </c>
      <c r="G61" s="57">
        <v>267</v>
      </c>
      <c r="H61" s="58">
        <v>0.9113</v>
      </c>
      <c r="I61" s="53">
        <v>0.9617</v>
      </c>
      <c r="J61" s="365">
        <v>524</v>
      </c>
      <c r="K61" s="365">
        <v>503</v>
      </c>
      <c r="L61" s="366">
        <v>0.95989999999999998</v>
      </c>
      <c r="M61" s="361">
        <v>0.9</v>
      </c>
      <c r="N61" s="59">
        <v>393097.1</v>
      </c>
      <c r="O61" s="59">
        <v>235093.11</v>
      </c>
      <c r="P61" s="58">
        <v>0.59809999999999997</v>
      </c>
      <c r="Q61" s="58">
        <v>0.64129999999999998</v>
      </c>
      <c r="R61" s="365">
        <v>253</v>
      </c>
      <c r="S61" s="365">
        <v>137</v>
      </c>
      <c r="T61" s="366">
        <v>0.54149999999999998</v>
      </c>
      <c r="U61" s="366">
        <v>0.65310000000000001</v>
      </c>
      <c r="V61" s="57">
        <v>356</v>
      </c>
      <c r="W61" s="57">
        <v>281</v>
      </c>
      <c r="X61" s="58">
        <v>0.7893</v>
      </c>
      <c r="Y61" s="210"/>
      <c r="Z61" s="198">
        <v>391</v>
      </c>
      <c r="AA61" s="199">
        <v>392</v>
      </c>
      <c r="AB61" s="200">
        <v>1.0025999999999999</v>
      </c>
      <c r="AC61" s="198">
        <v>684</v>
      </c>
      <c r="AD61" s="199">
        <v>616</v>
      </c>
      <c r="AE61" s="200">
        <v>0.90059999999999996</v>
      </c>
      <c r="AF61" s="201">
        <v>1033779.3</v>
      </c>
      <c r="AG61" s="202">
        <v>673483.94</v>
      </c>
      <c r="AH61" s="200">
        <v>0.65149999999999997</v>
      </c>
      <c r="AI61" s="198">
        <v>417</v>
      </c>
      <c r="AJ61" s="199">
        <v>245</v>
      </c>
      <c r="AK61" s="200">
        <v>0.58750000000000002</v>
      </c>
      <c r="AL61" s="9" t="s">
        <v>165</v>
      </c>
    </row>
    <row r="62" spans="1:38" ht="13.8" x14ac:dyDescent="0.3">
      <c r="A62" s="56" t="s">
        <v>311</v>
      </c>
      <c r="B62" s="56" t="s">
        <v>64</v>
      </c>
      <c r="C62" s="360">
        <v>1138655.17</v>
      </c>
      <c r="D62" s="360">
        <v>2435951.38</v>
      </c>
      <c r="E62" s="361">
        <v>0.46743756026854699</v>
      </c>
      <c r="F62" s="57">
        <v>1054</v>
      </c>
      <c r="G62" s="57">
        <v>1009</v>
      </c>
      <c r="H62" s="58">
        <v>0.95730000000000004</v>
      </c>
      <c r="I62" s="53">
        <v>0.98380000000000001</v>
      </c>
      <c r="J62" s="365">
        <v>1469</v>
      </c>
      <c r="K62" s="365">
        <v>1421</v>
      </c>
      <c r="L62" s="366">
        <v>0.96730000000000005</v>
      </c>
      <c r="M62" s="361">
        <v>0.9</v>
      </c>
      <c r="N62" s="59">
        <v>1333627.29</v>
      </c>
      <c r="O62" s="59">
        <v>842095.79</v>
      </c>
      <c r="P62" s="58">
        <v>0.63139999999999996</v>
      </c>
      <c r="Q62" s="58">
        <v>0.66169999999999995</v>
      </c>
      <c r="R62" s="365">
        <v>1187</v>
      </c>
      <c r="S62" s="365">
        <v>678</v>
      </c>
      <c r="T62" s="366">
        <v>0.57120000000000004</v>
      </c>
      <c r="U62" s="366">
        <v>0.65380000000000005</v>
      </c>
      <c r="V62" s="57">
        <v>893</v>
      </c>
      <c r="W62" s="57">
        <v>775</v>
      </c>
      <c r="X62" s="58">
        <v>0.8679</v>
      </c>
      <c r="Y62" s="210"/>
      <c r="Z62" s="198">
        <v>1615</v>
      </c>
      <c r="AA62" s="199">
        <v>1545</v>
      </c>
      <c r="AB62" s="200">
        <v>0.95669999999999999</v>
      </c>
      <c r="AC62" s="198">
        <v>2354</v>
      </c>
      <c r="AD62" s="199">
        <v>2121</v>
      </c>
      <c r="AE62" s="200">
        <v>0.90100000000000002</v>
      </c>
      <c r="AF62" s="201">
        <v>3274541.67</v>
      </c>
      <c r="AG62" s="202">
        <v>2006900.51</v>
      </c>
      <c r="AH62" s="200">
        <v>0.6129</v>
      </c>
      <c r="AI62" s="198">
        <v>1879</v>
      </c>
      <c r="AJ62" s="199">
        <v>1135</v>
      </c>
      <c r="AK62" s="200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0">
        <v>1241991.95</v>
      </c>
      <c r="D63" s="360">
        <v>2555675.39</v>
      </c>
      <c r="E63" s="361">
        <v>0.485974061831068</v>
      </c>
      <c r="F63" s="57">
        <v>897</v>
      </c>
      <c r="G63" s="57">
        <v>835</v>
      </c>
      <c r="H63" s="58">
        <v>0.93089999999999995</v>
      </c>
      <c r="I63" s="53">
        <v>0.96709999999999996</v>
      </c>
      <c r="J63" s="365">
        <v>1342</v>
      </c>
      <c r="K63" s="365">
        <v>1248</v>
      </c>
      <c r="L63" s="366">
        <v>0.93</v>
      </c>
      <c r="M63" s="361">
        <v>0.9</v>
      </c>
      <c r="N63" s="59">
        <v>1470658.81</v>
      </c>
      <c r="O63" s="59">
        <v>1000209.91</v>
      </c>
      <c r="P63" s="58">
        <v>0.68010000000000004</v>
      </c>
      <c r="Q63" s="58">
        <v>0.66190000000000004</v>
      </c>
      <c r="R63" s="365">
        <v>999</v>
      </c>
      <c r="S63" s="365">
        <v>531</v>
      </c>
      <c r="T63" s="366">
        <v>0.53149999999999997</v>
      </c>
      <c r="U63" s="366">
        <v>0.62709999999999999</v>
      </c>
      <c r="V63" s="57">
        <v>764</v>
      </c>
      <c r="W63" s="57">
        <v>651</v>
      </c>
      <c r="X63" s="58">
        <v>0.85209999999999997</v>
      </c>
      <c r="Y63" s="210"/>
      <c r="Z63" s="198">
        <v>1284</v>
      </c>
      <c r="AA63" s="199">
        <v>1327</v>
      </c>
      <c r="AB63" s="200">
        <v>1.0335000000000001</v>
      </c>
      <c r="AC63" s="198">
        <v>2184</v>
      </c>
      <c r="AD63" s="199">
        <v>1945</v>
      </c>
      <c r="AE63" s="200">
        <v>0.89059999999999995</v>
      </c>
      <c r="AF63" s="201">
        <v>3943336.75</v>
      </c>
      <c r="AG63" s="202">
        <v>2547023.56</v>
      </c>
      <c r="AH63" s="200">
        <v>0.64590000000000003</v>
      </c>
      <c r="AI63" s="198">
        <v>1702</v>
      </c>
      <c r="AJ63" s="199">
        <v>1012</v>
      </c>
      <c r="AK63" s="200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0">
        <v>23725008.370000001</v>
      </c>
      <c r="D64" s="360">
        <v>47705351.090000004</v>
      </c>
      <c r="E64" s="361">
        <v>0.49732383952569298</v>
      </c>
      <c r="F64" s="57">
        <v>22901</v>
      </c>
      <c r="G64" s="57">
        <v>20548</v>
      </c>
      <c r="H64" s="58">
        <v>0.89729999999999999</v>
      </c>
      <c r="I64" s="53">
        <v>0.94010000000000005</v>
      </c>
      <c r="J64" s="365">
        <v>27146</v>
      </c>
      <c r="K64" s="365">
        <v>21635</v>
      </c>
      <c r="L64" s="366">
        <v>0.79700000000000004</v>
      </c>
      <c r="M64" s="361">
        <v>0.7903</v>
      </c>
      <c r="N64" s="59">
        <v>29150479.879999999</v>
      </c>
      <c r="O64" s="59">
        <v>17783172.210000001</v>
      </c>
      <c r="P64" s="58">
        <v>0.61</v>
      </c>
      <c r="Q64" s="58">
        <v>0.61280000000000001</v>
      </c>
      <c r="R64" s="365">
        <v>17355</v>
      </c>
      <c r="S64" s="365">
        <v>9532</v>
      </c>
      <c r="T64" s="366">
        <v>0.54920000000000002</v>
      </c>
      <c r="U64" s="366">
        <v>0.65429999999999999</v>
      </c>
      <c r="V64" s="57">
        <v>13732</v>
      </c>
      <c r="W64" s="57">
        <v>9941</v>
      </c>
      <c r="X64" s="58">
        <v>0.72389999999999999</v>
      </c>
      <c r="Y64" s="227"/>
      <c r="Z64" s="228">
        <v>28503</v>
      </c>
      <c r="AA64" s="229">
        <v>28101</v>
      </c>
      <c r="AB64" s="230">
        <v>0.9859</v>
      </c>
      <c r="AC64" s="228">
        <v>34329</v>
      </c>
      <c r="AD64" s="229">
        <v>24767</v>
      </c>
      <c r="AE64" s="230">
        <v>0.72150000000000003</v>
      </c>
      <c r="AF64" s="231">
        <v>61709807.859999999</v>
      </c>
      <c r="AG64" s="232">
        <v>38784484.490000002</v>
      </c>
      <c r="AH64" s="230">
        <v>0.62849999999999995</v>
      </c>
      <c r="AI64" s="228">
        <v>21907</v>
      </c>
      <c r="AJ64" s="229">
        <v>14189</v>
      </c>
      <c r="AK64" s="230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0">
        <v>313841.65999999997</v>
      </c>
      <c r="D65" s="360">
        <v>665209.86</v>
      </c>
      <c r="E65" s="361">
        <v>0.47179345778187998</v>
      </c>
      <c r="F65" s="57">
        <v>169</v>
      </c>
      <c r="G65" s="57">
        <v>161</v>
      </c>
      <c r="H65" s="58">
        <v>0.95269999999999999</v>
      </c>
      <c r="I65" s="53">
        <v>1</v>
      </c>
      <c r="J65" s="365">
        <v>249</v>
      </c>
      <c r="K65" s="365">
        <v>242</v>
      </c>
      <c r="L65" s="366">
        <v>0.97189999999999999</v>
      </c>
      <c r="M65" s="361">
        <v>0.9</v>
      </c>
      <c r="N65" s="59">
        <v>359013.42</v>
      </c>
      <c r="O65" s="59">
        <v>262482.89</v>
      </c>
      <c r="P65" s="58">
        <v>0.73109999999999997</v>
      </c>
      <c r="Q65" s="58">
        <v>0.7</v>
      </c>
      <c r="R65" s="365">
        <v>190</v>
      </c>
      <c r="S65" s="365">
        <v>124</v>
      </c>
      <c r="T65" s="366">
        <v>0.65259999999999996</v>
      </c>
      <c r="U65" s="366">
        <v>0.7</v>
      </c>
      <c r="V65" s="57">
        <v>179</v>
      </c>
      <c r="W65" s="57">
        <v>143</v>
      </c>
      <c r="X65" s="58">
        <v>0.79890000000000005</v>
      </c>
      <c r="Y65" s="210"/>
      <c r="Z65" s="198">
        <v>217</v>
      </c>
      <c r="AA65" s="199">
        <v>233</v>
      </c>
      <c r="AB65" s="200">
        <v>1.0737000000000001</v>
      </c>
      <c r="AC65" s="198">
        <v>380</v>
      </c>
      <c r="AD65" s="199">
        <v>334</v>
      </c>
      <c r="AE65" s="200">
        <v>0.87890000000000001</v>
      </c>
      <c r="AF65" s="201">
        <v>812967.16</v>
      </c>
      <c r="AG65" s="202">
        <v>615801.39</v>
      </c>
      <c r="AH65" s="200">
        <v>0.75749999999999995</v>
      </c>
      <c r="AI65" s="198">
        <v>274</v>
      </c>
      <c r="AJ65" s="199">
        <v>211</v>
      </c>
      <c r="AK65" s="200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0">
        <v>1066858.9099999999</v>
      </c>
      <c r="D66" s="360">
        <v>2193045.37</v>
      </c>
      <c r="E66" s="361">
        <v>0.48647370665204198</v>
      </c>
      <c r="F66" s="57">
        <v>1135</v>
      </c>
      <c r="G66" s="57">
        <v>1099</v>
      </c>
      <c r="H66" s="58">
        <v>0.96830000000000005</v>
      </c>
      <c r="I66" s="53">
        <v>1</v>
      </c>
      <c r="J66" s="365">
        <v>1211</v>
      </c>
      <c r="K66" s="365">
        <v>1197</v>
      </c>
      <c r="L66" s="366">
        <v>0.98839999999999995</v>
      </c>
      <c r="M66" s="361">
        <v>0.9</v>
      </c>
      <c r="N66" s="59">
        <v>1147767.8400000001</v>
      </c>
      <c r="O66" s="59">
        <v>880380.23</v>
      </c>
      <c r="P66" s="58">
        <v>0.76700000000000002</v>
      </c>
      <c r="Q66" s="58">
        <v>0.7</v>
      </c>
      <c r="R66" s="365">
        <v>675</v>
      </c>
      <c r="S66" s="365">
        <v>435</v>
      </c>
      <c r="T66" s="366">
        <v>0.64439999999999997</v>
      </c>
      <c r="U66" s="366">
        <v>0.7</v>
      </c>
      <c r="V66" s="57">
        <v>998</v>
      </c>
      <c r="W66" s="57">
        <v>903</v>
      </c>
      <c r="X66" s="58">
        <v>0.90480000000000005</v>
      </c>
      <c r="Y66" s="210"/>
      <c r="Z66" s="198">
        <v>1150</v>
      </c>
      <c r="AA66" s="199">
        <v>1147</v>
      </c>
      <c r="AB66" s="200">
        <v>0.99739999999999995</v>
      </c>
      <c r="AC66" s="198">
        <v>1469</v>
      </c>
      <c r="AD66" s="199">
        <v>1427</v>
      </c>
      <c r="AE66" s="200">
        <v>0.97140000000000004</v>
      </c>
      <c r="AF66" s="201">
        <v>2710368.21</v>
      </c>
      <c r="AG66" s="202">
        <v>1989740.38</v>
      </c>
      <c r="AH66" s="200">
        <v>0.73409999999999997</v>
      </c>
      <c r="AI66" s="198">
        <v>1191</v>
      </c>
      <c r="AJ66" s="199">
        <v>885</v>
      </c>
      <c r="AK66" s="200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0">
        <v>2488162.61</v>
      </c>
      <c r="D67" s="360">
        <v>5226485.63</v>
      </c>
      <c r="E67" s="361">
        <v>0.47606800939391503</v>
      </c>
      <c r="F67" s="57">
        <v>1600</v>
      </c>
      <c r="G67" s="57">
        <v>1515</v>
      </c>
      <c r="H67" s="58">
        <v>0.94689999999999996</v>
      </c>
      <c r="I67" s="53">
        <v>0.9839</v>
      </c>
      <c r="J67" s="365">
        <v>1983</v>
      </c>
      <c r="K67" s="365">
        <v>1870</v>
      </c>
      <c r="L67" s="366">
        <v>0.94299999999999995</v>
      </c>
      <c r="M67" s="361">
        <v>0.9</v>
      </c>
      <c r="N67" s="59">
        <v>2761735.16</v>
      </c>
      <c r="O67" s="59">
        <v>2016850.07</v>
      </c>
      <c r="P67" s="58">
        <v>0.73029999999999995</v>
      </c>
      <c r="Q67" s="58">
        <v>0.7</v>
      </c>
      <c r="R67" s="365">
        <v>1435</v>
      </c>
      <c r="S67" s="365">
        <v>908</v>
      </c>
      <c r="T67" s="366">
        <v>0.63280000000000003</v>
      </c>
      <c r="U67" s="366">
        <v>0.7</v>
      </c>
      <c r="V67" s="57">
        <v>1321</v>
      </c>
      <c r="W67" s="57">
        <v>1119</v>
      </c>
      <c r="X67" s="58">
        <v>0.84709999999999996</v>
      </c>
      <c r="Y67" s="210"/>
      <c r="Z67" s="198">
        <v>1895</v>
      </c>
      <c r="AA67" s="199">
        <v>1966</v>
      </c>
      <c r="AB67" s="200">
        <v>1.0375000000000001</v>
      </c>
      <c r="AC67" s="198">
        <v>2490</v>
      </c>
      <c r="AD67" s="199">
        <v>2283</v>
      </c>
      <c r="AE67" s="200">
        <v>0.91690000000000005</v>
      </c>
      <c r="AF67" s="201">
        <v>6207975.1399999997</v>
      </c>
      <c r="AG67" s="202">
        <v>4341488.7</v>
      </c>
      <c r="AH67" s="200">
        <v>0.69930000000000003</v>
      </c>
      <c r="AI67" s="198">
        <v>2114</v>
      </c>
      <c r="AJ67" s="199">
        <v>1469</v>
      </c>
      <c r="AK67" s="200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0">
        <v>4492401.4400000004</v>
      </c>
      <c r="D68" s="360">
        <v>8523348.6199999992</v>
      </c>
      <c r="E68" s="361">
        <v>0.52707000972113205</v>
      </c>
      <c r="F68" s="57">
        <v>3548</v>
      </c>
      <c r="G68" s="57">
        <v>3232</v>
      </c>
      <c r="H68" s="58">
        <v>0.91090000000000004</v>
      </c>
      <c r="I68" s="53">
        <v>0.9577</v>
      </c>
      <c r="J68" s="365">
        <v>3986</v>
      </c>
      <c r="K68" s="365">
        <v>3673</v>
      </c>
      <c r="L68" s="361">
        <v>0.92149999999999999</v>
      </c>
      <c r="M68" s="366">
        <v>0.87019999999999997</v>
      </c>
      <c r="N68" s="59">
        <v>5098901.3600000003</v>
      </c>
      <c r="O68" s="59">
        <v>3535768.76</v>
      </c>
      <c r="P68" s="58">
        <v>0.69340000000000002</v>
      </c>
      <c r="Q68" s="58">
        <v>0.69030000000000002</v>
      </c>
      <c r="R68" s="365">
        <v>3070</v>
      </c>
      <c r="S68" s="365">
        <v>1931</v>
      </c>
      <c r="T68" s="366">
        <v>0.629</v>
      </c>
      <c r="U68" s="361">
        <v>0.7</v>
      </c>
      <c r="V68" s="57">
        <v>2502</v>
      </c>
      <c r="W68" s="57">
        <v>2047</v>
      </c>
      <c r="X68" s="58">
        <v>0.81810000000000005</v>
      </c>
      <c r="Y68" s="210"/>
      <c r="Z68" s="198">
        <v>4021</v>
      </c>
      <c r="AA68" s="199">
        <v>4035</v>
      </c>
      <c r="AB68" s="200">
        <v>1.0035000000000001</v>
      </c>
      <c r="AC68" s="198">
        <v>5338</v>
      </c>
      <c r="AD68" s="199">
        <v>4611</v>
      </c>
      <c r="AE68" s="200">
        <v>0.86380000000000001</v>
      </c>
      <c r="AF68" s="201">
        <v>10046502.310000001</v>
      </c>
      <c r="AG68" s="202">
        <v>6977264.0800000001</v>
      </c>
      <c r="AH68" s="200">
        <v>0.69450000000000001</v>
      </c>
      <c r="AI68" s="198">
        <v>3936</v>
      </c>
      <c r="AJ68" s="199">
        <v>2790</v>
      </c>
      <c r="AK68" s="200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0">
        <v>5155517.55</v>
      </c>
      <c r="D69" s="360">
        <v>10906601.01</v>
      </c>
      <c r="E69" s="361">
        <v>0.47269699746722499</v>
      </c>
      <c r="F69" s="57">
        <v>3536</v>
      </c>
      <c r="G69" s="57">
        <v>3266</v>
      </c>
      <c r="H69" s="58">
        <v>0.92359999999999998</v>
      </c>
      <c r="I69" s="53">
        <v>0.97109999999999996</v>
      </c>
      <c r="J69" s="365">
        <v>4650</v>
      </c>
      <c r="K69" s="365">
        <v>4127</v>
      </c>
      <c r="L69" s="366">
        <v>0.88749999999999996</v>
      </c>
      <c r="M69" s="361">
        <v>0.9</v>
      </c>
      <c r="N69" s="59">
        <v>5811538.5499999998</v>
      </c>
      <c r="O69" s="59">
        <v>4074938.92</v>
      </c>
      <c r="P69" s="58">
        <v>0.70120000000000005</v>
      </c>
      <c r="Q69" s="58">
        <v>0.7</v>
      </c>
      <c r="R69" s="365">
        <v>3057</v>
      </c>
      <c r="S69" s="365">
        <v>1824</v>
      </c>
      <c r="T69" s="366">
        <v>0.59670000000000001</v>
      </c>
      <c r="U69" s="366">
        <v>0.69789999999999996</v>
      </c>
      <c r="V69" s="57">
        <v>2734</v>
      </c>
      <c r="W69" s="57">
        <v>2315</v>
      </c>
      <c r="X69" s="58">
        <v>0.84670000000000001</v>
      </c>
      <c r="Y69" s="210"/>
      <c r="Z69" s="198">
        <v>4626</v>
      </c>
      <c r="AA69" s="199">
        <v>4617</v>
      </c>
      <c r="AB69" s="200">
        <v>0.99809999999999999</v>
      </c>
      <c r="AC69" s="198">
        <v>7014</v>
      </c>
      <c r="AD69" s="199">
        <v>5889</v>
      </c>
      <c r="AE69" s="200">
        <v>0.83960000000000001</v>
      </c>
      <c r="AF69" s="201">
        <v>13007354.640000001</v>
      </c>
      <c r="AG69" s="202">
        <v>9086066.7899999991</v>
      </c>
      <c r="AH69" s="200">
        <v>0.69850000000000001</v>
      </c>
      <c r="AI69" s="198">
        <v>4933</v>
      </c>
      <c r="AJ69" s="199">
        <v>3338</v>
      </c>
      <c r="AK69" s="200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0">
        <v>0</v>
      </c>
      <c r="D70" s="360">
        <v>0</v>
      </c>
      <c r="E70" s="361">
        <v>0</v>
      </c>
      <c r="F70" s="57">
        <v>4</v>
      </c>
      <c r="G70" s="57">
        <v>18</v>
      </c>
      <c r="H70" s="58">
        <v>4.5</v>
      </c>
      <c r="I70" s="53">
        <v>0</v>
      </c>
      <c r="J70" s="365">
        <v>9</v>
      </c>
      <c r="K70" s="365">
        <v>3</v>
      </c>
      <c r="L70" s="366">
        <v>0.33329999999999999</v>
      </c>
      <c r="M70" s="361">
        <v>0.30570000000000003</v>
      </c>
      <c r="N70" s="59">
        <v>0</v>
      </c>
      <c r="O70" s="59">
        <v>0</v>
      </c>
      <c r="P70" s="58">
        <v>0</v>
      </c>
      <c r="Q70" s="58">
        <v>0</v>
      </c>
      <c r="R70" s="365">
        <v>0</v>
      </c>
      <c r="S70" s="365">
        <v>0</v>
      </c>
      <c r="T70" s="366">
        <v>0</v>
      </c>
      <c r="U70" s="366">
        <v>0</v>
      </c>
      <c r="V70" s="57">
        <v>0</v>
      </c>
      <c r="W70" s="57">
        <v>0</v>
      </c>
      <c r="X70" s="58">
        <v>0</v>
      </c>
      <c r="Y70" s="210"/>
      <c r="Z70" s="198">
        <v>5</v>
      </c>
      <c r="AA70" s="199">
        <v>16</v>
      </c>
      <c r="AB70" s="200">
        <v>3.2</v>
      </c>
      <c r="AC70" s="198">
        <v>10</v>
      </c>
      <c r="AD70" s="199">
        <v>1</v>
      </c>
      <c r="AE70" s="200">
        <v>0.1</v>
      </c>
      <c r="AF70" s="201"/>
      <c r="AG70" s="202"/>
      <c r="AH70" s="200"/>
      <c r="AI70" s="198">
        <v>1</v>
      </c>
      <c r="AJ70" s="199"/>
      <c r="AK70" s="200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0">
        <v>991242.5</v>
      </c>
      <c r="D71" s="360">
        <v>1992592.4</v>
      </c>
      <c r="E71" s="361">
        <v>0.49746375626043698</v>
      </c>
      <c r="F71" s="57">
        <v>1159</v>
      </c>
      <c r="G71" s="57">
        <v>1015</v>
      </c>
      <c r="H71" s="58">
        <v>0.87580000000000002</v>
      </c>
      <c r="I71" s="53">
        <v>0.92710000000000004</v>
      </c>
      <c r="J71" s="365">
        <v>1440</v>
      </c>
      <c r="K71" s="365">
        <v>1343</v>
      </c>
      <c r="L71" s="366">
        <v>0.93259999999999998</v>
      </c>
      <c r="M71" s="361">
        <v>0.9</v>
      </c>
      <c r="N71" s="59">
        <v>1135252.19</v>
      </c>
      <c r="O71" s="59">
        <v>716983.07</v>
      </c>
      <c r="P71" s="58">
        <v>0.63160000000000005</v>
      </c>
      <c r="Q71" s="58">
        <v>0.63600000000000001</v>
      </c>
      <c r="R71" s="365">
        <v>1107</v>
      </c>
      <c r="S71" s="365">
        <v>588</v>
      </c>
      <c r="T71" s="366">
        <v>0.53120000000000001</v>
      </c>
      <c r="U71" s="366">
        <v>0.62749999999999995</v>
      </c>
      <c r="V71" s="57">
        <v>818</v>
      </c>
      <c r="W71" s="57">
        <v>652</v>
      </c>
      <c r="X71" s="58">
        <v>0.79710000000000003</v>
      </c>
      <c r="Y71" s="210"/>
      <c r="Z71" s="198">
        <v>1728</v>
      </c>
      <c r="AA71" s="199">
        <v>1530</v>
      </c>
      <c r="AB71" s="200">
        <v>0.88539999999999996</v>
      </c>
      <c r="AC71" s="198">
        <v>2250</v>
      </c>
      <c r="AD71" s="199">
        <v>1833</v>
      </c>
      <c r="AE71" s="200">
        <v>0.81469999999999998</v>
      </c>
      <c r="AF71" s="201">
        <v>2819381.74</v>
      </c>
      <c r="AG71" s="202">
        <v>1725634.92</v>
      </c>
      <c r="AH71" s="200">
        <v>0.61209999999999998</v>
      </c>
      <c r="AI71" s="198">
        <v>1590</v>
      </c>
      <c r="AJ71" s="199">
        <v>895</v>
      </c>
      <c r="AK71" s="200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0">
        <v>9860670.8200000003</v>
      </c>
      <c r="D72" s="360">
        <v>19829426.059999999</v>
      </c>
      <c r="E72" s="361">
        <v>0.49727464577963698</v>
      </c>
      <c r="F72" s="57">
        <v>4327</v>
      </c>
      <c r="G72" s="57">
        <v>4032</v>
      </c>
      <c r="H72" s="58">
        <v>0.93179999999999996</v>
      </c>
      <c r="I72" s="53">
        <v>0.97970000000000002</v>
      </c>
      <c r="J72" s="365">
        <v>6441</v>
      </c>
      <c r="K72" s="365">
        <v>6075</v>
      </c>
      <c r="L72" s="366">
        <v>0.94320000000000004</v>
      </c>
      <c r="M72" s="361">
        <v>0.9</v>
      </c>
      <c r="N72" s="59">
        <v>11297252.75</v>
      </c>
      <c r="O72" s="59">
        <v>7906818.1100000003</v>
      </c>
      <c r="P72" s="58">
        <v>0.69989999999999997</v>
      </c>
      <c r="Q72" s="58">
        <v>0.68220000000000003</v>
      </c>
      <c r="R72" s="365">
        <v>5124</v>
      </c>
      <c r="S72" s="365">
        <v>2915</v>
      </c>
      <c r="T72" s="366">
        <v>0.56889999999999996</v>
      </c>
      <c r="U72" s="366">
        <v>0.65610000000000002</v>
      </c>
      <c r="V72" s="57">
        <v>4220</v>
      </c>
      <c r="W72" s="57">
        <v>2892</v>
      </c>
      <c r="X72" s="58">
        <v>0.68530000000000002</v>
      </c>
      <c r="Y72" s="210"/>
      <c r="Z72" s="198">
        <v>5264</v>
      </c>
      <c r="AA72" s="199">
        <v>5682</v>
      </c>
      <c r="AB72" s="200">
        <v>1.0793999999999999</v>
      </c>
      <c r="AC72" s="198">
        <v>8767</v>
      </c>
      <c r="AD72" s="199">
        <v>7993</v>
      </c>
      <c r="AE72" s="200">
        <v>0.91169999999999995</v>
      </c>
      <c r="AF72" s="201">
        <v>25524385.109999999</v>
      </c>
      <c r="AG72" s="202">
        <v>17259336.600000001</v>
      </c>
      <c r="AH72" s="200">
        <v>0.67620000000000002</v>
      </c>
      <c r="AI72" s="198">
        <v>7364</v>
      </c>
      <c r="AJ72" s="199">
        <v>4753</v>
      </c>
      <c r="AK72" s="200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0">
        <v>2073357.61</v>
      </c>
      <c r="D73" s="360">
        <v>4406457.1100000003</v>
      </c>
      <c r="E73" s="361">
        <v>0.47052712831238702</v>
      </c>
      <c r="F73" s="57">
        <v>1126</v>
      </c>
      <c r="G73" s="57">
        <v>1018</v>
      </c>
      <c r="H73" s="58">
        <v>0.90410000000000001</v>
      </c>
      <c r="I73" s="53">
        <v>0.98089999999999999</v>
      </c>
      <c r="J73" s="365">
        <v>1532</v>
      </c>
      <c r="K73" s="365">
        <v>1329</v>
      </c>
      <c r="L73" s="366">
        <v>0.86750000000000005</v>
      </c>
      <c r="M73" s="361">
        <v>0.87509999999999999</v>
      </c>
      <c r="N73" s="59">
        <v>2113728.14</v>
      </c>
      <c r="O73" s="59">
        <v>1538390.67</v>
      </c>
      <c r="P73" s="58">
        <v>0.7278</v>
      </c>
      <c r="Q73" s="58">
        <v>0.7</v>
      </c>
      <c r="R73" s="365">
        <v>1187</v>
      </c>
      <c r="S73" s="365">
        <v>778</v>
      </c>
      <c r="T73" s="366">
        <v>0.65539999999999998</v>
      </c>
      <c r="U73" s="366">
        <v>0.7</v>
      </c>
      <c r="V73" s="57">
        <v>642</v>
      </c>
      <c r="W73" s="57">
        <v>527</v>
      </c>
      <c r="X73" s="58">
        <v>0.82089999999999996</v>
      </c>
      <c r="Y73" s="210"/>
      <c r="Z73" s="198">
        <v>1390</v>
      </c>
      <c r="AA73" s="199">
        <v>1484</v>
      </c>
      <c r="AB73" s="200">
        <v>1.0676000000000001</v>
      </c>
      <c r="AC73" s="198">
        <v>1937</v>
      </c>
      <c r="AD73" s="199">
        <v>1776</v>
      </c>
      <c r="AE73" s="200">
        <v>0.91690000000000005</v>
      </c>
      <c r="AF73" s="201">
        <v>5568950.5700000003</v>
      </c>
      <c r="AG73" s="202">
        <v>3937159.78</v>
      </c>
      <c r="AH73" s="200">
        <v>0.70699999999999996</v>
      </c>
      <c r="AI73" s="198">
        <v>1848</v>
      </c>
      <c r="AJ73" s="199">
        <v>1310</v>
      </c>
      <c r="AK73" s="200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0">
        <v>370760.12</v>
      </c>
      <c r="D74" s="360">
        <v>820205.64</v>
      </c>
      <c r="E74" s="361">
        <v>0.45203312671685603</v>
      </c>
      <c r="F74" s="57">
        <v>266</v>
      </c>
      <c r="G74" s="57">
        <v>256</v>
      </c>
      <c r="H74" s="58">
        <v>0.96240000000000003</v>
      </c>
      <c r="I74" s="53">
        <v>1</v>
      </c>
      <c r="J74" s="365">
        <v>423</v>
      </c>
      <c r="K74" s="365">
        <v>393</v>
      </c>
      <c r="L74" s="366">
        <v>0.92910000000000004</v>
      </c>
      <c r="M74" s="361">
        <v>0.9</v>
      </c>
      <c r="N74" s="59">
        <v>462560.66</v>
      </c>
      <c r="O74" s="59">
        <v>278346.06</v>
      </c>
      <c r="P74" s="58">
        <v>0.6018</v>
      </c>
      <c r="Q74" s="58">
        <v>0.64339999999999997</v>
      </c>
      <c r="R74" s="365">
        <v>350</v>
      </c>
      <c r="S74" s="365">
        <v>179</v>
      </c>
      <c r="T74" s="366">
        <v>0.51139999999999997</v>
      </c>
      <c r="U74" s="366">
        <v>0.65359999999999996</v>
      </c>
      <c r="V74" s="57">
        <v>238</v>
      </c>
      <c r="W74" s="57">
        <v>203</v>
      </c>
      <c r="X74" s="58">
        <v>0.85289999999999999</v>
      </c>
      <c r="Y74" s="210"/>
      <c r="Z74" s="198">
        <v>384</v>
      </c>
      <c r="AA74" s="199">
        <v>409</v>
      </c>
      <c r="AB74" s="200">
        <v>1.0650999999999999</v>
      </c>
      <c r="AC74" s="198">
        <v>634</v>
      </c>
      <c r="AD74" s="199">
        <v>560</v>
      </c>
      <c r="AE74" s="200">
        <v>0.88329999999999997</v>
      </c>
      <c r="AF74" s="201">
        <v>1341074.3700000001</v>
      </c>
      <c r="AG74" s="202">
        <v>851439.97</v>
      </c>
      <c r="AH74" s="200">
        <v>0.63490000000000002</v>
      </c>
      <c r="AI74" s="198">
        <v>533</v>
      </c>
      <c r="AJ74" s="199">
        <v>343</v>
      </c>
      <c r="AK74" s="200">
        <v>0.64349999999999996</v>
      </c>
      <c r="AL74" s="9" t="s">
        <v>165</v>
      </c>
    </row>
    <row r="75" spans="1:38" ht="13.8" x14ac:dyDescent="0.3">
      <c r="A75" s="56" t="s">
        <v>311</v>
      </c>
      <c r="B75" s="56" t="s">
        <v>77</v>
      </c>
      <c r="C75" s="360">
        <v>2035289.49</v>
      </c>
      <c r="D75" s="360">
        <v>4079547.25</v>
      </c>
      <c r="E75" s="361">
        <v>0.49890082533055602</v>
      </c>
      <c r="F75" s="57">
        <v>1357</v>
      </c>
      <c r="G75" s="57">
        <v>1269</v>
      </c>
      <c r="H75" s="58">
        <v>0.93520000000000003</v>
      </c>
      <c r="I75" s="53">
        <v>0.96220000000000006</v>
      </c>
      <c r="J75" s="365">
        <v>1893</v>
      </c>
      <c r="K75" s="365">
        <v>1760</v>
      </c>
      <c r="L75" s="361">
        <v>0.92969999999999997</v>
      </c>
      <c r="M75" s="361">
        <v>0.9</v>
      </c>
      <c r="N75" s="59">
        <v>2105338.14</v>
      </c>
      <c r="O75" s="59">
        <v>1509420.53</v>
      </c>
      <c r="P75" s="58">
        <v>0.71689999999999998</v>
      </c>
      <c r="Q75" s="58">
        <v>0.69720000000000004</v>
      </c>
      <c r="R75" s="365">
        <v>1416</v>
      </c>
      <c r="S75" s="365">
        <v>917</v>
      </c>
      <c r="T75" s="366">
        <v>0.64759999999999995</v>
      </c>
      <c r="U75" s="366">
        <v>0.7</v>
      </c>
      <c r="V75" s="57">
        <v>1112</v>
      </c>
      <c r="W75" s="57">
        <v>840</v>
      </c>
      <c r="X75" s="58">
        <v>0.75539999999999996</v>
      </c>
      <c r="Y75" s="210"/>
      <c r="Z75" s="198">
        <v>2017</v>
      </c>
      <c r="AA75" s="199">
        <v>1993</v>
      </c>
      <c r="AB75" s="200">
        <v>0.98809999999999998</v>
      </c>
      <c r="AC75" s="198">
        <v>2818</v>
      </c>
      <c r="AD75" s="199">
        <v>2577</v>
      </c>
      <c r="AE75" s="200">
        <v>0.91449999999999998</v>
      </c>
      <c r="AF75" s="201">
        <v>5332976.96</v>
      </c>
      <c r="AG75" s="202">
        <v>3601553.42</v>
      </c>
      <c r="AH75" s="200">
        <v>0.67530000000000001</v>
      </c>
      <c r="AI75" s="198">
        <v>2282</v>
      </c>
      <c r="AJ75" s="199">
        <v>1471</v>
      </c>
      <c r="AK75" s="200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0">
        <v>1671985.32</v>
      </c>
      <c r="D76" s="360">
        <v>3333873.95</v>
      </c>
      <c r="E76" s="361">
        <v>0.50151425791008097</v>
      </c>
      <c r="F76" s="57">
        <v>1096</v>
      </c>
      <c r="G76" s="57">
        <v>1020</v>
      </c>
      <c r="H76" s="58">
        <v>0.93069999999999997</v>
      </c>
      <c r="I76" s="53">
        <v>0.96589999999999998</v>
      </c>
      <c r="J76" s="365">
        <v>1431</v>
      </c>
      <c r="K76" s="365">
        <v>1322</v>
      </c>
      <c r="L76" s="366">
        <v>0.92379999999999995</v>
      </c>
      <c r="M76" s="361">
        <v>0.9</v>
      </c>
      <c r="N76" s="59">
        <v>2017137.75</v>
      </c>
      <c r="O76" s="59">
        <v>1347106.95</v>
      </c>
      <c r="P76" s="58">
        <v>0.66779999999999995</v>
      </c>
      <c r="Q76" s="58">
        <v>0.66459999999999997</v>
      </c>
      <c r="R76" s="365">
        <v>1171</v>
      </c>
      <c r="S76" s="365">
        <v>675</v>
      </c>
      <c r="T76" s="366">
        <v>0.57640000000000002</v>
      </c>
      <c r="U76" s="366">
        <v>0.68689999999999996</v>
      </c>
      <c r="V76" s="57">
        <v>987</v>
      </c>
      <c r="W76" s="57">
        <v>797</v>
      </c>
      <c r="X76" s="58">
        <v>0.8075</v>
      </c>
      <c r="Y76" s="210"/>
      <c r="Z76" s="198">
        <v>1237</v>
      </c>
      <c r="AA76" s="199">
        <v>1312</v>
      </c>
      <c r="AB76" s="200">
        <v>1.0606</v>
      </c>
      <c r="AC76" s="198">
        <v>1755</v>
      </c>
      <c r="AD76" s="199">
        <v>1566</v>
      </c>
      <c r="AE76" s="200">
        <v>0.89229999999999998</v>
      </c>
      <c r="AF76" s="201">
        <v>4011888.32</v>
      </c>
      <c r="AG76" s="202">
        <v>2809724.87</v>
      </c>
      <c r="AH76" s="200">
        <v>0.70030000000000003</v>
      </c>
      <c r="AI76" s="198">
        <v>1484</v>
      </c>
      <c r="AJ76" s="199">
        <v>1075</v>
      </c>
      <c r="AK76" s="200">
        <v>0.72440000000000004</v>
      </c>
      <c r="AL76" s="9" t="s">
        <v>165</v>
      </c>
    </row>
    <row r="77" spans="1:38" ht="13.8" x14ac:dyDescent="0.3">
      <c r="A77" s="56" t="s">
        <v>311</v>
      </c>
      <c r="B77" s="56" t="s">
        <v>79</v>
      </c>
      <c r="C77" s="360">
        <v>507174.75</v>
      </c>
      <c r="D77" s="360">
        <v>1074250.93</v>
      </c>
      <c r="E77" s="361">
        <v>0.47211944233550701</v>
      </c>
      <c r="F77" s="57">
        <v>350</v>
      </c>
      <c r="G77" s="57">
        <v>338</v>
      </c>
      <c r="H77" s="58">
        <v>0.9657</v>
      </c>
      <c r="I77" s="53">
        <v>1</v>
      </c>
      <c r="J77" s="365">
        <v>459</v>
      </c>
      <c r="K77" s="365">
        <v>430</v>
      </c>
      <c r="L77" s="366">
        <v>0.93679999999999997</v>
      </c>
      <c r="M77" s="361">
        <v>0.9</v>
      </c>
      <c r="N77" s="59">
        <v>544749.78</v>
      </c>
      <c r="O77" s="59">
        <v>386642.86</v>
      </c>
      <c r="P77" s="58">
        <v>0.70979999999999999</v>
      </c>
      <c r="Q77" s="58">
        <v>0.7</v>
      </c>
      <c r="R77" s="365">
        <v>337</v>
      </c>
      <c r="S77" s="365">
        <v>223</v>
      </c>
      <c r="T77" s="366">
        <v>0.66169999999999995</v>
      </c>
      <c r="U77" s="366">
        <v>0.7</v>
      </c>
      <c r="V77" s="57">
        <v>269</v>
      </c>
      <c r="W77" s="57">
        <v>212</v>
      </c>
      <c r="X77" s="58">
        <v>0.78810000000000002</v>
      </c>
      <c r="Y77" s="210"/>
      <c r="Z77" s="198">
        <v>451</v>
      </c>
      <c r="AA77" s="199">
        <v>454</v>
      </c>
      <c r="AB77" s="200">
        <v>1.0066999999999999</v>
      </c>
      <c r="AC77" s="198">
        <v>618</v>
      </c>
      <c r="AD77" s="199">
        <v>570</v>
      </c>
      <c r="AE77" s="200">
        <v>0.92230000000000001</v>
      </c>
      <c r="AF77" s="201">
        <v>1299458.42</v>
      </c>
      <c r="AG77" s="202">
        <v>858379.86</v>
      </c>
      <c r="AH77" s="200">
        <v>0.66059999999999997</v>
      </c>
      <c r="AI77" s="198">
        <v>476</v>
      </c>
      <c r="AJ77" s="199">
        <v>359</v>
      </c>
      <c r="AK77" s="200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0">
        <v>1581200.03</v>
      </c>
      <c r="D78" s="360">
        <v>3121557.73</v>
      </c>
      <c r="E78" s="361">
        <v>0.50654197896253506</v>
      </c>
      <c r="F78" s="57">
        <v>1375</v>
      </c>
      <c r="G78" s="57">
        <v>1247</v>
      </c>
      <c r="H78" s="58">
        <v>0.90690000000000004</v>
      </c>
      <c r="I78" s="53">
        <v>0.95309999999999995</v>
      </c>
      <c r="J78" s="365">
        <v>1616</v>
      </c>
      <c r="K78" s="365">
        <v>1505</v>
      </c>
      <c r="L78" s="366">
        <v>0.93130000000000002</v>
      </c>
      <c r="M78" s="361">
        <v>0.9</v>
      </c>
      <c r="N78" s="59">
        <v>1812915.42</v>
      </c>
      <c r="O78" s="59">
        <v>1257850.6599999999</v>
      </c>
      <c r="P78" s="58">
        <v>0.69379999999999997</v>
      </c>
      <c r="Q78" s="58">
        <v>0.68610000000000004</v>
      </c>
      <c r="R78" s="365">
        <v>1201</v>
      </c>
      <c r="S78" s="365">
        <v>725</v>
      </c>
      <c r="T78" s="366">
        <v>0.60370000000000001</v>
      </c>
      <c r="U78" s="366">
        <v>0.7</v>
      </c>
      <c r="V78" s="57">
        <v>1070</v>
      </c>
      <c r="W78" s="57">
        <v>924</v>
      </c>
      <c r="X78" s="58">
        <v>0.86360000000000003</v>
      </c>
      <c r="Y78" s="210"/>
      <c r="Z78" s="198">
        <v>1508</v>
      </c>
      <c r="AA78" s="199">
        <v>1580</v>
      </c>
      <c r="AB78" s="200">
        <v>1.0477000000000001</v>
      </c>
      <c r="AC78" s="198">
        <v>2063</v>
      </c>
      <c r="AD78" s="199">
        <v>1893</v>
      </c>
      <c r="AE78" s="200">
        <v>0.91759999999999997</v>
      </c>
      <c r="AF78" s="201">
        <v>4043519.08</v>
      </c>
      <c r="AG78" s="202">
        <v>2740854.85</v>
      </c>
      <c r="AH78" s="200">
        <v>0.67779999999999996</v>
      </c>
      <c r="AI78" s="198">
        <v>1725</v>
      </c>
      <c r="AJ78" s="199">
        <v>1175</v>
      </c>
      <c r="AK78" s="200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0">
        <v>7424309.4699999997</v>
      </c>
      <c r="D79" s="360">
        <v>15094216.43</v>
      </c>
      <c r="E79" s="361">
        <v>0.49186451674590198</v>
      </c>
      <c r="F79" s="57">
        <v>6439</v>
      </c>
      <c r="G79" s="57">
        <v>5987</v>
      </c>
      <c r="H79" s="58">
        <v>0.92979999999999996</v>
      </c>
      <c r="I79" s="53">
        <v>0.99419999999999997</v>
      </c>
      <c r="J79" s="365">
        <v>8294</v>
      </c>
      <c r="K79" s="365">
        <v>7786</v>
      </c>
      <c r="L79" s="366">
        <v>0.93879999999999997</v>
      </c>
      <c r="M79" s="361">
        <v>0.9</v>
      </c>
      <c r="N79" s="59">
        <v>8798804.2599999998</v>
      </c>
      <c r="O79" s="59">
        <v>5758182.21</v>
      </c>
      <c r="P79" s="58">
        <v>0.65439999999999998</v>
      </c>
      <c r="Q79" s="58">
        <v>0.64680000000000004</v>
      </c>
      <c r="R79" s="365">
        <v>6629</v>
      </c>
      <c r="S79" s="365">
        <v>3818</v>
      </c>
      <c r="T79" s="366">
        <v>0.57599999999999996</v>
      </c>
      <c r="U79" s="366">
        <v>0.67210000000000003</v>
      </c>
      <c r="V79" s="57">
        <v>3267</v>
      </c>
      <c r="W79" s="57">
        <v>2759</v>
      </c>
      <c r="X79" s="58">
        <v>0.84450000000000003</v>
      </c>
      <c r="Y79" s="210"/>
      <c r="Z79" s="198">
        <v>7070</v>
      </c>
      <c r="AA79" s="199">
        <v>7207</v>
      </c>
      <c r="AB79" s="200">
        <v>1.0194000000000001</v>
      </c>
      <c r="AC79" s="198">
        <v>9387</v>
      </c>
      <c r="AD79" s="199">
        <v>8356</v>
      </c>
      <c r="AE79" s="200">
        <v>0.89019999999999999</v>
      </c>
      <c r="AF79" s="201">
        <v>17335899.309999999</v>
      </c>
      <c r="AG79" s="202">
        <v>11458379.73</v>
      </c>
      <c r="AH79" s="200">
        <v>0.66100000000000003</v>
      </c>
      <c r="AI79" s="198">
        <v>7965</v>
      </c>
      <c r="AJ79" s="199">
        <v>5480</v>
      </c>
      <c r="AK79" s="200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0">
        <v>364747.6</v>
      </c>
      <c r="D80" s="360">
        <v>696929.71</v>
      </c>
      <c r="E80" s="361">
        <v>0.52336353977505101</v>
      </c>
      <c r="F80" s="57">
        <v>185</v>
      </c>
      <c r="G80" s="57">
        <v>177</v>
      </c>
      <c r="H80" s="58">
        <v>0.95679999999999998</v>
      </c>
      <c r="I80" s="53">
        <v>1</v>
      </c>
      <c r="J80" s="365">
        <v>344</v>
      </c>
      <c r="K80" s="365">
        <v>302</v>
      </c>
      <c r="L80" s="366">
        <v>0.87790000000000001</v>
      </c>
      <c r="M80" s="361">
        <v>0.87780000000000002</v>
      </c>
      <c r="N80" s="59">
        <v>345281.71</v>
      </c>
      <c r="O80" s="59">
        <v>247389.19</v>
      </c>
      <c r="P80" s="58">
        <v>0.71650000000000003</v>
      </c>
      <c r="Q80" s="58">
        <v>0.7</v>
      </c>
      <c r="R80" s="365">
        <v>281</v>
      </c>
      <c r="S80" s="365">
        <v>188</v>
      </c>
      <c r="T80" s="366">
        <v>0.66900000000000004</v>
      </c>
      <c r="U80" s="366">
        <v>0.7</v>
      </c>
      <c r="V80" s="57">
        <v>160</v>
      </c>
      <c r="W80" s="57">
        <v>119</v>
      </c>
      <c r="X80" s="58">
        <v>0.74380000000000002</v>
      </c>
      <c r="Y80" s="210"/>
      <c r="Z80" s="198">
        <v>288</v>
      </c>
      <c r="AA80" s="199">
        <v>314</v>
      </c>
      <c r="AB80" s="200">
        <v>1.0903</v>
      </c>
      <c r="AC80" s="198">
        <v>458</v>
      </c>
      <c r="AD80" s="199">
        <v>414</v>
      </c>
      <c r="AE80" s="200">
        <v>0.90390000000000004</v>
      </c>
      <c r="AF80" s="201">
        <v>974081.74</v>
      </c>
      <c r="AG80" s="202">
        <v>709506.5</v>
      </c>
      <c r="AH80" s="200">
        <v>0.72840000000000005</v>
      </c>
      <c r="AI80" s="198">
        <v>393</v>
      </c>
      <c r="AJ80" s="199">
        <v>302</v>
      </c>
      <c r="AK80" s="200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0">
        <v>4128771.3</v>
      </c>
      <c r="D81" s="360">
        <v>8071898.5899999999</v>
      </c>
      <c r="E81" s="361">
        <v>0.51149940177828701</v>
      </c>
      <c r="F81" s="57">
        <v>3027</v>
      </c>
      <c r="G81" s="57">
        <v>2833</v>
      </c>
      <c r="H81" s="58">
        <v>0.93589999999999995</v>
      </c>
      <c r="I81" s="53">
        <v>0.95940000000000003</v>
      </c>
      <c r="J81" s="365">
        <v>3826</v>
      </c>
      <c r="K81" s="365">
        <v>3506</v>
      </c>
      <c r="L81" s="366">
        <v>0.91639999999999999</v>
      </c>
      <c r="M81" s="361">
        <v>0.9</v>
      </c>
      <c r="N81" s="59">
        <v>4804905.8899999997</v>
      </c>
      <c r="O81" s="59">
        <v>3353294.01</v>
      </c>
      <c r="P81" s="58">
        <v>0.69789999999999996</v>
      </c>
      <c r="Q81" s="58">
        <v>0.67879999999999996</v>
      </c>
      <c r="R81" s="365">
        <v>2936</v>
      </c>
      <c r="S81" s="365">
        <v>1656</v>
      </c>
      <c r="T81" s="366">
        <v>0.56399999999999995</v>
      </c>
      <c r="U81" s="366">
        <v>0.65539999999999998</v>
      </c>
      <c r="V81" s="57">
        <v>2549</v>
      </c>
      <c r="W81" s="57">
        <v>2140</v>
      </c>
      <c r="X81" s="58">
        <v>0.83950000000000002</v>
      </c>
      <c r="Y81" s="210"/>
      <c r="Z81" s="198">
        <v>3614</v>
      </c>
      <c r="AA81" s="199">
        <v>3814</v>
      </c>
      <c r="AB81" s="200">
        <v>1.0552999999999999</v>
      </c>
      <c r="AC81" s="198">
        <v>5088</v>
      </c>
      <c r="AD81" s="199">
        <v>4399</v>
      </c>
      <c r="AE81" s="200">
        <v>0.86460000000000004</v>
      </c>
      <c r="AF81" s="201">
        <v>10454714.66</v>
      </c>
      <c r="AG81" s="202">
        <v>7076205.9699999997</v>
      </c>
      <c r="AH81" s="200">
        <v>0.67679999999999996</v>
      </c>
      <c r="AI81" s="198">
        <v>4066</v>
      </c>
      <c r="AJ81" s="199">
        <v>2704</v>
      </c>
      <c r="AK81" s="200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0">
        <v>2776459.48</v>
      </c>
      <c r="D82" s="360">
        <v>6056557.5099999998</v>
      </c>
      <c r="E82" s="361">
        <v>0.458422045100006</v>
      </c>
      <c r="F82" s="57">
        <v>3004</v>
      </c>
      <c r="G82" s="57">
        <v>2779</v>
      </c>
      <c r="H82" s="58">
        <v>0.92510000000000003</v>
      </c>
      <c r="I82" s="53">
        <v>0.97289999999999999</v>
      </c>
      <c r="J82" s="365">
        <v>3720</v>
      </c>
      <c r="K82" s="365">
        <v>3506</v>
      </c>
      <c r="L82" s="366">
        <v>0.9425</v>
      </c>
      <c r="M82" s="361">
        <v>0.9</v>
      </c>
      <c r="N82" s="59">
        <v>3445824.46</v>
      </c>
      <c r="O82" s="59">
        <v>2125775.21</v>
      </c>
      <c r="P82" s="58">
        <v>0.6169</v>
      </c>
      <c r="Q82" s="58">
        <v>0.65229999999999999</v>
      </c>
      <c r="R82" s="365">
        <v>2563</v>
      </c>
      <c r="S82" s="365">
        <v>1303</v>
      </c>
      <c r="T82" s="366">
        <v>0.50839999999999996</v>
      </c>
      <c r="U82" s="366">
        <v>0.66800000000000004</v>
      </c>
      <c r="V82" s="57">
        <v>2567</v>
      </c>
      <c r="W82" s="57">
        <v>2397</v>
      </c>
      <c r="X82" s="58">
        <v>0.93379999999999996</v>
      </c>
      <c r="Y82" s="210"/>
      <c r="Z82" s="198">
        <v>3324</v>
      </c>
      <c r="AA82" s="199">
        <v>3377</v>
      </c>
      <c r="AB82" s="200">
        <v>1.0159</v>
      </c>
      <c r="AC82" s="198">
        <v>4171</v>
      </c>
      <c r="AD82" s="199">
        <v>3785</v>
      </c>
      <c r="AE82" s="200">
        <v>0.90749999999999997</v>
      </c>
      <c r="AF82" s="201">
        <v>6844421.1100000003</v>
      </c>
      <c r="AG82" s="202">
        <v>4558816.16</v>
      </c>
      <c r="AH82" s="200">
        <v>0.66610000000000003</v>
      </c>
      <c r="AI82" s="198">
        <v>3260</v>
      </c>
      <c r="AJ82" s="199">
        <v>2117</v>
      </c>
      <c r="AK82" s="200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0">
        <v>5886337.04</v>
      </c>
      <c r="D83" s="360">
        <v>11857493.65</v>
      </c>
      <c r="E83" s="361">
        <v>0.49642337695875599</v>
      </c>
      <c r="F83" s="57">
        <v>6969</v>
      </c>
      <c r="G83" s="57">
        <v>6220</v>
      </c>
      <c r="H83" s="58">
        <v>0.89249999999999996</v>
      </c>
      <c r="I83" s="53">
        <v>0.93240000000000001</v>
      </c>
      <c r="J83" s="365">
        <v>7369</v>
      </c>
      <c r="K83" s="365">
        <v>6835</v>
      </c>
      <c r="L83" s="366">
        <v>0.92749999999999999</v>
      </c>
      <c r="M83" s="361">
        <v>0.87</v>
      </c>
      <c r="N83" s="59">
        <v>6746854.0999999996</v>
      </c>
      <c r="O83" s="59">
        <v>4545431.32</v>
      </c>
      <c r="P83" s="58">
        <v>0.67369999999999997</v>
      </c>
      <c r="Q83" s="58">
        <v>0.68030000000000002</v>
      </c>
      <c r="R83" s="365">
        <v>5026</v>
      </c>
      <c r="S83" s="365">
        <v>3159</v>
      </c>
      <c r="T83" s="366">
        <v>0.62849999999999995</v>
      </c>
      <c r="U83" s="366">
        <v>0.7</v>
      </c>
      <c r="V83" s="57">
        <v>5194</v>
      </c>
      <c r="W83" s="57">
        <v>4775</v>
      </c>
      <c r="X83" s="58">
        <v>0.91930000000000001</v>
      </c>
      <c r="Y83" s="210"/>
      <c r="Z83" s="198">
        <v>8603</v>
      </c>
      <c r="AA83" s="199">
        <v>8333</v>
      </c>
      <c r="AB83" s="200">
        <v>0.96860000000000002</v>
      </c>
      <c r="AC83" s="198">
        <v>10327</v>
      </c>
      <c r="AD83" s="199">
        <v>9158</v>
      </c>
      <c r="AE83" s="200">
        <v>0.88680000000000003</v>
      </c>
      <c r="AF83" s="201">
        <v>13085066.74</v>
      </c>
      <c r="AG83" s="202">
        <v>8525647.5299999993</v>
      </c>
      <c r="AH83" s="200">
        <v>0.65159999999999996</v>
      </c>
      <c r="AI83" s="198">
        <v>7992</v>
      </c>
      <c r="AJ83" s="199">
        <v>5135</v>
      </c>
      <c r="AK83" s="200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0">
        <v>2828965.83</v>
      </c>
      <c r="D84" s="360">
        <v>5605181.4800000004</v>
      </c>
      <c r="E84" s="361">
        <v>0.50470548368400003</v>
      </c>
      <c r="F84" s="57">
        <v>2453</v>
      </c>
      <c r="G84" s="57">
        <v>2229</v>
      </c>
      <c r="H84" s="58">
        <v>0.90869999999999995</v>
      </c>
      <c r="I84" s="53">
        <v>0.97319999999999995</v>
      </c>
      <c r="J84" s="365">
        <v>3000</v>
      </c>
      <c r="K84" s="365">
        <v>2684</v>
      </c>
      <c r="L84" s="366">
        <v>0.89470000000000005</v>
      </c>
      <c r="M84" s="361">
        <v>0.87909999999999999</v>
      </c>
      <c r="N84" s="59">
        <v>3174881.04</v>
      </c>
      <c r="O84" s="59">
        <v>2233745.84</v>
      </c>
      <c r="P84" s="58">
        <v>0.7036</v>
      </c>
      <c r="Q84" s="58">
        <v>0.69510000000000005</v>
      </c>
      <c r="R84" s="365">
        <v>2146</v>
      </c>
      <c r="S84" s="365">
        <v>1232</v>
      </c>
      <c r="T84" s="366">
        <v>0.57410000000000005</v>
      </c>
      <c r="U84" s="366">
        <v>0.65359999999999996</v>
      </c>
      <c r="V84" s="57">
        <v>2029</v>
      </c>
      <c r="W84" s="57">
        <v>1711</v>
      </c>
      <c r="X84" s="58">
        <v>0.84330000000000005</v>
      </c>
      <c r="Y84" s="210"/>
      <c r="Z84" s="198">
        <v>2818</v>
      </c>
      <c r="AA84" s="199">
        <v>2706</v>
      </c>
      <c r="AB84" s="200">
        <v>0.96030000000000004</v>
      </c>
      <c r="AC84" s="198">
        <v>3754</v>
      </c>
      <c r="AD84" s="199">
        <v>3312</v>
      </c>
      <c r="AE84" s="200">
        <v>0.88229999999999997</v>
      </c>
      <c r="AF84" s="201">
        <v>6897537.0599999996</v>
      </c>
      <c r="AG84" s="202">
        <v>4769676.32</v>
      </c>
      <c r="AH84" s="200">
        <v>0.6915</v>
      </c>
      <c r="AI84" s="198">
        <v>2984</v>
      </c>
      <c r="AJ84" s="199">
        <v>1922</v>
      </c>
      <c r="AK84" s="200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0">
        <v>4727293.28</v>
      </c>
      <c r="D85" s="360">
        <v>9503129.1999999993</v>
      </c>
      <c r="E85" s="361">
        <v>0.497445965482612</v>
      </c>
      <c r="F85" s="57">
        <v>3647</v>
      </c>
      <c r="G85" s="57">
        <v>3397</v>
      </c>
      <c r="H85" s="58">
        <v>0.93149999999999999</v>
      </c>
      <c r="I85" s="53">
        <v>0.97009999999999996</v>
      </c>
      <c r="J85" s="365">
        <v>4266</v>
      </c>
      <c r="K85" s="365">
        <v>3905</v>
      </c>
      <c r="L85" s="366">
        <v>0.91539999999999999</v>
      </c>
      <c r="M85" s="361">
        <v>0.9</v>
      </c>
      <c r="N85" s="59">
        <v>5188768.3499999996</v>
      </c>
      <c r="O85" s="59">
        <v>3776235.28</v>
      </c>
      <c r="P85" s="58">
        <v>0.7278</v>
      </c>
      <c r="Q85" s="58">
        <v>0.7</v>
      </c>
      <c r="R85" s="365">
        <v>3114</v>
      </c>
      <c r="S85" s="365">
        <v>2061</v>
      </c>
      <c r="T85" s="366">
        <v>0.66180000000000005</v>
      </c>
      <c r="U85" s="366">
        <v>0.7</v>
      </c>
      <c r="V85" s="57">
        <v>2799</v>
      </c>
      <c r="W85" s="57">
        <v>2285</v>
      </c>
      <c r="X85" s="58">
        <v>0.81640000000000001</v>
      </c>
      <c r="Y85" s="210"/>
      <c r="Z85" s="198">
        <v>4307</v>
      </c>
      <c r="AA85" s="199">
        <v>4330</v>
      </c>
      <c r="AB85" s="200">
        <v>1.0053000000000001</v>
      </c>
      <c r="AC85" s="198">
        <v>5812</v>
      </c>
      <c r="AD85" s="199">
        <v>5081</v>
      </c>
      <c r="AE85" s="200">
        <v>0.87419999999999998</v>
      </c>
      <c r="AF85" s="201">
        <v>11378669.15</v>
      </c>
      <c r="AG85" s="202">
        <v>7898549.21</v>
      </c>
      <c r="AH85" s="200">
        <v>0.69420000000000004</v>
      </c>
      <c r="AI85" s="198">
        <v>4655</v>
      </c>
      <c r="AJ85" s="199">
        <v>3334</v>
      </c>
      <c r="AK85" s="200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0">
        <v>2389093.69</v>
      </c>
      <c r="D86" s="360">
        <v>4923949.46</v>
      </c>
      <c r="E86" s="361">
        <v>0.485198662051255</v>
      </c>
      <c r="F86" s="57">
        <v>2322</v>
      </c>
      <c r="G86" s="57">
        <v>2090</v>
      </c>
      <c r="H86" s="58">
        <v>0.90010000000000001</v>
      </c>
      <c r="I86" s="53">
        <v>0.93710000000000004</v>
      </c>
      <c r="J86" s="365">
        <v>3205</v>
      </c>
      <c r="K86" s="365">
        <v>2798</v>
      </c>
      <c r="L86" s="366">
        <v>0.873</v>
      </c>
      <c r="M86" s="361">
        <v>0.82930000000000004</v>
      </c>
      <c r="N86" s="59">
        <v>2910459.86</v>
      </c>
      <c r="O86" s="59">
        <v>1843370.47</v>
      </c>
      <c r="P86" s="58">
        <v>0.63339999999999996</v>
      </c>
      <c r="Q86" s="58">
        <v>0.6331</v>
      </c>
      <c r="R86" s="365">
        <v>2166</v>
      </c>
      <c r="S86" s="365">
        <v>1136</v>
      </c>
      <c r="T86" s="366">
        <v>0.52449999999999997</v>
      </c>
      <c r="U86" s="366">
        <v>0.62709999999999999</v>
      </c>
      <c r="V86" s="57">
        <v>1860</v>
      </c>
      <c r="W86" s="57">
        <v>1571</v>
      </c>
      <c r="X86" s="58">
        <v>0.84460000000000002</v>
      </c>
      <c r="Y86" s="210"/>
      <c r="Z86" s="198">
        <v>2408</v>
      </c>
      <c r="AA86" s="199">
        <v>2635</v>
      </c>
      <c r="AB86" s="200">
        <v>1.0943000000000001</v>
      </c>
      <c r="AC86" s="198">
        <v>3727</v>
      </c>
      <c r="AD86" s="199">
        <v>3322</v>
      </c>
      <c r="AE86" s="200">
        <v>0.89129999999999998</v>
      </c>
      <c r="AF86" s="201">
        <v>6189733.4299999997</v>
      </c>
      <c r="AG86" s="202">
        <v>3899498.55</v>
      </c>
      <c r="AH86" s="200">
        <v>0.63</v>
      </c>
      <c r="AI86" s="198">
        <v>2872</v>
      </c>
      <c r="AJ86" s="199">
        <v>1644</v>
      </c>
      <c r="AK86" s="200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0">
        <v>3227209.23</v>
      </c>
      <c r="D87" s="360">
        <v>6357182.79</v>
      </c>
      <c r="E87" s="361">
        <v>0.50764770128624903</v>
      </c>
      <c r="F87" s="57">
        <v>2213</v>
      </c>
      <c r="G87" s="57">
        <v>2067</v>
      </c>
      <c r="H87" s="58">
        <v>0.93400000000000005</v>
      </c>
      <c r="I87" s="53">
        <v>0.97540000000000004</v>
      </c>
      <c r="J87" s="365">
        <v>2831</v>
      </c>
      <c r="K87" s="365">
        <v>2648</v>
      </c>
      <c r="L87" s="366">
        <v>0.93540000000000001</v>
      </c>
      <c r="M87" s="361">
        <v>0.9</v>
      </c>
      <c r="N87" s="59">
        <v>3661719.35</v>
      </c>
      <c r="O87" s="59">
        <v>2611258.42</v>
      </c>
      <c r="P87" s="58">
        <v>0.71309999999999996</v>
      </c>
      <c r="Q87" s="58">
        <v>0.7</v>
      </c>
      <c r="R87" s="365">
        <v>2170</v>
      </c>
      <c r="S87" s="365">
        <v>1277</v>
      </c>
      <c r="T87" s="366">
        <v>0.58850000000000002</v>
      </c>
      <c r="U87" s="366">
        <v>0.69359999999999999</v>
      </c>
      <c r="V87" s="57">
        <v>1844</v>
      </c>
      <c r="W87" s="57">
        <v>1629</v>
      </c>
      <c r="X87" s="58">
        <v>0.88339999999999996</v>
      </c>
      <c r="Y87" s="210"/>
      <c r="Z87" s="198">
        <v>2764</v>
      </c>
      <c r="AA87" s="199">
        <v>2781</v>
      </c>
      <c r="AB87" s="200">
        <v>1.0062</v>
      </c>
      <c r="AC87" s="198">
        <v>3644</v>
      </c>
      <c r="AD87" s="199">
        <v>3241</v>
      </c>
      <c r="AE87" s="200">
        <v>0.88939999999999997</v>
      </c>
      <c r="AF87" s="201">
        <v>7726448.75</v>
      </c>
      <c r="AG87" s="202">
        <v>5202712.91</v>
      </c>
      <c r="AH87" s="200">
        <v>0.6734</v>
      </c>
      <c r="AI87" s="198">
        <v>2923</v>
      </c>
      <c r="AJ87" s="199">
        <v>1870</v>
      </c>
      <c r="AK87" s="200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0">
        <v>2582462.7200000002</v>
      </c>
      <c r="D88" s="360">
        <v>5421560.0999999996</v>
      </c>
      <c r="E88" s="361">
        <v>0.47633202848751999</v>
      </c>
      <c r="F88" s="57">
        <v>2855</v>
      </c>
      <c r="G88" s="57">
        <v>2622</v>
      </c>
      <c r="H88" s="58">
        <v>0.91839999999999999</v>
      </c>
      <c r="I88" s="53">
        <v>0.93879999999999997</v>
      </c>
      <c r="J88" s="365">
        <v>3263</v>
      </c>
      <c r="K88" s="365">
        <v>3128</v>
      </c>
      <c r="L88" s="366">
        <v>0.95860000000000001</v>
      </c>
      <c r="M88" s="361">
        <v>0.9</v>
      </c>
      <c r="N88" s="59">
        <v>3052441.77</v>
      </c>
      <c r="O88" s="59">
        <v>1805913.56</v>
      </c>
      <c r="P88" s="58">
        <v>0.59160000000000001</v>
      </c>
      <c r="Q88" s="58">
        <v>0.60850000000000004</v>
      </c>
      <c r="R88" s="365">
        <v>2838</v>
      </c>
      <c r="S88" s="365">
        <v>1526</v>
      </c>
      <c r="T88" s="366">
        <v>0.53769999999999996</v>
      </c>
      <c r="U88" s="366">
        <v>0.65259999999999996</v>
      </c>
      <c r="V88" s="57">
        <v>2045</v>
      </c>
      <c r="W88" s="57">
        <v>1811</v>
      </c>
      <c r="X88" s="58">
        <v>0.88560000000000005</v>
      </c>
      <c r="Y88" s="210"/>
      <c r="Z88" s="198">
        <v>3603</v>
      </c>
      <c r="AA88" s="199">
        <v>3539</v>
      </c>
      <c r="AB88" s="200">
        <v>0.98219999999999996</v>
      </c>
      <c r="AC88" s="198">
        <v>4437</v>
      </c>
      <c r="AD88" s="199">
        <v>4129</v>
      </c>
      <c r="AE88" s="200">
        <v>0.93059999999999998</v>
      </c>
      <c r="AF88" s="201">
        <v>5799476.5899999999</v>
      </c>
      <c r="AG88" s="202">
        <v>3422009.58</v>
      </c>
      <c r="AH88" s="200">
        <v>0.59009999999999996</v>
      </c>
      <c r="AI88" s="198">
        <v>3767</v>
      </c>
      <c r="AJ88" s="199">
        <v>2136</v>
      </c>
      <c r="AK88" s="200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0">
        <v>1759500.67</v>
      </c>
      <c r="D89" s="360">
        <v>3461106.49</v>
      </c>
      <c r="E89" s="361">
        <v>0.50836363315709499</v>
      </c>
      <c r="F89" s="57">
        <v>1629</v>
      </c>
      <c r="G89" s="57">
        <v>1524</v>
      </c>
      <c r="H89" s="58">
        <v>0.9355</v>
      </c>
      <c r="I89" s="53">
        <v>0.98299999999999998</v>
      </c>
      <c r="J89" s="365">
        <v>1931</v>
      </c>
      <c r="K89" s="365">
        <v>1765</v>
      </c>
      <c r="L89" s="366">
        <v>0.91400000000000003</v>
      </c>
      <c r="M89" s="361">
        <v>0.87770000000000004</v>
      </c>
      <c r="N89" s="59">
        <v>1960439.12</v>
      </c>
      <c r="O89" s="59">
        <v>1367746.68</v>
      </c>
      <c r="P89" s="58">
        <v>0.69769999999999999</v>
      </c>
      <c r="Q89" s="58">
        <v>0.6956</v>
      </c>
      <c r="R89" s="365">
        <v>1317</v>
      </c>
      <c r="S89" s="365">
        <v>821</v>
      </c>
      <c r="T89" s="366">
        <v>0.62339999999999995</v>
      </c>
      <c r="U89" s="366">
        <v>0.7</v>
      </c>
      <c r="V89" s="57">
        <v>1239</v>
      </c>
      <c r="W89" s="57">
        <v>1055</v>
      </c>
      <c r="X89" s="58">
        <v>0.85150000000000003</v>
      </c>
      <c r="Y89" s="210"/>
      <c r="Z89" s="198">
        <v>1896</v>
      </c>
      <c r="AA89" s="199">
        <v>1973</v>
      </c>
      <c r="AB89" s="200">
        <v>1.0406</v>
      </c>
      <c r="AC89" s="198">
        <v>2506</v>
      </c>
      <c r="AD89" s="199">
        <v>2206</v>
      </c>
      <c r="AE89" s="200">
        <v>0.88029999999999997</v>
      </c>
      <c r="AF89" s="201">
        <v>4300406.38</v>
      </c>
      <c r="AG89" s="202">
        <v>3039801.79</v>
      </c>
      <c r="AH89" s="200">
        <v>0.70689999999999997</v>
      </c>
      <c r="AI89" s="198">
        <v>1861</v>
      </c>
      <c r="AJ89" s="199">
        <v>1340</v>
      </c>
      <c r="AK89" s="200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0">
        <v>1030467.34</v>
      </c>
      <c r="D90" s="360">
        <v>2039740.97</v>
      </c>
      <c r="E90" s="361">
        <v>0.50519519642731903</v>
      </c>
      <c r="F90" s="57">
        <v>600</v>
      </c>
      <c r="G90" s="57">
        <v>554</v>
      </c>
      <c r="H90" s="58">
        <v>0.92330000000000001</v>
      </c>
      <c r="I90" s="53">
        <v>0.97599999999999998</v>
      </c>
      <c r="J90" s="365">
        <v>1011</v>
      </c>
      <c r="K90" s="365">
        <v>882</v>
      </c>
      <c r="L90" s="366">
        <v>0.87239999999999995</v>
      </c>
      <c r="M90" s="361">
        <v>0.88629999999999998</v>
      </c>
      <c r="N90" s="59">
        <v>1145839.18</v>
      </c>
      <c r="O90" s="59">
        <v>821309.91</v>
      </c>
      <c r="P90" s="58">
        <v>0.71679999999999999</v>
      </c>
      <c r="Q90" s="58">
        <v>0.6976</v>
      </c>
      <c r="R90" s="365">
        <v>815</v>
      </c>
      <c r="S90" s="365">
        <v>455</v>
      </c>
      <c r="T90" s="366">
        <v>0.55830000000000002</v>
      </c>
      <c r="U90" s="366">
        <v>0.62890000000000001</v>
      </c>
      <c r="V90" s="57">
        <v>404</v>
      </c>
      <c r="W90" s="57">
        <v>343</v>
      </c>
      <c r="X90" s="58">
        <v>0.84899999999999998</v>
      </c>
      <c r="Y90" s="210"/>
      <c r="Z90" s="198">
        <v>780</v>
      </c>
      <c r="AA90" s="199">
        <v>822</v>
      </c>
      <c r="AB90" s="200">
        <v>1.0538000000000001</v>
      </c>
      <c r="AC90" s="198">
        <v>1408</v>
      </c>
      <c r="AD90" s="199">
        <v>1245</v>
      </c>
      <c r="AE90" s="200">
        <v>0.88419999999999999</v>
      </c>
      <c r="AF90" s="201">
        <v>2957498.62</v>
      </c>
      <c r="AG90" s="202">
        <v>2010495.66</v>
      </c>
      <c r="AH90" s="200">
        <v>0.67979999999999996</v>
      </c>
      <c r="AI90" s="198">
        <v>1206</v>
      </c>
      <c r="AJ90" s="199">
        <v>732</v>
      </c>
      <c r="AK90" s="200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0">
        <v>1579509.3</v>
      </c>
      <c r="D91" s="360">
        <v>3262193.04</v>
      </c>
      <c r="E91" s="361">
        <v>0.48418633742165101</v>
      </c>
      <c r="F91" s="57">
        <v>1347</v>
      </c>
      <c r="G91" s="57">
        <v>1303</v>
      </c>
      <c r="H91" s="58">
        <v>0.96730000000000005</v>
      </c>
      <c r="I91" s="53">
        <v>1</v>
      </c>
      <c r="J91" s="365">
        <v>1817</v>
      </c>
      <c r="K91" s="365">
        <v>1670</v>
      </c>
      <c r="L91" s="366">
        <v>0.91910000000000003</v>
      </c>
      <c r="M91" s="361">
        <v>0.9</v>
      </c>
      <c r="N91" s="59">
        <v>1874045.39</v>
      </c>
      <c r="O91" s="59">
        <v>1253549.02</v>
      </c>
      <c r="P91" s="58">
        <v>0.66890000000000005</v>
      </c>
      <c r="Q91" s="58">
        <v>0.67759999999999998</v>
      </c>
      <c r="R91" s="365">
        <v>1231</v>
      </c>
      <c r="S91" s="365">
        <v>663</v>
      </c>
      <c r="T91" s="366">
        <v>0.53859999999999997</v>
      </c>
      <c r="U91" s="366">
        <v>0.67459999999999998</v>
      </c>
      <c r="V91" s="57">
        <v>1256</v>
      </c>
      <c r="W91" s="57">
        <v>1093</v>
      </c>
      <c r="X91" s="58">
        <v>0.87019999999999997</v>
      </c>
      <c r="Y91" s="210"/>
      <c r="Z91" s="198">
        <v>1446</v>
      </c>
      <c r="AA91" s="199">
        <v>1649</v>
      </c>
      <c r="AB91" s="200">
        <v>1.1404000000000001</v>
      </c>
      <c r="AC91" s="198">
        <v>2131</v>
      </c>
      <c r="AD91" s="199">
        <v>1881</v>
      </c>
      <c r="AE91" s="200">
        <v>0.88270000000000004</v>
      </c>
      <c r="AF91" s="201">
        <v>4012549.23</v>
      </c>
      <c r="AG91" s="202">
        <v>2652167.35</v>
      </c>
      <c r="AH91" s="200">
        <v>0.66100000000000003</v>
      </c>
      <c r="AI91" s="198">
        <v>1620</v>
      </c>
      <c r="AJ91" s="199">
        <v>1013</v>
      </c>
      <c r="AK91" s="200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0">
        <v>291308.2</v>
      </c>
      <c r="D92" s="360">
        <v>662029.71</v>
      </c>
      <c r="E92" s="361">
        <v>0.440022850334013</v>
      </c>
      <c r="F92" s="57">
        <v>181</v>
      </c>
      <c r="G92" s="57">
        <v>165</v>
      </c>
      <c r="H92" s="58">
        <v>0.91159999999999997</v>
      </c>
      <c r="I92" s="53">
        <v>0.99490000000000001</v>
      </c>
      <c r="J92" s="365">
        <v>308</v>
      </c>
      <c r="K92" s="365">
        <v>289</v>
      </c>
      <c r="L92" s="366">
        <v>0.93830000000000002</v>
      </c>
      <c r="M92" s="361">
        <v>0.9</v>
      </c>
      <c r="N92" s="59">
        <v>316535.34000000003</v>
      </c>
      <c r="O92" s="59">
        <v>232911.45</v>
      </c>
      <c r="P92" s="58">
        <v>0.73580000000000001</v>
      </c>
      <c r="Q92" s="58">
        <v>0.7</v>
      </c>
      <c r="R92" s="365">
        <v>251</v>
      </c>
      <c r="S92" s="365">
        <v>132</v>
      </c>
      <c r="T92" s="366">
        <v>0.52590000000000003</v>
      </c>
      <c r="U92" s="366">
        <v>0.69820000000000004</v>
      </c>
      <c r="V92" s="57">
        <v>129</v>
      </c>
      <c r="W92" s="57">
        <v>96</v>
      </c>
      <c r="X92" s="58">
        <v>0.74419999999999997</v>
      </c>
      <c r="Y92" s="210"/>
      <c r="Z92" s="198">
        <v>245</v>
      </c>
      <c r="AA92" s="199">
        <v>266</v>
      </c>
      <c r="AB92" s="200">
        <v>1.0857000000000001</v>
      </c>
      <c r="AC92" s="198">
        <v>522</v>
      </c>
      <c r="AD92" s="199">
        <v>421</v>
      </c>
      <c r="AE92" s="200">
        <v>0.80649999999999999</v>
      </c>
      <c r="AF92" s="201">
        <v>837812.99</v>
      </c>
      <c r="AG92" s="202">
        <v>541939.56999999995</v>
      </c>
      <c r="AH92" s="200">
        <v>0.64690000000000003</v>
      </c>
      <c r="AI92" s="198">
        <v>408</v>
      </c>
      <c r="AJ92" s="199">
        <v>262</v>
      </c>
      <c r="AK92" s="200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0">
        <v>561593.35</v>
      </c>
      <c r="D93" s="360">
        <v>1205600.9099999999</v>
      </c>
      <c r="E93" s="361">
        <v>0.46582027712636698</v>
      </c>
      <c r="F93" s="57">
        <v>457</v>
      </c>
      <c r="G93" s="57">
        <v>429</v>
      </c>
      <c r="H93" s="58">
        <v>0.93869999999999998</v>
      </c>
      <c r="I93" s="53">
        <v>0.9919</v>
      </c>
      <c r="J93" s="365">
        <v>631</v>
      </c>
      <c r="K93" s="365">
        <v>602</v>
      </c>
      <c r="L93" s="366">
        <v>0.95399999999999996</v>
      </c>
      <c r="M93" s="361">
        <v>0.9</v>
      </c>
      <c r="N93" s="59">
        <v>617771.84</v>
      </c>
      <c r="O93" s="59">
        <v>432160.54</v>
      </c>
      <c r="P93" s="58">
        <v>0.69950000000000001</v>
      </c>
      <c r="Q93" s="58">
        <v>0.7</v>
      </c>
      <c r="R93" s="365">
        <v>497</v>
      </c>
      <c r="S93" s="365">
        <v>323</v>
      </c>
      <c r="T93" s="366">
        <v>0.64990000000000003</v>
      </c>
      <c r="U93" s="366">
        <v>0.7</v>
      </c>
      <c r="V93" s="57">
        <v>396</v>
      </c>
      <c r="W93" s="57">
        <v>326</v>
      </c>
      <c r="X93" s="58">
        <v>0.82320000000000004</v>
      </c>
      <c r="Y93" s="210"/>
      <c r="Z93" s="198">
        <v>604</v>
      </c>
      <c r="AA93" s="199">
        <v>674</v>
      </c>
      <c r="AB93" s="200">
        <v>1.1158999999999999</v>
      </c>
      <c r="AC93" s="198">
        <v>871</v>
      </c>
      <c r="AD93" s="199">
        <v>773</v>
      </c>
      <c r="AE93" s="200">
        <v>0.88749999999999996</v>
      </c>
      <c r="AF93" s="201">
        <v>1698273.85</v>
      </c>
      <c r="AG93" s="202">
        <v>1181751.96</v>
      </c>
      <c r="AH93" s="200">
        <v>0.69589999999999996</v>
      </c>
      <c r="AI93" s="198">
        <v>752</v>
      </c>
      <c r="AJ93" s="199">
        <v>531</v>
      </c>
      <c r="AK93" s="200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0"/>
      <c r="D94" s="360"/>
      <c r="E94" s="361"/>
      <c r="F94" s="57"/>
      <c r="G94" s="57"/>
      <c r="H94" s="58"/>
      <c r="I94" s="53"/>
      <c r="J94" s="365"/>
      <c r="K94" s="365"/>
      <c r="L94" s="366"/>
      <c r="M94" s="361"/>
      <c r="N94" s="59"/>
      <c r="O94" s="59"/>
      <c r="P94" s="58"/>
      <c r="Q94" s="58"/>
      <c r="R94" s="365"/>
      <c r="S94" s="365"/>
      <c r="T94" s="366"/>
      <c r="U94" s="366"/>
      <c r="V94" s="57"/>
      <c r="W94" s="57"/>
      <c r="X94" s="58"/>
      <c r="Y94" s="210"/>
      <c r="Z94" s="198"/>
      <c r="AA94" s="199"/>
      <c r="AB94" s="200"/>
      <c r="AC94" s="198"/>
      <c r="AD94" s="199"/>
      <c r="AE94" s="200"/>
      <c r="AF94" s="201"/>
      <c r="AG94" s="202"/>
      <c r="AH94" s="200"/>
      <c r="AI94" s="198"/>
      <c r="AJ94" s="199"/>
      <c r="AK94" s="200"/>
      <c r="AL94" s="9"/>
    </row>
    <row r="95" spans="1:38" ht="13.8" x14ac:dyDescent="0.3">
      <c r="A95" s="56" t="s">
        <v>311</v>
      </c>
      <c r="B95" s="56" t="s">
        <v>97</v>
      </c>
      <c r="C95" s="360">
        <v>170216.64</v>
      </c>
      <c r="D95" s="360">
        <v>340535.31</v>
      </c>
      <c r="E95" s="361">
        <v>0.49985019174663597</v>
      </c>
      <c r="F95" s="57">
        <v>125</v>
      </c>
      <c r="G95" s="57">
        <v>115</v>
      </c>
      <c r="H95" s="58">
        <v>0.92</v>
      </c>
      <c r="I95" s="53">
        <v>0.92100000000000004</v>
      </c>
      <c r="J95" s="365">
        <v>145</v>
      </c>
      <c r="K95" s="365">
        <v>144</v>
      </c>
      <c r="L95" s="366">
        <v>0.99309999999999998</v>
      </c>
      <c r="M95" s="361">
        <v>0.9</v>
      </c>
      <c r="N95" s="59">
        <v>172354</v>
      </c>
      <c r="O95" s="59">
        <v>121640.43</v>
      </c>
      <c r="P95" s="58">
        <v>0.70579999999999998</v>
      </c>
      <c r="Q95" s="58">
        <v>0.7</v>
      </c>
      <c r="R95" s="365">
        <v>133</v>
      </c>
      <c r="S95" s="365">
        <v>98</v>
      </c>
      <c r="T95" s="366">
        <v>0.73680000000000001</v>
      </c>
      <c r="U95" s="366">
        <v>0.7</v>
      </c>
      <c r="V95" s="57">
        <v>91</v>
      </c>
      <c r="W95" s="57">
        <v>74</v>
      </c>
      <c r="X95" s="58">
        <v>0.81320000000000003</v>
      </c>
      <c r="Y95" s="227"/>
      <c r="Z95" s="228">
        <v>197</v>
      </c>
      <c r="AA95" s="229">
        <v>202</v>
      </c>
      <c r="AB95" s="230">
        <v>1.0254000000000001</v>
      </c>
      <c r="AC95" s="228">
        <v>243</v>
      </c>
      <c r="AD95" s="229">
        <v>227</v>
      </c>
      <c r="AE95" s="230">
        <v>0.93420000000000003</v>
      </c>
      <c r="AF95" s="231">
        <v>480451.5</v>
      </c>
      <c r="AG95" s="232">
        <v>302637.44</v>
      </c>
      <c r="AH95" s="230">
        <v>0.62990000000000002</v>
      </c>
      <c r="AI95" s="228">
        <v>207</v>
      </c>
      <c r="AJ95" s="229">
        <v>152</v>
      </c>
      <c r="AK95" s="230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0">
        <v>4937773.1100000003</v>
      </c>
      <c r="D96" s="360">
        <v>10050311.25</v>
      </c>
      <c r="E96" s="361">
        <v>0.49130549165828102</v>
      </c>
      <c r="F96" s="57">
        <v>3229</v>
      </c>
      <c r="G96" s="57">
        <v>3006</v>
      </c>
      <c r="H96" s="58">
        <v>0.93089999999999995</v>
      </c>
      <c r="I96" s="53">
        <v>0.97670000000000001</v>
      </c>
      <c r="J96" s="365">
        <v>4387</v>
      </c>
      <c r="K96" s="365">
        <v>4082</v>
      </c>
      <c r="L96" s="366">
        <v>0.93049999999999999</v>
      </c>
      <c r="M96" s="361">
        <v>0.9</v>
      </c>
      <c r="N96" s="59">
        <v>5719451.04</v>
      </c>
      <c r="O96" s="59">
        <v>3839774.21</v>
      </c>
      <c r="P96" s="58">
        <v>0.6714</v>
      </c>
      <c r="Q96" s="58">
        <v>0.6512</v>
      </c>
      <c r="R96" s="365">
        <v>3317</v>
      </c>
      <c r="S96" s="365">
        <v>1950</v>
      </c>
      <c r="T96" s="366">
        <v>0.58789999999999998</v>
      </c>
      <c r="U96" s="366">
        <v>0.66820000000000002</v>
      </c>
      <c r="V96" s="57">
        <v>2307</v>
      </c>
      <c r="W96" s="57">
        <v>1634</v>
      </c>
      <c r="X96" s="58">
        <v>0.70830000000000004</v>
      </c>
      <c r="Y96" s="210"/>
      <c r="Z96" s="198">
        <v>3644</v>
      </c>
      <c r="AA96" s="199">
        <v>3612</v>
      </c>
      <c r="AB96" s="200">
        <v>0.99119999999999997</v>
      </c>
      <c r="AC96" s="198">
        <v>5313</v>
      </c>
      <c r="AD96" s="199">
        <v>4710</v>
      </c>
      <c r="AE96" s="200">
        <v>0.88649999999999995</v>
      </c>
      <c r="AF96" s="201">
        <v>12087555.23</v>
      </c>
      <c r="AG96" s="202">
        <v>7604912.2199999997</v>
      </c>
      <c r="AH96" s="200">
        <v>0.62919999999999998</v>
      </c>
      <c r="AI96" s="198">
        <v>4104</v>
      </c>
      <c r="AJ96" s="199">
        <v>2664</v>
      </c>
      <c r="AK96" s="200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0">
        <v>2222723.5499999998</v>
      </c>
      <c r="D97" s="360">
        <v>4698932.3099999996</v>
      </c>
      <c r="E97" s="361">
        <v>0.473027360975115</v>
      </c>
      <c r="F97" s="57">
        <v>2423</v>
      </c>
      <c r="G97" s="57">
        <v>2255</v>
      </c>
      <c r="H97" s="58">
        <v>0.93069999999999997</v>
      </c>
      <c r="I97" s="53">
        <v>0.98040000000000005</v>
      </c>
      <c r="J97" s="365">
        <v>2667</v>
      </c>
      <c r="K97" s="365">
        <v>2505</v>
      </c>
      <c r="L97" s="366">
        <v>0.93930000000000002</v>
      </c>
      <c r="M97" s="361">
        <v>0.9</v>
      </c>
      <c r="N97" s="59">
        <v>2551854.66</v>
      </c>
      <c r="O97" s="59">
        <v>1746131.15</v>
      </c>
      <c r="P97" s="58">
        <v>0.68430000000000002</v>
      </c>
      <c r="Q97" s="58">
        <v>0.6885</v>
      </c>
      <c r="R97" s="365">
        <v>1952</v>
      </c>
      <c r="S97" s="365">
        <v>1287</v>
      </c>
      <c r="T97" s="366">
        <v>0.6593</v>
      </c>
      <c r="U97" s="366">
        <v>0.7</v>
      </c>
      <c r="V97" s="57">
        <v>1911</v>
      </c>
      <c r="W97" s="57">
        <v>1683</v>
      </c>
      <c r="X97" s="58">
        <v>0.88070000000000004</v>
      </c>
      <c r="Y97" s="210"/>
      <c r="Z97" s="198">
        <v>2553</v>
      </c>
      <c r="AA97" s="199">
        <v>2517</v>
      </c>
      <c r="AB97" s="200">
        <v>0.9859</v>
      </c>
      <c r="AC97" s="198">
        <v>3158</v>
      </c>
      <c r="AD97" s="199">
        <v>2878</v>
      </c>
      <c r="AE97" s="200">
        <v>0.9113</v>
      </c>
      <c r="AF97" s="201">
        <v>5112097.92</v>
      </c>
      <c r="AG97" s="202">
        <v>3527423.08</v>
      </c>
      <c r="AH97" s="200">
        <v>0.69</v>
      </c>
      <c r="AI97" s="198">
        <v>2595</v>
      </c>
      <c r="AJ97" s="199">
        <v>1832</v>
      </c>
      <c r="AK97" s="200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0">
        <v>21712921.57</v>
      </c>
      <c r="D98" s="360">
        <v>43837506.189999998</v>
      </c>
      <c r="E98" s="361">
        <v>0.49530467075139101</v>
      </c>
      <c r="F98" s="57">
        <v>14229</v>
      </c>
      <c r="G98" s="57">
        <v>13280</v>
      </c>
      <c r="H98" s="58">
        <v>0.93330000000000002</v>
      </c>
      <c r="I98" s="53">
        <v>0.97770000000000001</v>
      </c>
      <c r="J98" s="365">
        <v>17717</v>
      </c>
      <c r="K98" s="365">
        <v>15427</v>
      </c>
      <c r="L98" s="366">
        <v>0.87070000000000003</v>
      </c>
      <c r="M98" s="361">
        <v>0.87639999999999996</v>
      </c>
      <c r="N98" s="59">
        <v>24557490.91</v>
      </c>
      <c r="O98" s="59">
        <v>17038472.120000001</v>
      </c>
      <c r="P98" s="58">
        <v>0.69379999999999997</v>
      </c>
      <c r="Q98" s="58">
        <v>0.68899999999999995</v>
      </c>
      <c r="R98" s="365">
        <v>12227</v>
      </c>
      <c r="S98" s="365">
        <v>7659</v>
      </c>
      <c r="T98" s="366">
        <v>0.62639999999999996</v>
      </c>
      <c r="U98" s="366">
        <v>0.7</v>
      </c>
      <c r="V98" s="57">
        <v>8047</v>
      </c>
      <c r="W98" s="57">
        <v>6225</v>
      </c>
      <c r="X98" s="58">
        <v>0.77359999999999995</v>
      </c>
      <c r="Y98" s="210"/>
      <c r="Z98" s="198">
        <v>15596</v>
      </c>
      <c r="AA98" s="199">
        <v>16276</v>
      </c>
      <c r="AB98" s="200">
        <v>1.0436000000000001</v>
      </c>
      <c r="AC98" s="198">
        <v>21036</v>
      </c>
      <c r="AD98" s="199">
        <v>18594</v>
      </c>
      <c r="AE98" s="200">
        <v>0.88390000000000002</v>
      </c>
      <c r="AF98" s="201">
        <v>55047179.939999998</v>
      </c>
      <c r="AG98" s="202">
        <v>38138672.049999997</v>
      </c>
      <c r="AH98" s="200">
        <v>0.69279999999999997</v>
      </c>
      <c r="AI98" s="198">
        <v>16974</v>
      </c>
      <c r="AJ98" s="199">
        <v>11691</v>
      </c>
      <c r="AK98" s="200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0">
        <v>905948.31</v>
      </c>
      <c r="D99" s="360">
        <v>1921224.7</v>
      </c>
      <c r="E99" s="361">
        <v>0.471547294806277</v>
      </c>
      <c r="F99" s="57">
        <v>836</v>
      </c>
      <c r="G99" s="57">
        <v>787</v>
      </c>
      <c r="H99" s="58">
        <v>0.94140000000000001</v>
      </c>
      <c r="I99" s="53">
        <v>0.98119999999999996</v>
      </c>
      <c r="J99" s="365">
        <v>968</v>
      </c>
      <c r="K99" s="365">
        <v>925</v>
      </c>
      <c r="L99" s="366">
        <v>0.9556</v>
      </c>
      <c r="M99" s="361">
        <v>0.9</v>
      </c>
      <c r="N99" s="59">
        <v>1046957.48</v>
      </c>
      <c r="O99" s="59">
        <v>728909.99</v>
      </c>
      <c r="P99" s="58">
        <v>0.69620000000000004</v>
      </c>
      <c r="Q99" s="58">
        <v>0.7</v>
      </c>
      <c r="R99" s="365">
        <v>699</v>
      </c>
      <c r="S99" s="365">
        <v>419</v>
      </c>
      <c r="T99" s="366">
        <v>0.59940000000000004</v>
      </c>
      <c r="U99" s="366">
        <v>0.7</v>
      </c>
      <c r="V99" s="57">
        <v>704</v>
      </c>
      <c r="W99" s="57">
        <v>593</v>
      </c>
      <c r="X99" s="58">
        <v>0.84230000000000005</v>
      </c>
      <c r="Y99" s="210"/>
      <c r="Z99" s="198">
        <v>946</v>
      </c>
      <c r="AA99" s="199">
        <v>998</v>
      </c>
      <c r="AB99" s="200">
        <v>1.0549999999999999</v>
      </c>
      <c r="AC99" s="198">
        <v>1186</v>
      </c>
      <c r="AD99" s="199">
        <v>1115</v>
      </c>
      <c r="AE99" s="200">
        <v>0.94010000000000005</v>
      </c>
      <c r="AF99" s="201">
        <v>2237496.81</v>
      </c>
      <c r="AG99" s="202">
        <v>1567576.78</v>
      </c>
      <c r="AH99" s="200">
        <v>0.7006</v>
      </c>
      <c r="AI99" s="198">
        <v>1013</v>
      </c>
      <c r="AJ99" s="199">
        <v>762</v>
      </c>
      <c r="AK99" s="200">
        <v>0.75219999999999998</v>
      </c>
      <c r="AL99" s="9" t="s">
        <v>165</v>
      </c>
    </row>
    <row r="100" spans="1:38" ht="13.8" x14ac:dyDescent="0.3">
      <c r="A100" s="56" t="s">
        <v>311</v>
      </c>
      <c r="B100" s="56" t="s">
        <v>102</v>
      </c>
      <c r="C100" s="360">
        <v>626359.27</v>
      </c>
      <c r="D100" s="360">
        <v>1247204.47</v>
      </c>
      <c r="E100" s="361">
        <v>0.502210571775773</v>
      </c>
      <c r="F100" s="57">
        <v>763</v>
      </c>
      <c r="G100" s="57">
        <v>677</v>
      </c>
      <c r="H100" s="58">
        <v>0.88729999999999998</v>
      </c>
      <c r="I100" s="53">
        <v>0.93669999999999998</v>
      </c>
      <c r="J100" s="365">
        <v>800</v>
      </c>
      <c r="K100" s="365">
        <v>760</v>
      </c>
      <c r="L100" s="366">
        <v>0.95</v>
      </c>
      <c r="M100" s="361">
        <v>0.88019999999999998</v>
      </c>
      <c r="N100" s="59">
        <v>677932.84</v>
      </c>
      <c r="O100" s="59">
        <v>456821.07</v>
      </c>
      <c r="P100" s="58">
        <v>0.67379999999999995</v>
      </c>
      <c r="Q100" s="58">
        <v>0.66259999999999997</v>
      </c>
      <c r="R100" s="365">
        <v>654</v>
      </c>
      <c r="S100" s="365">
        <v>423</v>
      </c>
      <c r="T100" s="366">
        <v>0.64680000000000004</v>
      </c>
      <c r="U100" s="366">
        <v>0.7</v>
      </c>
      <c r="V100" s="57">
        <v>524</v>
      </c>
      <c r="W100" s="57">
        <v>471</v>
      </c>
      <c r="X100" s="58">
        <v>0.89890000000000003</v>
      </c>
      <c r="Y100" s="210"/>
      <c r="Z100" s="198">
        <v>1093</v>
      </c>
      <c r="AA100" s="199">
        <v>1097</v>
      </c>
      <c r="AB100" s="200">
        <v>1.0037</v>
      </c>
      <c r="AC100" s="198">
        <v>1300</v>
      </c>
      <c r="AD100" s="199">
        <v>1199</v>
      </c>
      <c r="AE100" s="200">
        <v>0.92230000000000001</v>
      </c>
      <c r="AF100" s="201">
        <v>1630868</v>
      </c>
      <c r="AG100" s="202">
        <v>1091809.29</v>
      </c>
      <c r="AH100" s="200">
        <v>0.66949999999999998</v>
      </c>
      <c r="AI100" s="198">
        <v>977</v>
      </c>
      <c r="AJ100" s="199">
        <v>637</v>
      </c>
      <c r="AK100" s="200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0">
        <v>752702.36</v>
      </c>
      <c r="D101" s="360">
        <v>1688386.23</v>
      </c>
      <c r="E101" s="361">
        <v>0.44581171453879997</v>
      </c>
      <c r="F101" s="57">
        <v>302</v>
      </c>
      <c r="G101" s="57">
        <v>278</v>
      </c>
      <c r="H101" s="58">
        <v>0.92049999999999998</v>
      </c>
      <c r="I101" s="53">
        <v>1</v>
      </c>
      <c r="J101" s="365">
        <v>461</v>
      </c>
      <c r="K101" s="365">
        <v>445</v>
      </c>
      <c r="L101" s="366">
        <v>0.96530000000000005</v>
      </c>
      <c r="M101" s="361">
        <v>0.9</v>
      </c>
      <c r="N101" s="59">
        <v>800865.42</v>
      </c>
      <c r="O101" s="59">
        <v>592577.1</v>
      </c>
      <c r="P101" s="58">
        <v>0.7399</v>
      </c>
      <c r="Q101" s="58">
        <v>0.7</v>
      </c>
      <c r="R101" s="365">
        <v>378</v>
      </c>
      <c r="S101" s="365">
        <v>229</v>
      </c>
      <c r="T101" s="366">
        <v>0.60580000000000001</v>
      </c>
      <c r="U101" s="366">
        <v>0.7</v>
      </c>
      <c r="V101" s="57">
        <v>292</v>
      </c>
      <c r="W101" s="57">
        <v>181</v>
      </c>
      <c r="X101" s="58">
        <v>0.61990000000000001</v>
      </c>
      <c r="Y101" s="210"/>
      <c r="Z101" s="198">
        <v>393</v>
      </c>
      <c r="AA101" s="199">
        <v>431</v>
      </c>
      <c r="AB101" s="200">
        <v>1.0967</v>
      </c>
      <c r="AC101" s="198">
        <v>662</v>
      </c>
      <c r="AD101" s="199">
        <v>609</v>
      </c>
      <c r="AE101" s="200">
        <v>0.91990000000000005</v>
      </c>
      <c r="AF101" s="201">
        <v>1809985.46</v>
      </c>
      <c r="AG101" s="202">
        <v>1358520.61</v>
      </c>
      <c r="AH101" s="200">
        <v>0.75060000000000004</v>
      </c>
      <c r="AI101" s="198">
        <v>621</v>
      </c>
      <c r="AJ101" s="199">
        <v>415</v>
      </c>
      <c r="AK101" s="200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0">
        <v>5457251.7300000004</v>
      </c>
      <c r="D102" s="360">
        <v>11115474.359999999</v>
      </c>
      <c r="E102" s="361">
        <v>0.49095985949447202</v>
      </c>
      <c r="F102" s="57">
        <v>5446</v>
      </c>
      <c r="G102" s="57">
        <v>4794</v>
      </c>
      <c r="H102" s="58">
        <v>0.88029999999999997</v>
      </c>
      <c r="I102" s="53">
        <v>0.94810000000000005</v>
      </c>
      <c r="J102" s="365">
        <v>6864</v>
      </c>
      <c r="K102" s="365">
        <v>5985</v>
      </c>
      <c r="L102" s="366">
        <v>0.87190000000000001</v>
      </c>
      <c r="M102" s="361">
        <v>0.84560000000000002</v>
      </c>
      <c r="N102" s="59">
        <v>6201804.0800000001</v>
      </c>
      <c r="O102" s="59">
        <v>4110828.91</v>
      </c>
      <c r="P102" s="58">
        <v>0.66279999999999994</v>
      </c>
      <c r="Q102" s="58">
        <v>0.6472</v>
      </c>
      <c r="R102" s="365">
        <v>4903</v>
      </c>
      <c r="S102" s="365">
        <v>2632</v>
      </c>
      <c r="T102" s="366">
        <v>0.53680000000000005</v>
      </c>
      <c r="U102" s="366">
        <v>0.62970000000000004</v>
      </c>
      <c r="V102" s="57">
        <v>3408</v>
      </c>
      <c r="W102" s="57">
        <v>2907</v>
      </c>
      <c r="X102" s="58">
        <v>0.85299999999999998</v>
      </c>
      <c r="Y102" s="210"/>
      <c r="Z102" s="198">
        <v>6196</v>
      </c>
      <c r="AA102" s="199">
        <v>5858</v>
      </c>
      <c r="AB102" s="200">
        <v>0.94540000000000002</v>
      </c>
      <c r="AC102" s="198">
        <v>9073</v>
      </c>
      <c r="AD102" s="199">
        <v>7317</v>
      </c>
      <c r="AE102" s="200">
        <v>0.80649999999999999</v>
      </c>
      <c r="AF102" s="201">
        <v>13993823.99</v>
      </c>
      <c r="AG102" s="202">
        <v>9104511.4299999997</v>
      </c>
      <c r="AH102" s="200">
        <v>0.65059999999999996</v>
      </c>
      <c r="AI102" s="198">
        <v>6307</v>
      </c>
      <c r="AJ102" s="199">
        <v>3762</v>
      </c>
      <c r="AK102" s="200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0">
        <v>1778317.16</v>
      </c>
      <c r="D103" s="360">
        <v>3541255.6</v>
      </c>
      <c r="E103" s="361">
        <v>0.50217136543320995</v>
      </c>
      <c r="F103" s="57">
        <v>1483</v>
      </c>
      <c r="G103" s="57">
        <v>1345</v>
      </c>
      <c r="H103" s="58">
        <v>0.90690000000000004</v>
      </c>
      <c r="I103" s="53">
        <v>0.95879999999999999</v>
      </c>
      <c r="J103" s="365">
        <v>2546</v>
      </c>
      <c r="K103" s="365">
        <v>2360</v>
      </c>
      <c r="L103" s="366">
        <v>0.92689999999999995</v>
      </c>
      <c r="M103" s="361">
        <v>0.9</v>
      </c>
      <c r="N103" s="59">
        <v>2172381</v>
      </c>
      <c r="O103" s="59">
        <v>1293053.56</v>
      </c>
      <c r="P103" s="58">
        <v>0.59519999999999995</v>
      </c>
      <c r="Q103" s="58">
        <v>0.60850000000000004</v>
      </c>
      <c r="R103" s="365">
        <v>2179</v>
      </c>
      <c r="S103" s="365">
        <v>946</v>
      </c>
      <c r="T103" s="366">
        <v>0.43409999999999999</v>
      </c>
      <c r="U103" s="366">
        <v>0.57620000000000005</v>
      </c>
      <c r="V103" s="57">
        <v>1411</v>
      </c>
      <c r="W103" s="57">
        <v>1177</v>
      </c>
      <c r="X103" s="58">
        <v>0.83420000000000005</v>
      </c>
      <c r="Y103" s="210"/>
      <c r="Z103" s="198">
        <v>1793</v>
      </c>
      <c r="AA103" s="199">
        <v>1641</v>
      </c>
      <c r="AB103" s="200">
        <v>0.91520000000000001</v>
      </c>
      <c r="AC103" s="198">
        <v>3243</v>
      </c>
      <c r="AD103" s="199">
        <v>2517</v>
      </c>
      <c r="AE103" s="200">
        <v>0.77610000000000001</v>
      </c>
      <c r="AF103" s="201">
        <v>4484412.3</v>
      </c>
      <c r="AG103" s="202">
        <v>2501626.66</v>
      </c>
      <c r="AH103" s="200">
        <v>0.55779999999999996</v>
      </c>
      <c r="AI103" s="198">
        <v>2273</v>
      </c>
      <c r="AJ103" s="199">
        <v>1201</v>
      </c>
      <c r="AK103" s="200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0">
        <v>4078347.28</v>
      </c>
      <c r="D104" s="360">
        <v>8602529.1400000006</v>
      </c>
      <c r="E104" s="361">
        <v>0.474087005533817</v>
      </c>
      <c r="F104" s="57">
        <v>3667</v>
      </c>
      <c r="G104" s="57">
        <v>3477</v>
      </c>
      <c r="H104" s="58">
        <v>0.94820000000000004</v>
      </c>
      <c r="I104" s="53">
        <v>0.99150000000000005</v>
      </c>
      <c r="J104" s="365">
        <v>4600</v>
      </c>
      <c r="K104" s="365">
        <v>4394</v>
      </c>
      <c r="L104" s="366">
        <v>0.95520000000000005</v>
      </c>
      <c r="M104" s="361">
        <v>0.9</v>
      </c>
      <c r="N104" s="59">
        <v>5099498.91</v>
      </c>
      <c r="O104" s="59">
        <v>3218312.73</v>
      </c>
      <c r="P104" s="58">
        <v>0.63109999999999999</v>
      </c>
      <c r="Q104" s="58">
        <v>0.65100000000000002</v>
      </c>
      <c r="R104" s="365">
        <v>3678</v>
      </c>
      <c r="S104" s="365">
        <v>1942</v>
      </c>
      <c r="T104" s="366">
        <v>0.52800000000000002</v>
      </c>
      <c r="U104" s="366">
        <v>0.66279999999999994</v>
      </c>
      <c r="V104" s="57">
        <v>2845</v>
      </c>
      <c r="W104" s="57">
        <v>2388</v>
      </c>
      <c r="X104" s="58">
        <v>0.83940000000000003</v>
      </c>
      <c r="Y104" s="210"/>
      <c r="Z104" s="198">
        <v>4059</v>
      </c>
      <c r="AA104" s="199">
        <v>4309</v>
      </c>
      <c r="AB104" s="200">
        <v>1.0616000000000001</v>
      </c>
      <c r="AC104" s="198">
        <v>5292</v>
      </c>
      <c r="AD104" s="199">
        <v>4854</v>
      </c>
      <c r="AE104" s="200">
        <v>0.91720000000000002</v>
      </c>
      <c r="AF104" s="201">
        <v>9370185.0899999999</v>
      </c>
      <c r="AG104" s="202">
        <v>6326053.4100000001</v>
      </c>
      <c r="AH104" s="200">
        <v>0.67510000000000003</v>
      </c>
      <c r="AI104" s="198">
        <v>4610</v>
      </c>
      <c r="AJ104" s="199">
        <v>3043</v>
      </c>
      <c r="AK104" s="200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0">
        <v>902783.75</v>
      </c>
      <c r="D105" s="360">
        <v>1997760.71</v>
      </c>
      <c r="E105" s="361">
        <v>0.45189784015724299</v>
      </c>
      <c r="F105" s="57">
        <v>619</v>
      </c>
      <c r="G105" s="57">
        <v>585</v>
      </c>
      <c r="H105" s="58">
        <v>0.94510000000000005</v>
      </c>
      <c r="I105" s="53">
        <v>0.99709999999999999</v>
      </c>
      <c r="J105" s="365">
        <v>922</v>
      </c>
      <c r="K105" s="365">
        <v>867</v>
      </c>
      <c r="L105" s="366">
        <v>0.94030000000000002</v>
      </c>
      <c r="M105" s="361">
        <v>0.9</v>
      </c>
      <c r="N105" s="59">
        <v>1081174.83</v>
      </c>
      <c r="O105" s="59">
        <v>712715.79</v>
      </c>
      <c r="P105" s="58">
        <v>0.65920000000000001</v>
      </c>
      <c r="Q105" s="58">
        <v>0.65359999999999996</v>
      </c>
      <c r="R105" s="365">
        <v>793</v>
      </c>
      <c r="S105" s="365">
        <v>434</v>
      </c>
      <c r="T105" s="366">
        <v>0.54730000000000001</v>
      </c>
      <c r="U105" s="366">
        <v>0.67020000000000002</v>
      </c>
      <c r="V105" s="57">
        <v>543</v>
      </c>
      <c r="W105" s="57">
        <v>450</v>
      </c>
      <c r="X105" s="58">
        <v>0.82869999999999999</v>
      </c>
      <c r="Y105" s="210"/>
      <c r="Z105" s="198">
        <v>820</v>
      </c>
      <c r="AA105" s="199">
        <v>867</v>
      </c>
      <c r="AB105" s="200">
        <v>1.0572999999999999</v>
      </c>
      <c r="AC105" s="198">
        <v>1319</v>
      </c>
      <c r="AD105" s="199">
        <v>1190</v>
      </c>
      <c r="AE105" s="200">
        <v>0.9022</v>
      </c>
      <c r="AF105" s="201">
        <v>2666569.13</v>
      </c>
      <c r="AG105" s="202">
        <v>1633172.15</v>
      </c>
      <c r="AH105" s="200">
        <v>0.61250000000000004</v>
      </c>
      <c r="AI105" s="198">
        <v>1169</v>
      </c>
      <c r="AJ105" s="199">
        <v>747</v>
      </c>
      <c r="AK105" s="200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0">
        <v>338694.24</v>
      </c>
      <c r="D106" s="360">
        <v>663423.93999999994</v>
      </c>
      <c r="E106" s="361">
        <v>0.51052459758989099</v>
      </c>
      <c r="F106" s="57">
        <v>171</v>
      </c>
      <c r="G106" s="57">
        <v>165</v>
      </c>
      <c r="H106" s="58">
        <v>0.96489999999999998</v>
      </c>
      <c r="I106" s="53">
        <v>1</v>
      </c>
      <c r="J106" s="365">
        <v>316</v>
      </c>
      <c r="K106" s="365">
        <v>260</v>
      </c>
      <c r="L106" s="366">
        <v>0.82279999999999998</v>
      </c>
      <c r="M106" s="361">
        <v>0.83579999999999999</v>
      </c>
      <c r="N106" s="59">
        <v>380630.48</v>
      </c>
      <c r="O106" s="59">
        <v>273294.06</v>
      </c>
      <c r="P106" s="58">
        <v>0.71799999999999997</v>
      </c>
      <c r="Q106" s="58">
        <v>0.7</v>
      </c>
      <c r="R106" s="365">
        <v>182</v>
      </c>
      <c r="S106" s="365">
        <v>98</v>
      </c>
      <c r="T106" s="366">
        <v>0.53849999999999998</v>
      </c>
      <c r="U106" s="366">
        <v>0.7</v>
      </c>
      <c r="V106" s="57">
        <v>179</v>
      </c>
      <c r="W106" s="57">
        <v>132</v>
      </c>
      <c r="X106" s="58">
        <v>0.73740000000000006</v>
      </c>
      <c r="Y106" s="210"/>
      <c r="Z106" s="198">
        <v>227</v>
      </c>
      <c r="AA106" s="199">
        <v>229</v>
      </c>
      <c r="AB106" s="200">
        <v>1.0087999999999999</v>
      </c>
      <c r="AC106" s="198">
        <v>397</v>
      </c>
      <c r="AD106" s="199">
        <v>305</v>
      </c>
      <c r="AE106" s="200">
        <v>0.76829999999999998</v>
      </c>
      <c r="AF106" s="201">
        <v>695372.28</v>
      </c>
      <c r="AG106" s="202">
        <v>511077.61</v>
      </c>
      <c r="AH106" s="200">
        <v>0.73499999999999999</v>
      </c>
      <c r="AI106" s="198">
        <v>280</v>
      </c>
      <c r="AJ106" s="199">
        <v>174</v>
      </c>
      <c r="AK106" s="200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62">
        <v>314169123.82000005</v>
      </c>
      <c r="D108" s="362">
        <v>638178100.71000016</v>
      </c>
      <c r="E108" s="363">
        <v>0.49229066849908137</v>
      </c>
      <c r="F108" s="77">
        <v>248276</v>
      </c>
      <c r="G108" s="77">
        <v>229043</v>
      </c>
      <c r="H108" s="74">
        <v>0.92253379303678162</v>
      </c>
      <c r="I108" s="75">
        <v>0.96499999999999997</v>
      </c>
      <c r="J108" s="367">
        <v>311897</v>
      </c>
      <c r="K108" s="367">
        <v>280373</v>
      </c>
      <c r="L108" s="368">
        <v>0.89892817180030582</v>
      </c>
      <c r="M108" s="363">
        <v>0.88529999999999998</v>
      </c>
      <c r="N108" s="76">
        <v>361987867.4600001</v>
      </c>
      <c r="O108" s="76">
        <v>245701690.56999987</v>
      </c>
      <c r="P108" s="74">
        <v>0.67875670058790039</v>
      </c>
      <c r="Q108" s="74">
        <v>0.67820000000000003</v>
      </c>
      <c r="R108" s="367">
        <v>229122</v>
      </c>
      <c r="S108" s="367">
        <v>133292</v>
      </c>
      <c r="T108" s="368">
        <v>0.58175120678066705</v>
      </c>
      <c r="U108" s="368">
        <v>0.68169999999999997</v>
      </c>
      <c r="V108" s="77">
        <v>184933</v>
      </c>
      <c r="W108" s="77">
        <v>150731</v>
      </c>
      <c r="X108" s="74">
        <v>0.81505734509254701</v>
      </c>
      <c r="Y108" s="211"/>
      <c r="Z108" s="203">
        <v>296609</v>
      </c>
      <c r="AA108" s="204">
        <v>301754</v>
      </c>
      <c r="AB108" s="205">
        <v>1.0173460683930697</v>
      </c>
      <c r="AC108" s="203">
        <v>401750</v>
      </c>
      <c r="AD108" s="204">
        <v>345391</v>
      </c>
      <c r="AE108" s="205">
        <v>0.85971624144368386</v>
      </c>
      <c r="AF108" s="206">
        <v>777356795.78999996</v>
      </c>
      <c r="AG108" s="207">
        <v>528420817.09000033</v>
      </c>
      <c r="AH108" s="205">
        <v>0.67976612535172487</v>
      </c>
      <c r="AI108" s="203">
        <v>311364</v>
      </c>
      <c r="AJ108" s="204">
        <v>208259</v>
      </c>
      <c r="AK108" s="205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0"/>
      <c r="Z109" s="198"/>
      <c r="AA109" s="199"/>
      <c r="AB109" s="200"/>
      <c r="AC109" s="198"/>
      <c r="AD109" s="199"/>
      <c r="AE109" s="200"/>
      <c r="AF109" s="201"/>
      <c r="AG109" s="202"/>
      <c r="AH109" s="200"/>
      <c r="AI109" s="198"/>
      <c r="AJ109" s="199"/>
      <c r="AK109" s="200"/>
      <c r="AL109" s="9"/>
    </row>
    <row r="110" spans="1:38" ht="13.8" x14ac:dyDescent="0.3">
      <c r="A110" s="224" t="s">
        <v>238</v>
      </c>
      <c r="B110" s="224" t="s">
        <v>148</v>
      </c>
      <c r="C110" s="360">
        <f>C35+C36</f>
        <v>2349731.9500000002</v>
      </c>
      <c r="D110" s="360">
        <v>4897138.4800000004</v>
      </c>
      <c r="E110" s="361">
        <f>C110/D110</f>
        <v>0.47981733814478533</v>
      </c>
      <c r="F110" s="225">
        <f>F35+F36</f>
        <v>2887</v>
      </c>
      <c r="G110" s="225">
        <f>G35+G36</f>
        <v>2197</v>
      </c>
      <c r="H110" s="58">
        <f>G110/F110</f>
        <v>0.76099757533772083</v>
      </c>
      <c r="I110" s="53">
        <v>0.83520000000000005</v>
      </c>
      <c r="J110" s="369">
        <f>J35+J36</f>
        <v>4166</v>
      </c>
      <c r="K110" s="369">
        <f>K35+K36</f>
        <v>2899</v>
      </c>
      <c r="L110" s="366">
        <f>K110/J110</f>
        <v>0.69587133941430623</v>
      </c>
      <c r="M110" s="361">
        <v>0.70109999999999995</v>
      </c>
      <c r="N110" s="59">
        <f>N35+N36</f>
        <v>2660255.8099999996</v>
      </c>
      <c r="O110" s="59">
        <f>O35+O36</f>
        <v>1640952.9</v>
      </c>
      <c r="P110" s="58">
        <f>O110/N110</f>
        <v>0.61684026544800596</v>
      </c>
      <c r="Q110" s="58">
        <v>0.64319999999999999</v>
      </c>
      <c r="R110" s="369">
        <f>R35+R36</f>
        <v>2547</v>
      </c>
      <c r="S110" s="369">
        <f>S35+S36</f>
        <v>1332</v>
      </c>
      <c r="T110" s="366">
        <f>S110/R110</f>
        <v>0.52296819787985871</v>
      </c>
      <c r="U110" s="366">
        <v>0.69369999999999998</v>
      </c>
      <c r="V110" s="225">
        <f>V35+V36</f>
        <v>1658</v>
      </c>
      <c r="W110" s="225">
        <f>W35+W36</f>
        <v>1344</v>
      </c>
      <c r="X110" s="58">
        <f>W110/V110</f>
        <v>0.81061519903498191</v>
      </c>
      <c r="Y110" s="210" t="s">
        <v>148</v>
      </c>
      <c r="Z110" s="198">
        <v>3732</v>
      </c>
      <c r="AA110" s="199">
        <v>3195</v>
      </c>
      <c r="AB110" s="200">
        <v>0.85610932475884249</v>
      </c>
      <c r="AC110" s="198">
        <v>4680</v>
      </c>
      <c r="AD110" s="199">
        <v>3943</v>
      </c>
      <c r="AE110" s="200">
        <v>0.84252136752136753</v>
      </c>
      <c r="AF110" s="201">
        <v>6585841.3700000001</v>
      </c>
      <c r="AG110" s="202">
        <v>4154756.1399999997</v>
      </c>
      <c r="AH110" s="200">
        <v>0.63086186055525961</v>
      </c>
      <c r="AI110" s="198">
        <v>3663</v>
      </c>
      <c r="AJ110" s="199">
        <v>2246</v>
      </c>
      <c r="AK110" s="200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0">
        <f>C44+C45</f>
        <v>16242918.09</v>
      </c>
      <c r="D111" s="360">
        <v>33374234.739999998</v>
      </c>
      <c r="E111" s="361">
        <f>C111/D111</f>
        <v>0.48669035309841535</v>
      </c>
      <c r="F111" s="225">
        <f>F44+F45</f>
        <v>14858</v>
      </c>
      <c r="G111" s="225">
        <f>G44+G45</f>
        <v>13376</v>
      </c>
      <c r="H111" s="58">
        <f>G111/F111</f>
        <v>0.90025575447570327</v>
      </c>
      <c r="I111" s="53">
        <v>0.98829999999999996</v>
      </c>
      <c r="J111" s="369">
        <f>J44+J45</f>
        <v>16402</v>
      </c>
      <c r="K111" s="369">
        <f>K44+K45</f>
        <v>14568</v>
      </c>
      <c r="L111" s="366">
        <f>K111/J111</f>
        <v>0.88818436776002929</v>
      </c>
      <c r="M111" s="361">
        <v>0.82720000000000005</v>
      </c>
      <c r="N111" s="59">
        <f>N44+N45</f>
        <v>18004442.420000002</v>
      </c>
      <c r="O111" s="59">
        <f>O44+O45</f>
        <v>13022531.170000002</v>
      </c>
      <c r="P111" s="58">
        <f>O111/N111</f>
        <v>0.723295443769705</v>
      </c>
      <c r="Q111" s="58">
        <v>0.7</v>
      </c>
      <c r="R111" s="369">
        <f>R44+R45</f>
        <v>11976</v>
      </c>
      <c r="S111" s="369">
        <f>S44+S45</f>
        <v>7545</v>
      </c>
      <c r="T111" s="366">
        <f>S111/R111</f>
        <v>0.63001002004008011</v>
      </c>
      <c r="U111" s="366">
        <v>0.7</v>
      </c>
      <c r="V111" s="225">
        <f>V44+V45</f>
        <v>10058</v>
      </c>
      <c r="W111" s="225">
        <f>W44+W45</f>
        <v>8436</v>
      </c>
      <c r="X111" s="58">
        <f>W111/V111</f>
        <v>0.83873533505667131</v>
      </c>
      <c r="Y111" s="210" t="s">
        <v>149</v>
      </c>
      <c r="Z111" s="198">
        <v>15625</v>
      </c>
      <c r="AA111" s="199">
        <v>16181</v>
      </c>
      <c r="AB111" s="200">
        <v>1.0355840000000001</v>
      </c>
      <c r="AC111" s="198">
        <v>20906</v>
      </c>
      <c r="AD111" s="199">
        <v>17082</v>
      </c>
      <c r="AE111" s="200">
        <v>0.81708600401798526</v>
      </c>
      <c r="AF111" s="201">
        <v>35297471.269999996</v>
      </c>
      <c r="AG111" s="202">
        <v>26424667.350000001</v>
      </c>
      <c r="AH111" s="200">
        <v>0.74862777415046267</v>
      </c>
      <c r="AI111" s="198">
        <v>15717</v>
      </c>
      <c r="AJ111" s="199">
        <v>10952</v>
      </c>
      <c r="AK111" s="200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83">
        <v>314169124</v>
      </c>
      <c r="D113" s="362">
        <v>638178101</v>
      </c>
      <c r="E113" s="361">
        <f>C113/D113</f>
        <v>0.49229066855742831</v>
      </c>
      <c r="F113" s="66">
        <v>247561</v>
      </c>
      <c r="G113" s="66">
        <v>228192</v>
      </c>
      <c r="H113" s="382">
        <f>G113/F113</f>
        <v>0.9217606973634781</v>
      </c>
      <c r="I113" s="53">
        <v>0.96499999999999997</v>
      </c>
      <c r="J113" s="384">
        <v>311897</v>
      </c>
      <c r="K113" s="367">
        <v>280373</v>
      </c>
      <c r="L113" s="382">
        <f>K113/J113</f>
        <v>0.89892817180030582</v>
      </c>
      <c r="M113" s="361">
        <v>0.88529999999999998</v>
      </c>
      <c r="N113" s="54">
        <v>361987867</v>
      </c>
      <c r="O113" s="54">
        <v>245701691</v>
      </c>
      <c r="P113" s="382">
        <f>O113/N113</f>
        <v>0.67875670263832355</v>
      </c>
      <c r="Q113" s="53">
        <v>0.67820000000000003</v>
      </c>
      <c r="R113" s="370">
        <v>229122</v>
      </c>
      <c r="S113" s="370">
        <v>133292</v>
      </c>
      <c r="T113" s="382">
        <f>S113/R113</f>
        <v>0.58175120678066705</v>
      </c>
      <c r="U113" s="361">
        <v>0.68169999999999997</v>
      </c>
      <c r="V113" s="66">
        <v>184933</v>
      </c>
      <c r="W113" s="66">
        <v>150731</v>
      </c>
      <c r="X113" s="382">
        <f>W113/V113</f>
        <v>0.81505734509254701</v>
      </c>
      <c r="Y113" s="209"/>
      <c r="Z113" s="198">
        <v>295491</v>
      </c>
      <c r="AA113" s="199">
        <v>299512</v>
      </c>
      <c r="AB113" s="200">
        <v>1.0136078594610327</v>
      </c>
      <c r="AC113" s="198">
        <v>401750</v>
      </c>
      <c r="AD113" s="199">
        <v>345391</v>
      </c>
      <c r="AE113" s="200">
        <v>0.85971624144368386</v>
      </c>
      <c r="AF113" s="201">
        <v>777356796</v>
      </c>
      <c r="AG113" s="202">
        <v>528420817</v>
      </c>
      <c r="AH113" s="200">
        <v>0.67976612505231127</v>
      </c>
      <c r="AI113" s="198">
        <v>311364</v>
      </c>
      <c r="AJ113" s="199">
        <v>208259</v>
      </c>
      <c r="AK113" s="200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7" t="s">
        <v>150</v>
      </c>
      <c r="G114" s="438"/>
      <c r="H114" s="438"/>
      <c r="I114" s="439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63"/>
    </row>
    <row r="118" spans="1:38" ht="13.8" x14ac:dyDescent="0.3">
      <c r="D118" s="232"/>
      <c r="E118" s="232"/>
      <c r="F118" s="6"/>
    </row>
    <row r="119" spans="1:38" ht="13.8" x14ac:dyDescent="0.3">
      <c r="D119" s="232"/>
      <c r="E119" s="232"/>
      <c r="F119" s="6"/>
    </row>
    <row r="122" spans="1:38" x14ac:dyDescent="0.25">
      <c r="C122" s="208"/>
    </row>
    <row r="123" spans="1:38" x14ac:dyDescent="0.25">
      <c r="C123" s="20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Wells, Stephanie T</cp:lastModifiedBy>
  <cp:lastPrinted>2020-01-13T22:10:58Z</cp:lastPrinted>
  <dcterms:created xsi:type="dcterms:W3CDTF">2008-06-26T17:04:55Z</dcterms:created>
  <dcterms:modified xsi:type="dcterms:W3CDTF">2025-01-28T21:54:38Z</dcterms:modified>
</cp:coreProperties>
</file>