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Workbooks and Training PWu\Monitoring Tool for Providers JBreeding\Monitoring Tool for Providers\FINAL COPIES\2018 Revisions\"/>
    </mc:Choice>
  </mc:AlternateContent>
  <bookViews>
    <workbookView xWindow="0" yWindow="0" windowWidth="28800" windowHeight="14820" tabRatio="944"/>
  </bookViews>
  <sheets>
    <sheet name="Instructions" sheetId="23" r:id="rId1"/>
    <sheet name="Guidelines" sheetId="24" r:id="rId2"/>
    <sheet name="Workbook Set-up" sheetId="1" r:id="rId3"/>
    <sheet name="Data Validation" sheetId="21" state="hidden" r:id="rId4"/>
    <sheet name="Unlicensed AFL Review" sheetId="8" r:id="rId5"/>
    <sheet name="Staff Credentials" sheetId="59" state="hidden" r:id="rId6"/>
    <sheet name="Fund Management Records" sheetId="58" r:id="rId7"/>
    <sheet name="OVERALL SUMMARY" sheetId="16" r:id="rId8"/>
    <sheet name="Data Extraction" sheetId="20" r:id="rId9"/>
  </sheets>
  <externalReferences>
    <externalReference r:id="rId10"/>
    <externalReference r:id="rId11"/>
    <externalReference r:id="rId12"/>
    <externalReference r:id="rId13"/>
    <externalReference r:id="rId14"/>
  </externalReferences>
  <definedNames>
    <definedName name="___Q4" localSheetId="6" hidden="1">{#N/A,#N/A,FALSE,"Sheet2";#N/A,#N/A,FALSE,"Outcomes";#N/A,#N/A,FALSE,"Outcomes-AP";#N/A,#N/A,FALSE,"Outcomes-AP2";#N/A,#N/A,FALSE,"Outcomes-AP3";#N/A,#N/A,FALSE,"Outcomes-Inst";#N/A,#N/A,FALSE,"Outcomes-Inst2";#N/A,#N/A,FALSE,"Outcomes-Inst3"}</definedName>
    <definedName name="__Q4" localSheetId="3"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'Data Validation'!$A$5:$A$11</definedName>
    <definedName name="_xlnm.Print_Area" localSheetId="1">Guidelines!$A$1:$D$25</definedName>
    <definedName name="_xlnm.Print_Area" localSheetId="0">Instructions!$A$1:$K$59</definedName>
    <definedName name="_xlnm.Print_Area" localSheetId="7">'OVERALL SUMMARY'!$A:$L</definedName>
    <definedName name="_xlnm.Print_Area" localSheetId="4">'Unlicensed AFL Review'!$A$1:$AK$33</definedName>
    <definedName name="_xlnm.Print_Titles" localSheetId="7">'OVERALL SUMMARY'!$1:$8</definedName>
    <definedName name="_xlnm.Print_Titles" localSheetId="4">'Unlicensed AFL Review'!$A:$B,'Unlicensed AFL Review'!$1:$7</definedName>
    <definedName name="_xlnm.Print_Titles" localSheetId="2">'Workbook Set-up'!$4:$12</definedName>
    <definedName name="Service_Category" localSheetId="6">#REF!</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6"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6"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6"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71027"/>
</workbook>
</file>

<file path=xl/calcChain.xml><?xml version="1.0" encoding="utf-8"?>
<calcChain xmlns="http://schemas.openxmlformats.org/spreadsheetml/2006/main">
  <c r="AK21" i="8" l="1"/>
  <c r="I41" i="16"/>
  <c r="AI21" i="8"/>
  <c r="AH21" i="8" s="1"/>
  <c r="L41" i="16" s="1"/>
  <c r="AG21" i="8"/>
  <c r="J41" i="16" s="1"/>
  <c r="AK20" i="8"/>
  <c r="I40" i="16" s="1"/>
  <c r="AI20" i="8"/>
  <c r="K40" i="16"/>
  <c r="AG20" i="8"/>
  <c r="J40" i="16" s="1"/>
  <c r="H40" i="16" s="1"/>
  <c r="AG23" i="8"/>
  <c r="AH23" i="8" s="1"/>
  <c r="L44" i="16" s="1"/>
  <c r="AI23" i="8"/>
  <c r="K44" i="16"/>
  <c r="AK23" i="8"/>
  <c r="I44" i="16" s="1"/>
  <c r="C11" i="58"/>
  <c r="C10" i="58"/>
  <c r="C9" i="58"/>
  <c r="C8" i="58"/>
  <c r="C7" i="58"/>
  <c r="C6" i="58"/>
  <c r="C5" i="58"/>
  <c r="C4" i="58"/>
  <c r="D26" i="8"/>
  <c r="D29" i="8" s="1"/>
  <c r="E26" i="8"/>
  <c r="F26" i="8"/>
  <c r="F27" i="8" s="1"/>
  <c r="G26" i="8"/>
  <c r="H26" i="8"/>
  <c r="I26" i="8"/>
  <c r="J26" i="8"/>
  <c r="J27" i="8" s="1"/>
  <c r="K26" i="8"/>
  <c r="L26" i="8"/>
  <c r="M26" i="8"/>
  <c r="M27" i="8" s="1"/>
  <c r="N26" i="8"/>
  <c r="N29" i="8" s="1"/>
  <c r="O26" i="8"/>
  <c r="P26" i="8"/>
  <c r="Q26" i="8"/>
  <c r="R26" i="8"/>
  <c r="S26" i="8"/>
  <c r="T26" i="8"/>
  <c r="U26" i="8"/>
  <c r="V26" i="8"/>
  <c r="W26" i="8"/>
  <c r="X26" i="8"/>
  <c r="Y26" i="8"/>
  <c r="Z26" i="8"/>
  <c r="AA26" i="8"/>
  <c r="AA29" i="8" s="1"/>
  <c r="AB26" i="8"/>
  <c r="AC26" i="8"/>
  <c r="AD26" i="8"/>
  <c r="AD29" i="8" s="1"/>
  <c r="AE26" i="8"/>
  <c r="AE27" i="8" s="1"/>
  <c r="AF26" i="8"/>
  <c r="D28" i="8"/>
  <c r="E28" i="8"/>
  <c r="F28" i="8"/>
  <c r="G28" i="8"/>
  <c r="G29" i="8" s="1"/>
  <c r="H28" i="8"/>
  <c r="H27" i="8" s="1"/>
  <c r="I28" i="8"/>
  <c r="I27" i="8" s="1"/>
  <c r="J28" i="8"/>
  <c r="K28" i="8"/>
  <c r="L28" i="8"/>
  <c r="M28" i="8"/>
  <c r="N28" i="8"/>
  <c r="O28" i="8"/>
  <c r="O27" i="8" s="1"/>
  <c r="P28" i="8"/>
  <c r="P27" i="8" s="1"/>
  <c r="Q28" i="8"/>
  <c r="R28" i="8"/>
  <c r="S28" i="8"/>
  <c r="S27" i="8" s="1"/>
  <c r="T28" i="8"/>
  <c r="U28" i="8"/>
  <c r="U27" i="8" s="1"/>
  <c r="V28" i="8"/>
  <c r="W28" i="8"/>
  <c r="X28" i="8"/>
  <c r="Y28" i="8"/>
  <c r="Z28" i="8"/>
  <c r="Z29" i="8" s="1"/>
  <c r="AA28" i="8"/>
  <c r="AB28" i="8"/>
  <c r="AB27" i="8" s="1"/>
  <c r="AC28" i="8"/>
  <c r="AC27" i="8" s="1"/>
  <c r="AD28" i="8"/>
  <c r="AD27" i="8" s="1"/>
  <c r="AE28" i="8"/>
  <c r="AF28" i="8"/>
  <c r="D30" i="8"/>
  <c r="E30" i="8"/>
  <c r="F30" i="8"/>
  <c r="G30" i="8"/>
  <c r="H30" i="8"/>
  <c r="I30" i="8"/>
  <c r="J30" i="8"/>
  <c r="K30" i="8"/>
  <c r="L30" i="8"/>
  <c r="M30" i="8"/>
  <c r="N30" i="8"/>
  <c r="O30" i="8"/>
  <c r="P30" i="8"/>
  <c r="Q30" i="8"/>
  <c r="R30" i="8"/>
  <c r="S30" i="8"/>
  <c r="T30" i="8"/>
  <c r="U30" i="8"/>
  <c r="V30" i="8"/>
  <c r="W30" i="8"/>
  <c r="X30" i="8"/>
  <c r="Y30" i="8"/>
  <c r="Z30" i="8"/>
  <c r="AA30" i="8"/>
  <c r="AB30" i="8"/>
  <c r="AC30" i="8"/>
  <c r="AD30" i="8"/>
  <c r="AE30" i="8"/>
  <c r="AF30" i="8"/>
  <c r="C30" i="8"/>
  <c r="C28" i="8"/>
  <c r="C26" i="8"/>
  <c r="C27" i="8"/>
  <c r="J7" i="20"/>
  <c r="I7" i="20"/>
  <c r="H7" i="20"/>
  <c r="G7" i="20"/>
  <c r="F7" i="20"/>
  <c r="E7" i="20"/>
  <c r="D7" i="20"/>
  <c r="C7" i="20"/>
  <c r="B7" i="20"/>
  <c r="A7" i="20"/>
  <c r="I7" i="16"/>
  <c r="D7" i="16"/>
  <c r="I6" i="16"/>
  <c r="D6" i="16"/>
  <c r="I5" i="16"/>
  <c r="D5" i="16"/>
  <c r="I4" i="16"/>
  <c r="D4" i="16"/>
  <c r="A2" i="16"/>
  <c r="AK18" i="8"/>
  <c r="I37" i="16" s="1"/>
  <c r="AI18" i="8"/>
  <c r="K37" i="16" s="1"/>
  <c r="AG18" i="8"/>
  <c r="AH18" i="8" s="1"/>
  <c r="L37" i="16" s="1"/>
  <c r="AJ18" i="8"/>
  <c r="AK17" i="8"/>
  <c r="I36" i="16" s="1"/>
  <c r="AI17" i="8"/>
  <c r="AH17" i="8"/>
  <c r="L36" i="16"/>
  <c r="K36" i="16"/>
  <c r="AG17" i="8"/>
  <c r="J36" i="16"/>
  <c r="H36" i="16" s="1"/>
  <c r="AK16" i="8"/>
  <c r="I35" i="16" s="1"/>
  <c r="AI16" i="8"/>
  <c r="K35" i="16"/>
  <c r="AG16" i="8"/>
  <c r="AH16" i="8" s="1"/>
  <c r="L35" i="16" s="1"/>
  <c r="AK15" i="8"/>
  <c r="I34" i="16" s="1"/>
  <c r="AI15" i="8"/>
  <c r="K34" i="16"/>
  <c r="AG15" i="8"/>
  <c r="J34" i="16" s="1"/>
  <c r="H34" i="16" s="1"/>
  <c r="AK14" i="8"/>
  <c r="I33" i="16" s="1"/>
  <c r="AI14" i="8"/>
  <c r="K33" i="16"/>
  <c r="AG14" i="8"/>
  <c r="AH14" i="8" s="1"/>
  <c r="L33" i="16" s="1"/>
  <c r="AK13" i="8"/>
  <c r="I32" i="16" s="1"/>
  <c r="AI13" i="8"/>
  <c r="K32" i="16"/>
  <c r="AG13" i="8"/>
  <c r="AK12" i="8"/>
  <c r="I31" i="16" s="1"/>
  <c r="AI12" i="8"/>
  <c r="AH12" i="8" s="1"/>
  <c r="L31" i="16" s="1"/>
  <c r="K31" i="16"/>
  <c r="AG12" i="8"/>
  <c r="J31" i="16" s="1"/>
  <c r="AK11" i="8"/>
  <c r="I30" i="16" s="1"/>
  <c r="AI11" i="8"/>
  <c r="K30" i="16" s="1"/>
  <c r="AG11" i="8"/>
  <c r="J30" i="16" s="1"/>
  <c r="AK10" i="8"/>
  <c r="I29" i="16"/>
  <c r="AI10" i="8"/>
  <c r="K29" i="16" s="1"/>
  <c r="AG10" i="8"/>
  <c r="AH10" i="8" s="1"/>
  <c r="L29" i="16" s="1"/>
  <c r="J29" i="16"/>
  <c r="AK9" i="8"/>
  <c r="I28" i="16" s="1"/>
  <c r="AI9" i="8"/>
  <c r="K28" i="16" s="1"/>
  <c r="AG9" i="8"/>
  <c r="AJ9" i="8" s="1"/>
  <c r="X6" i="8"/>
  <c r="N6" i="8"/>
  <c r="D6" i="8"/>
  <c r="X5" i="8"/>
  <c r="N5" i="8"/>
  <c r="D5" i="8"/>
  <c r="X4" i="8"/>
  <c r="T4" i="8"/>
  <c r="N4" i="8"/>
  <c r="D4" i="8"/>
  <c r="X3" i="8"/>
  <c r="T3" i="8"/>
  <c r="N3" i="8"/>
  <c r="D3" i="8"/>
  <c r="W2" i="8"/>
  <c r="M2" i="8"/>
  <c r="C2" i="8"/>
  <c r="Y29" i="8"/>
  <c r="N27" i="8"/>
  <c r="Y27" i="8"/>
  <c r="W27" i="8"/>
  <c r="F29" i="8"/>
  <c r="AC29" i="8"/>
  <c r="S29" i="8"/>
  <c r="AH11" i="8"/>
  <c r="L30" i="16" s="1"/>
  <c r="AJ23" i="8"/>
  <c r="D27" i="8"/>
  <c r="H29" i="16" l="1"/>
  <c r="K46" i="16"/>
  <c r="K15" i="16" s="1"/>
  <c r="E29" i="8"/>
  <c r="T29" i="8"/>
  <c r="AJ20" i="8"/>
  <c r="P29" i="8"/>
  <c r="I29" i="8"/>
  <c r="AJ10" i="8"/>
  <c r="AE29" i="8"/>
  <c r="M29" i="8"/>
  <c r="I46" i="16"/>
  <c r="AJ12" i="8"/>
  <c r="AJ17" i="8"/>
  <c r="C29" i="8"/>
  <c r="AF29" i="8"/>
  <c r="Z27" i="8"/>
  <c r="V29" i="8"/>
  <c r="L27" i="8"/>
  <c r="H30" i="16"/>
  <c r="AA27" i="8"/>
  <c r="W29" i="8"/>
  <c r="AJ16" i="8"/>
  <c r="AH9" i="8"/>
  <c r="L28" i="16" s="1"/>
  <c r="J28" i="16"/>
  <c r="H31" i="16"/>
  <c r="AJ13" i="8"/>
  <c r="AJ14" i="8"/>
  <c r="X29" i="8"/>
  <c r="Q29" i="8"/>
  <c r="AB29" i="8"/>
  <c r="U29" i="8"/>
  <c r="R27" i="8"/>
  <c r="O29" i="8"/>
  <c r="K27" i="8"/>
  <c r="K41" i="16"/>
  <c r="H41" i="16" s="1"/>
  <c r="I15" i="16"/>
  <c r="E27" i="8"/>
  <c r="J29" i="8"/>
  <c r="AJ15" i="8"/>
  <c r="J44" i="16"/>
  <c r="H44" i="16" s="1"/>
  <c r="AH20" i="8"/>
  <c r="L40" i="16" s="1"/>
  <c r="H28" i="16"/>
  <c r="AH15" i="8"/>
  <c r="L34" i="16" s="1"/>
  <c r="AJ21" i="8"/>
  <c r="AF27" i="8"/>
  <c r="K29" i="8"/>
  <c r="H29" i="8"/>
  <c r="J32" i="16"/>
  <c r="H32" i="16" s="1"/>
  <c r="J33" i="16"/>
  <c r="H33" i="16" s="1"/>
  <c r="J35" i="16"/>
  <c r="H35" i="16" s="1"/>
  <c r="J37" i="16"/>
  <c r="H37" i="16" s="1"/>
  <c r="Q27" i="8"/>
  <c r="V27" i="8"/>
  <c r="T27" i="8"/>
  <c r="AH13" i="8"/>
  <c r="L32" i="16" s="1"/>
  <c r="L29" i="8"/>
  <c r="R29" i="8"/>
  <c r="AJ11" i="8"/>
  <c r="X27" i="8"/>
  <c r="G27" i="8"/>
  <c r="J46" i="16" l="1"/>
  <c r="H46" i="16"/>
  <c r="L7" i="20"/>
  <c r="M7" i="20"/>
  <c r="O7" i="20"/>
  <c r="N7" i="20"/>
  <c r="K7" i="20"/>
  <c r="H15" i="16"/>
  <c r="J15" i="16" l="1"/>
  <c r="L15" i="16" s="1"/>
  <c r="L46" i="16"/>
</calcChain>
</file>

<file path=xl/sharedStrings.xml><?xml version="1.0" encoding="utf-8"?>
<sst xmlns="http://schemas.openxmlformats.org/spreadsheetml/2006/main" count="240" uniqueCount="185">
  <si>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</si>
  <si>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</si>
  <si>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</si>
  <si>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</si>
  <si>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</si>
  <si>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</si>
  <si>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</si>
  <si>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</si>
  <si>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</si>
  <si>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</si>
  <si>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</si>
  <si>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</si>
  <si>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</si>
  <si>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FACILITY NAME:</t>
  </si>
  <si>
    <t>REVIEW DATE(S):</t>
  </si>
  <si>
    <t>SCORE</t>
  </si>
  <si>
    <t>ITEM:</t>
  </si>
  <si>
    <t># MET</t>
  </si>
  <si>
    <t>% MET</t>
  </si>
  <si>
    <t># NOT MET</t>
  </si>
  <si>
    <t>% NOT MET</t>
  </si>
  <si>
    <t># N/A</t>
  </si>
  <si>
    <t>1.</t>
  </si>
  <si>
    <t>2.</t>
  </si>
  <si>
    <t>3.</t>
  </si>
  <si>
    <t>4.</t>
  </si>
  <si>
    <t>5.</t>
  </si>
  <si>
    <t>6.</t>
  </si>
  <si>
    <t>7.</t>
  </si>
  <si>
    <t>8.</t>
  </si>
  <si>
    <t>9.</t>
  </si>
  <si>
    <t>10.</t>
  </si>
  <si>
    <t>11.</t>
  </si>
  <si>
    <t>12.</t>
  </si>
  <si>
    <t>13.</t>
  </si>
  <si>
    <t>REVIEWER'S INITIALS:</t>
  </si>
  <si>
    <t>Total Met:</t>
  </si>
  <si>
    <t>% Met:</t>
  </si>
  <si>
    <t>Total Not Met:</t>
  </si>
  <si>
    <t>% Not Met:</t>
  </si>
  <si>
    <t>Total N/A</t>
  </si>
  <si>
    <t>COMMENTS: [For Record #1-10]</t>
  </si>
  <si>
    <t>COMMENTS: [For Record #11-20]</t>
  </si>
  <si>
    <t>COMMENTS: [For Record #21-30]</t>
  </si>
  <si>
    <t>REVIEW ITEM:</t>
  </si>
  <si>
    <t>Record</t>
  </si>
  <si>
    <t># Met</t>
  </si>
  <si>
    <t># Not Met</t>
  </si>
  <si>
    <t>Home Environment:</t>
  </si>
  <si>
    <t>Medical preparedness plan to be utilized in a medical emergency.</t>
  </si>
  <si>
    <t>First aid supplies are available and accessible for use.</t>
  </si>
  <si>
    <t>Evidence that meals/food/water is available and provided, based on staff and/or self-report of individuals served, and is confirmed by visual inspection/observation.</t>
  </si>
  <si>
    <t>Facility &amp; grounds are safe, clean, and free from offensive odors/insects/rodents.</t>
  </si>
  <si>
    <t>All hallways, doorways, entrances, ramps, steps, and corridors shall be kept clear and unobstructed at all times.</t>
  </si>
  <si>
    <t>Individual privacy is assured.</t>
  </si>
  <si>
    <t>Personnel:</t>
  </si>
  <si>
    <t>Back-up staffing plan for caregiver illness/emergency.</t>
  </si>
  <si>
    <t>LOCATION:</t>
  </si>
  <si>
    <t># Scorable Items</t>
  </si>
  <si>
    <t>% Met</t>
  </si>
  <si>
    <t># Scorable Records</t>
  </si>
  <si>
    <t>TOTAL</t>
  </si>
  <si>
    <t>Evidence that meals/food/water is available/provided based on staff and/or report of individuals served and visual confirmation.</t>
  </si>
  <si>
    <t>Criminal background check for any person(s) in the home providing services.</t>
  </si>
  <si>
    <t># Scorable Records / Items</t>
  </si>
  <si>
    <t>Note:</t>
  </si>
  <si>
    <t>Scorable records or items do not include those determined to be N/A.</t>
  </si>
  <si>
    <t>Provider Name:</t>
  </si>
  <si>
    <t>Facility Name:</t>
  </si>
  <si>
    <t>Location:</t>
  </si>
  <si>
    <t>Review Date</t>
  </si>
  <si>
    <t>Reviewer</t>
  </si>
  <si>
    <t>Individual's Name</t>
  </si>
  <si>
    <t>Date of Birth</t>
  </si>
  <si>
    <t>Record #</t>
  </si>
  <si>
    <t>Type of Review</t>
  </si>
  <si>
    <t>DHHS Review Tools For Providers Summary Results</t>
  </si>
  <si>
    <t>LME-MCO</t>
  </si>
  <si>
    <t>Provider Name</t>
  </si>
  <si>
    <t>Facility Name (Service Site)</t>
  </si>
  <si>
    <t>Location (Address)</t>
  </si>
  <si>
    <t>NPI</t>
  </si>
  <si>
    <t>MHL #</t>
  </si>
  <si>
    <t>Begin Review Date</t>
  </si>
  <si>
    <t>End Review Date</t>
  </si>
  <si>
    <t># Scorable Items &amp; Records</t>
  </si>
  <si>
    <t>This list used in the Workbook Set-Up worksheet LME-MCO drop-down box.</t>
  </si>
  <si>
    <t>Range Name = LME_MCO</t>
  </si>
  <si>
    <t>LME-MCOs</t>
  </si>
  <si>
    <t>Cardinal Innovations Healthcare Solutions</t>
  </si>
  <si>
    <t>EastPointe</t>
  </si>
  <si>
    <t>Partners Behavioral Health Management</t>
  </si>
  <si>
    <t>Sandhills Center</t>
  </si>
  <si>
    <t>PROVIDER #:</t>
  </si>
  <si>
    <t>NPI #  /  PROVIDER #:</t>
  </si>
  <si>
    <t>Provider #:</t>
  </si>
  <si>
    <t>Provider #</t>
  </si>
  <si>
    <t>Summary Results For All Items Reviewed</t>
  </si>
  <si>
    <t>CAUTION:  This worksheet contains PHI and requires the file to be stored in a secure location and encrypted/password protected prior to emailing.</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</si>
  <si>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</si>
  <si>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</si>
  <si>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</si>
  <si>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Unlicensed AFL Review Tool</t>
  </si>
  <si>
    <t>Unlicensed AFL Review</t>
  </si>
  <si>
    <t>DHHS Provider Review Summary of Results</t>
  </si>
  <si>
    <t>Overall Summary</t>
  </si>
  <si>
    <t>Unlicensed AFL Review Tool</t>
  </si>
  <si>
    <t>Service Description</t>
  </si>
  <si>
    <t>Use this worksheet to list individual records to be reviewed for Fund Management Review (24 Hour Facilities ONLY)</t>
  </si>
  <si>
    <t>Name of Reviewer(s):</t>
  </si>
  <si>
    <t>Review Date(s):</t>
  </si>
  <si>
    <t>Type of Review:</t>
  </si>
  <si>
    <t>Transportation - including accessibility of emergency information for an individual.  Vehicle has equipment to meet the physical needs of the individual.</t>
  </si>
  <si>
    <t>Transportation including accessibility of emergency info for an individual.  Vehicle has equipment to meet the physical needs of the individual.</t>
  </si>
  <si>
    <t>Emergency information, first aid, CPR, and poison control protocol or numbers are posted or easily accessible for staff and individuals to utilize.</t>
  </si>
  <si>
    <t>Medications are stored according to 10A NCAC27G .0209 MEDICATION REQUIREMENTS (if applicable).</t>
  </si>
  <si>
    <t>Documentation of individual's ability to self-administer medication (as applicable) is present.</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</si>
  <si>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</si>
  <si>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</si>
  <si>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</si>
  <si>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</si>
  <si>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</si>
  <si>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</si>
  <si>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</si>
  <si>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</si>
  <si>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</si>
  <si>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</si>
  <si>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</si>
  <si>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</si>
  <si>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</si>
  <si>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</si>
  <si>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</si>
  <si>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</si>
  <si>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</si>
  <si>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</si>
  <si>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</si>
  <si>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</si>
  <si>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</si>
  <si>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</si>
  <si>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</si>
  <si>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Funds Management:</t>
  </si>
  <si>
    <t>Applicable only to 24 hour facilities that see a Client for more than 30 days, including unlicensed AFLs - On a quarterly basis, the individual and/or legally responsible person is provided with a financial record which contains an accurate accounting record of deposits, withdrawals, fund status, interest earned, specific expenditures, type and amount of disbursements, and date of disbursements.</t>
  </si>
  <si>
    <t>On a quarterly basis, the individual and/or legally responsible person is provided with a financial record.</t>
  </si>
  <si>
    <t>Detailed Results For Unlicensed AFL Review Tool</t>
  </si>
  <si>
    <t>WORKBOOK</t>
  </si>
  <si>
    <t>DEFINITION</t>
  </si>
  <si>
    <t>LIP Monitoring</t>
  </si>
  <si>
    <t>New Unlicensed Site</t>
  </si>
  <si>
    <t>Review tool used for new sites or change in address/location for agencies and LIPs.</t>
  </si>
  <si>
    <t>Unlicensed AFL</t>
  </si>
  <si>
    <t>Double click the PDF icon to open the Unlicensed AFL Review Tool Guidelines.</t>
  </si>
  <si>
    <t>Vaya Health</t>
  </si>
  <si>
    <t>Division of Medical Assistance</t>
  </si>
  <si>
    <t>Behavioral Health Clinical Coverage Policies</t>
  </si>
  <si>
    <t>Monitoring Categories/Definitions</t>
  </si>
  <si>
    <t>PROVIDER TYPE</t>
  </si>
  <si>
    <t>MONITORING</t>
  </si>
  <si>
    <t>Agencies (Not Nationally Accredited)</t>
  </si>
  <si>
    <t>Bi-Annual
(once every two years)</t>
  </si>
  <si>
    <t>Monitoring</t>
  </si>
  <si>
    <t>Two year agency review that consists of two parts for unlicensed services – A Review Tool (refer to JCB #254) and PPR Tool (Monitoring Workbook).  May also include PPR only for licensed services that are being reviewed.</t>
  </si>
  <si>
    <t>LIP</t>
  </si>
  <si>
    <t>LIP
(once every two years)</t>
  </si>
  <si>
    <t>Two year LIP review that consists of two parts – the LIP review tool and LIP PPR.</t>
  </si>
  <si>
    <t>Unlicensed AFLs (Non Innovations)</t>
  </si>
  <si>
    <t>Unlicensed AFLs
(once every two years)</t>
  </si>
  <si>
    <t>Review for initial and review of unlicensed AFLs; If AFL is under Innovations the review occurs yearly; if not then the review occurs bi-annually (every two years).</t>
  </si>
  <si>
    <t>Unlicensed AFLs (Innovations ONLY)</t>
  </si>
  <si>
    <t>Yearly Review</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</si>
  <si>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</si>
  <si>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</si>
  <si>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</si>
  <si>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</si>
  <si>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t>New Unlicensed Site
Unlicensed AFL</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</si>
  <si>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</si>
  <si>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</si>
  <si>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</si>
  <si>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</si>
  <si>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</si>
  <si>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r>
      <rPr>
        <b/>
        <sz val="10"/>
        <rFont val="Arial"/>
        <family val="2"/>
        <scheme val="major"/>
      </rPr>
      <t>Data Extraction Database</t>
    </r>
    <r>
      <rPr>
        <sz val="10"/>
        <rFont val="Arial"/>
        <family val="2"/>
        <scheme val="major"/>
      </rPr>
      <t xml:space="preserve"> - Used to report all reviews competed using the LIP, New Unlicensed Site and Unlicensed AFL monitoring workbooks which provides the outcome of Provider Monitoring events per LME-MCO on a monthly basis.</t>
    </r>
  </si>
  <si>
    <t>Guidelines for the DHHS Unlicensed AFL Review Tool</t>
  </si>
  <si>
    <t>Appropriate Clinical Coverage Policies can be accessed at the following link:</t>
  </si>
  <si>
    <t>https://dma.ncdhhs.gov/providers/clinical-coverage-policies/behavioral-health-clinical-coverage-policies</t>
  </si>
  <si>
    <t>Index of Clinical Coverage Policies can be accessed at the following link:</t>
  </si>
  <si>
    <t>https://dma.ncdhhs.gov/providers/clinical-coverage-policies/clinical-coverage-policy-index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</si>
</sst>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6">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b/>
      <sz val="9"/>
      <name val="Arial"/>
      <family val="2"/>
    </font>
    <font>
      <sz val="9"/>
      <name val="Arial"/>
      <family val="2"/>
    </font>
    <font>
      <sz val="11"/>
      <color indexed="62"/>
      <name val="Arial Narrow"/>
      <family val="2"/>
    </font>
    <font>
      <sz val="10"/>
      <color indexed="12"/>
      <name val="Arial"/>
      <family val="2"/>
    </font>
    <font>
      <sz val="10"/>
      <color indexed="10"/>
      <name val="Arial"/>
      <family val="2"/>
    </font>
    <font>
      <sz val="14"/>
      <name val="Arial Narrow"/>
      <family val="2"/>
    </font>
    <font>
      <sz val="11"/>
      <color indexed="9"/>
      <name val="Arial"/>
      <family val="2"/>
    </font>
    <font>
      <b/>
      <sz val="12"/>
      <color indexed="9"/>
      <name val="Arial"/>
      <family val="2"/>
    </font>
    <font>
      <b/>
      <sz val="10"/>
      <color indexed="10"/>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2"/>
      <color rgb="FFFF0000"/>
      <name val="Arial"/>
      <family val="2"/>
      <scheme val="major"/>
    </font>
    <font>
      <b/>
      <sz val="10"/>
      <name val="Arial"/>
      <family val="2"/>
      <scheme val="minor"/>
    </font>
    <font>
      <sz val="10"/>
      <color theme="3" tint="-0.249977111117893"/>
      <name val="Arial"/>
      <family val="2"/>
    </font>
    <font>
      <b/>
      <sz val="12"/>
      <color theme="3" tint="-0.249977111117893"/>
      <name val="Arial"/>
      <family val="2"/>
      <scheme val="major"/>
    </font>
    <font>
      <b/>
      <sz val="10"/>
      <color theme="7" tint="-0.749992370372631"/>
      <name val="Arial"/>
      <family val="2"/>
    </font>
    <font>
      <b/>
      <sz val="10"/>
      <color rgb="FFFF0000"/>
      <name val="Arial"/>
      <family val="2"/>
    </font>
    <font>
      <b/>
      <sz val="10"/>
      <color theme="1"/>
      <name val="Arial"/>
      <family val="2"/>
    </font>
    <font>
      <sz val="10"/>
      <name val="Calibri"/>
      <family val="2"/>
    </font>
    <font>
      <sz val="11"/>
      <name val="Calibri"/>
      <family val="2"/>
    </font>
    <font>
      <b/>
      <sz val="12"/>
      <name val="Arial"/>
      <family val="2"/>
      <scheme val="major"/>
    </font>
    <font>
      <sz val="10"/>
      <name val="Arial"/>
      <family val="2"/>
      <scheme val="major"/>
    </font>
    <font>
      <b/>
      <sz val="11"/>
      <name val="Arial"/>
      <family val="2"/>
      <scheme val="major"/>
    </font>
    <font>
      <sz val="11"/>
      <name val="Arial"/>
      <family val="2"/>
      <scheme val="major"/>
    </font>
    <font>
      <sz val="11"/>
      <color theme="3"/>
      <name val="Arial"/>
      <family val="2"/>
      <scheme val="major"/>
    </font>
    <font>
      <u/>
      <sz val="11"/>
      <color theme="10"/>
      <name val="Arial"/>
      <family val="2"/>
      <scheme val="minor"/>
    </font>
    <font>
      <b/>
      <sz val="10"/>
      <name val="Arial"/>
      <family val="2"/>
      <scheme val="major"/>
    </font>
  </fonts>
  <fills count="15">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bgColor indexed="64"/>
      </patternFill>
    </fill>
    <fill>
      <patternFill patternType="solid">
        <fgColor rgb="FFFF99CC"/>
        <bgColor indexed="64"/>
      </patternFill>
    </fill>
    <fill>
      <patternFill patternType="solid">
        <fgColor theme="2" tint="-9.9978637043366805E-2"/>
        <bgColor indexed="64"/>
      </patternFill>
    </fill>
    <fill>
      <patternFill patternType="solid">
        <fgColor theme="4"/>
        <bgColor indexed="64"/>
      </patternFill>
    </fill>
    <fill>
      <patternFill patternType="solid">
        <fgColor rgb="FFF2F2F2"/>
        <bgColor indexed="64"/>
      </patternFill>
    </fill>
    <fill>
      <patternFill patternType="solid">
        <fgColor theme="0" tint="-0.249977111117893"/>
        <bgColor indexed="64"/>
      </patternFill>
    </fill>
  </fills>
  <borders count="7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s>
  <cellStyleXfs count="16">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0" fontId="2" fillId="0" borderId="0"/>
    <xf numFmtId="0" fontId="29" fillId="0" borderId="0" applyNumberFormat="0" applyFill="0" applyBorder="0" applyProtection="0">
      <alignment vertical="top"/>
    </xf>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44" fillId="0" borderId="0" applyNumberFormat="0" applyFill="0" applyBorder="0" applyAlignment="0" applyProtection="0"/>
  </cellStyleXfs>
  <cellXfs count="329">
    <xf numFmtId="0" fontId="0" fillId="0" borderId="0" xfId="0"/>
    <xf numFmtId="0" fontId="1" fillId="5" borderId="0" xfId="0" applyFont="1" applyFill="1" applyAlignment="1">
      <alignment horizontal="centerContinuous" vertical="center" wrapText="1"/>
    </xf>
    <xf numFmtId="0" fontId="2" fillId="5"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6"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vertical="center" wrapText="1"/>
    </xf>
    <xf numFmtId="0" fontId="7" fillId="2" borderId="5" xfId="0" applyFont="1" applyFill="1" applyBorder="1" applyAlignment="1">
      <alignment horizontal="centerContinuous"/>
    </xf>
    <xf numFmtId="0" fontId="8" fillId="2" borderId="6" xfId="0" applyFont="1" applyFill="1" applyBorder="1" applyAlignment="1">
      <alignment horizontal="centerContinuous" vertical="center" wrapText="1"/>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7" xfId="0" applyFont="1" applyFill="1" applyBorder="1" applyAlignment="1" applyProtection="1">
      <alignment horizontal="left" vertical="center"/>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xf>
    <xf numFmtId="0" fontId="9" fillId="3" borderId="11" xfId="0" applyFont="1" applyFill="1" applyBorder="1" applyAlignment="1" applyProtection="1">
      <alignment vertical="center"/>
    </xf>
    <xf numFmtId="0" fontId="9" fillId="3" borderId="8" xfId="0" applyFont="1" applyFill="1" applyBorder="1" applyAlignment="1" applyProtection="1">
      <alignment vertical="center"/>
    </xf>
    <xf numFmtId="0" fontId="9" fillId="3" borderId="1" xfId="0" applyFont="1" applyFill="1" applyBorder="1" applyAlignment="1" applyProtection="1">
      <alignment horizontal="centerContinuous" vertical="center"/>
      <protection locked="0"/>
    </xf>
    <xf numFmtId="0" fontId="9" fillId="3" borderId="5" xfId="0" applyFont="1" applyFill="1" applyBorder="1" applyAlignment="1" applyProtection="1">
      <alignment horizontal="centerContinuous" vertical="center"/>
      <protection locked="0"/>
    </xf>
    <xf numFmtId="0" fontId="9" fillId="3" borderId="2" xfId="0" applyFont="1" applyFill="1" applyBorder="1" applyAlignment="1" applyProtection="1">
      <alignment horizontal="centerContinuous" vertical="center"/>
      <protection locked="0"/>
    </xf>
    <xf numFmtId="0" fontId="9" fillId="3" borderId="12" xfId="0" applyFont="1" applyFill="1" applyBorder="1" applyAlignment="1" applyProtection="1">
      <alignment vertical="center" wrapText="1"/>
      <protection locked="0"/>
    </xf>
    <xf numFmtId="0" fontId="9" fillId="3" borderId="13" xfId="0" applyFont="1" applyFill="1" applyBorder="1" applyAlignment="1">
      <alignment horizontal="right" vertical="center" wrapText="1"/>
    </xf>
    <xf numFmtId="0" fontId="9" fillId="3" borderId="12" xfId="0" applyFont="1" applyFill="1" applyBorder="1" applyAlignment="1" applyProtection="1">
      <alignment horizontal="left" vertical="center"/>
    </xf>
    <xf numFmtId="0" fontId="9" fillId="3" borderId="0" xfId="0" applyFont="1" applyFill="1" applyBorder="1" applyAlignment="1" applyProtection="1">
      <alignment vertical="center"/>
    </xf>
    <xf numFmtId="0" fontId="9" fillId="3" borderId="14" xfId="0" applyFont="1" applyFill="1" applyBorder="1" applyAlignment="1" applyProtection="1">
      <alignment vertical="center"/>
    </xf>
    <xf numFmtId="0" fontId="9" fillId="3" borderId="15" xfId="0" applyFont="1" applyFill="1" applyBorder="1" applyAlignment="1" applyProtection="1">
      <alignment vertical="center"/>
    </xf>
    <xf numFmtId="0" fontId="9" fillId="3" borderId="13" xfId="0" applyFont="1" applyFill="1" applyBorder="1" applyAlignment="1" applyProtection="1">
      <alignment vertical="center"/>
    </xf>
    <xf numFmtId="0" fontId="9" fillId="3" borderId="12" xfId="0" applyFont="1" applyFill="1" applyBorder="1" applyAlignment="1" applyProtection="1">
      <alignment horizontal="centerContinuous" vertical="center"/>
      <protection locked="0"/>
    </xf>
    <xf numFmtId="0" fontId="9" fillId="3" borderId="0" xfId="0" applyFont="1" applyFill="1" applyBorder="1" applyAlignment="1" applyProtection="1">
      <alignment horizontal="centerContinuous" vertical="center"/>
      <protection locked="0"/>
    </xf>
    <xf numFmtId="0" fontId="9" fillId="3" borderId="13" xfId="0" applyFont="1" applyFill="1" applyBorder="1" applyAlignment="1" applyProtection="1">
      <alignment horizontal="centerContinuous" vertical="center"/>
      <protection locked="0"/>
    </xf>
    <xf numFmtId="0" fontId="9" fillId="3" borderId="16" xfId="0" applyFont="1" applyFill="1" applyBorder="1" applyAlignment="1" applyProtection="1">
      <alignment vertical="center" wrapText="1"/>
      <protection locked="0"/>
    </xf>
    <xf numFmtId="0" fontId="9" fillId="3" borderId="17" xfId="0" applyFont="1" applyFill="1" applyBorder="1" applyAlignment="1">
      <alignment horizontal="right" vertical="center" wrapText="1"/>
    </xf>
    <xf numFmtId="0" fontId="9" fillId="3" borderId="16" xfId="0" applyFont="1" applyFill="1" applyBorder="1" applyAlignment="1" applyProtection="1">
      <alignment horizontal="left" vertical="center"/>
    </xf>
    <xf numFmtId="0" fontId="9" fillId="3" borderId="18" xfId="0" applyFont="1" applyFill="1" applyBorder="1" applyAlignment="1" applyProtection="1">
      <alignment vertical="center"/>
    </xf>
    <xf numFmtId="0" fontId="9" fillId="3" borderId="19" xfId="0" applyFont="1" applyFill="1" applyBorder="1" applyAlignment="1" applyProtection="1">
      <alignment vertical="center"/>
    </xf>
    <xf numFmtId="0" fontId="9" fillId="3" borderId="20" xfId="0" applyFont="1" applyFill="1" applyBorder="1" applyAlignment="1" applyProtection="1">
      <alignment vertical="center"/>
    </xf>
    <xf numFmtId="0" fontId="9" fillId="3" borderId="17" xfId="0" applyFont="1" applyFill="1" applyBorder="1" applyAlignment="1" applyProtection="1">
      <alignment vertical="center"/>
    </xf>
    <xf numFmtId="0" fontId="9" fillId="3" borderId="6" xfId="0" applyFont="1" applyFill="1" applyBorder="1" applyAlignment="1" applyProtection="1">
      <alignment vertical="center" wrapText="1"/>
      <protection locked="0"/>
    </xf>
    <xf numFmtId="0" fontId="9" fillId="3" borderId="21" xfId="0" applyFont="1" applyFill="1" applyBorder="1" applyAlignment="1">
      <alignment horizontal="right" vertical="center" wrapText="1"/>
    </xf>
    <xf numFmtId="0" fontId="9" fillId="3" borderId="6" xfId="0" applyFont="1" applyFill="1" applyBorder="1" applyAlignment="1" applyProtection="1">
      <alignment horizontal="left" vertical="center"/>
    </xf>
    <xf numFmtId="0" fontId="9" fillId="3" borderId="22" xfId="0" applyFont="1" applyFill="1" applyBorder="1" applyAlignment="1" applyProtection="1">
      <alignment vertical="center"/>
    </xf>
    <xf numFmtId="0" fontId="9" fillId="3" borderId="23" xfId="0" applyFont="1" applyFill="1" applyBorder="1" applyAlignment="1" applyProtection="1">
      <alignment vertical="center"/>
    </xf>
    <xf numFmtId="0" fontId="9" fillId="3" borderId="24" xfId="0" applyFont="1" applyFill="1" applyBorder="1" applyAlignment="1" applyProtection="1">
      <alignment vertical="center"/>
    </xf>
    <xf numFmtId="0" fontId="9" fillId="3" borderId="21" xfId="0" applyFont="1" applyFill="1" applyBorder="1" applyAlignment="1" applyProtection="1">
      <alignment vertical="center"/>
    </xf>
    <xf numFmtId="0" fontId="9" fillId="3" borderId="6" xfId="0" applyFont="1" applyFill="1" applyBorder="1" applyAlignment="1" applyProtection="1">
      <alignment horizontal="centerContinuous" vertical="center"/>
      <protection locked="0"/>
    </xf>
    <xf numFmtId="0" fontId="9" fillId="3" borderId="22" xfId="0" applyFont="1" applyFill="1" applyBorder="1" applyAlignment="1" applyProtection="1">
      <alignment horizontal="centerContinuous" vertical="center"/>
      <protection locked="0"/>
    </xf>
    <xf numFmtId="0" fontId="9" fillId="3" borderId="21" xfId="0" applyFont="1" applyFill="1" applyBorder="1" applyAlignment="1" applyProtection="1">
      <alignment horizontal="centerContinuous" vertical="center"/>
      <protection locked="0"/>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2" fillId="0" borderId="30" xfId="0" applyFont="1" applyFill="1" applyBorder="1" applyAlignment="1" applyProtection="1">
      <alignment horizontal="center" vertical="center" wrapText="1"/>
    </xf>
    <xf numFmtId="9" fontId="12" fillId="0" borderId="31" xfId="0" applyNumberFormat="1"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9" fontId="12" fillId="0" borderId="34" xfId="0" applyNumberFormat="1"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35" xfId="0" applyFont="1" applyFill="1" applyBorder="1" applyAlignment="1" applyProtection="1">
      <alignment horizontal="center" vertical="center" wrapText="1"/>
    </xf>
    <xf numFmtId="49" fontId="12" fillId="0" borderId="33" xfId="0" applyNumberFormat="1" applyFont="1" applyFill="1" applyBorder="1" applyAlignment="1">
      <alignment horizontal="center" vertical="center" wrapText="1"/>
    </xf>
    <xf numFmtId="9" fontId="12" fillId="0" borderId="36" xfId="0" applyNumberFormat="1" applyFont="1" applyFill="1" applyBorder="1" applyAlignment="1" applyProtection="1">
      <alignment horizontal="center" vertical="center" wrapText="1"/>
    </xf>
    <xf numFmtId="0" fontId="12" fillId="0" borderId="32" xfId="0" applyFont="1" applyFill="1" applyBorder="1" applyAlignment="1" applyProtection="1">
      <alignment vertical="center" wrapText="1"/>
    </xf>
    <xf numFmtId="0" fontId="12" fillId="0" borderId="35" xfId="0" applyFont="1" applyFill="1" applyBorder="1" applyAlignment="1" applyProtection="1">
      <alignment vertical="center" wrapText="1"/>
    </xf>
    <xf numFmtId="49" fontId="12" fillId="0" borderId="37"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3" fontId="12" fillId="0" borderId="0" xfId="0" applyNumberFormat="1" applyFont="1" applyFill="1" applyAlignment="1">
      <alignment horizontal="center" vertical="center" wrapText="1"/>
    </xf>
    <xf numFmtId="0" fontId="9" fillId="0" borderId="13" xfId="0" applyFont="1" applyFill="1" applyBorder="1" applyAlignment="1">
      <alignment horizontal="right" vertical="center" wrapText="1"/>
    </xf>
    <xf numFmtId="9" fontId="9" fillId="0" borderId="33" xfId="0" applyNumberFormat="1" applyFont="1" applyBorder="1" applyAlignment="1">
      <alignment horizontal="center" vertical="center" wrapText="1"/>
    </xf>
    <xf numFmtId="9" fontId="9" fillId="0" borderId="34"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Continuous" vertical="center"/>
    </xf>
    <xf numFmtId="0" fontId="9" fillId="0" borderId="9" xfId="0" applyFont="1" applyFill="1" applyBorder="1" applyAlignment="1">
      <alignment horizontal="centerContinuous" vertical="center" wrapText="1"/>
    </xf>
    <xf numFmtId="0" fontId="9" fillId="0" borderId="8" xfId="0" applyFont="1" applyFill="1" applyBorder="1" applyAlignment="1">
      <alignment horizontal="centerContinuous"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Continuous" vertical="center" wrapText="1"/>
    </xf>
    <xf numFmtId="0" fontId="12" fillId="0" borderId="0" xfId="0" applyFont="1" applyFill="1" applyBorder="1" applyAlignment="1">
      <alignment vertical="top" wrapText="1"/>
    </xf>
    <xf numFmtId="0" fontId="2" fillId="0" borderId="0" xfId="13" applyFont="1" applyBorder="1"/>
    <xf numFmtId="0" fontId="2" fillId="0" borderId="0" xfId="0" applyFont="1" applyBorder="1" applyAlignment="1">
      <alignment vertical="center"/>
    </xf>
    <xf numFmtId="0" fontId="2" fillId="0" borderId="0" xfId="13" applyFont="1" applyBorder="1" applyAlignment="1">
      <alignment vertical="center"/>
    </xf>
    <xf numFmtId="0" fontId="12" fillId="0" borderId="38" xfId="0" applyFont="1" applyFill="1" applyBorder="1" applyAlignment="1" applyProtection="1">
      <alignment horizontal="center" vertical="center" wrapText="1"/>
    </xf>
    <xf numFmtId="0" fontId="12" fillId="0" borderId="36"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2" fillId="0" borderId="0" xfId="13" applyFont="1" applyFill="1" applyBorder="1"/>
    <xf numFmtId="0" fontId="7" fillId="2" borderId="1" xfId="0" applyFont="1" applyFill="1" applyBorder="1" applyAlignment="1">
      <alignment horizontal="centerContinuous" wrapText="1"/>
    </xf>
    <xf numFmtId="0" fontId="13" fillId="2" borderId="5" xfId="0" applyFont="1" applyFill="1" applyBorder="1" applyAlignment="1">
      <alignment horizontal="centerContinuous"/>
    </xf>
    <xf numFmtId="0" fontId="13" fillId="2" borderId="5" xfId="0" applyFont="1" applyFill="1" applyBorder="1" applyAlignment="1">
      <alignment horizontal="left"/>
    </xf>
    <xf numFmtId="0" fontId="13" fillId="2" borderId="2" xfId="0" applyFont="1" applyFill="1" applyBorder="1" applyAlignment="1">
      <alignment horizontal="centerContinuous"/>
    </xf>
    <xf numFmtId="0" fontId="2" fillId="0" borderId="0" xfId="12" applyFont="1" applyBorder="1"/>
    <xf numFmtId="0" fontId="13" fillId="2" borderId="22" xfId="0" applyFont="1" applyFill="1" applyBorder="1" applyAlignment="1">
      <alignment horizontal="centerContinuous" vertical="center"/>
    </xf>
    <xf numFmtId="0" fontId="8" fillId="2" borderId="22" xfId="0" applyFont="1" applyFill="1" applyBorder="1" applyAlignment="1">
      <alignment horizontal="centerContinuous" vertical="center"/>
    </xf>
    <xf numFmtId="0" fontId="13" fillId="2" borderId="22" xfId="0" applyFont="1" applyFill="1" applyBorder="1" applyAlignment="1">
      <alignment horizontal="left" vertical="center"/>
    </xf>
    <xf numFmtId="0" fontId="13"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18"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2"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49" fontId="10" fillId="0" borderId="25" xfId="0" applyNumberFormat="1" applyFont="1" applyBorder="1" applyAlignment="1" applyProtection="1">
      <alignment horizontal="center" vertical="center" textRotation="90" wrapText="1"/>
      <protection locked="0"/>
    </xf>
    <xf numFmtId="0" fontId="10" fillId="0" borderId="28" xfId="0" applyFont="1" applyFill="1" applyBorder="1" applyAlignment="1" applyProtection="1">
      <alignment horizontal="center" vertical="center" wrapText="1"/>
      <protection locked="0"/>
    </xf>
    <xf numFmtId="0" fontId="10" fillId="0" borderId="27" xfId="0" applyFont="1" applyFill="1" applyBorder="1" applyAlignment="1" applyProtection="1">
      <alignment horizontal="center" vertical="center" wrapText="1"/>
      <protection locked="0"/>
    </xf>
    <xf numFmtId="0" fontId="15" fillId="0" borderId="0" xfId="0" applyFont="1" applyFill="1" applyBorder="1" applyProtection="1">
      <protection locked="0"/>
    </xf>
    <xf numFmtId="0" fontId="19" fillId="4" borderId="3" xfId="0" applyFont="1" applyFill="1" applyBorder="1" applyAlignment="1" applyProtection="1">
      <alignment horizontal="centerContinuous" vertical="center" wrapText="1"/>
    </xf>
    <xf numFmtId="0" fontId="19" fillId="4" borderId="40" xfId="0" applyFont="1" applyFill="1" applyBorder="1" applyAlignment="1">
      <alignment horizontal="centerContinuous" vertical="center"/>
    </xf>
    <xf numFmtId="0" fontId="12" fillId="4" borderId="40" xfId="0" applyFont="1" applyFill="1" applyBorder="1" applyAlignment="1">
      <alignment horizontal="centerContinuous" vertical="center"/>
    </xf>
    <xf numFmtId="0" fontId="12" fillId="4" borderId="26" xfId="0" applyFont="1" applyFill="1" applyBorder="1" applyAlignment="1">
      <alignment horizontal="centerContinuous" vertical="center"/>
    </xf>
    <xf numFmtId="0" fontId="16" fillId="4" borderId="3" xfId="11" applyFont="1" applyFill="1" applyBorder="1" applyAlignment="1">
      <alignment horizontal="left" vertical="center" wrapText="1"/>
    </xf>
    <xf numFmtId="0" fontId="16" fillId="4" borderId="40" xfId="11" applyFont="1" applyFill="1" applyBorder="1" applyAlignment="1">
      <alignment horizontal="centerContinuous" vertical="center" wrapText="1"/>
    </xf>
    <xf numFmtId="0" fontId="16" fillId="4" borderId="4" xfId="11" applyFont="1" applyFill="1" applyBorder="1" applyAlignment="1">
      <alignment horizontal="centerContinuous" vertical="center" wrapText="1"/>
    </xf>
    <xf numFmtId="49" fontId="12" fillId="0" borderId="30" xfId="0" applyNumberFormat="1" applyFont="1" applyFill="1" applyBorder="1" applyAlignment="1">
      <alignment horizontal="center" vertical="center" wrapText="1"/>
    </xf>
    <xf numFmtId="1" fontId="9" fillId="3" borderId="31" xfId="0" applyNumberFormat="1" applyFont="1" applyFill="1" applyBorder="1" applyAlignment="1" applyProtection="1">
      <alignment horizontal="center" vertical="center"/>
    </xf>
    <xf numFmtId="1" fontId="9" fillId="3" borderId="34" xfId="0" applyNumberFormat="1" applyFont="1" applyFill="1" applyBorder="1" applyAlignment="1" applyProtection="1">
      <alignment horizontal="center" vertical="center"/>
    </xf>
    <xf numFmtId="0" fontId="12" fillId="0" borderId="35" xfId="0" applyFont="1" applyFill="1" applyBorder="1" applyAlignment="1" applyProtection="1">
      <alignment horizontal="left" vertical="center" wrapText="1"/>
    </xf>
    <xf numFmtId="49" fontId="12" fillId="0" borderId="38" xfId="0" applyNumberFormat="1" applyFont="1" applyFill="1" applyBorder="1" applyAlignment="1">
      <alignment horizontal="center" vertical="center" wrapText="1"/>
    </xf>
    <xf numFmtId="0" fontId="12" fillId="0" borderId="39" xfId="0" applyFont="1" applyFill="1" applyBorder="1" applyAlignment="1" applyProtection="1">
      <alignment horizontal="left" vertical="center" wrapText="1"/>
    </xf>
    <xf numFmtId="1" fontId="9" fillId="3" borderId="36" xfId="0" applyNumberFormat="1" applyFont="1" applyFill="1" applyBorder="1" applyAlignment="1" applyProtection="1">
      <alignment horizontal="center" vertical="center"/>
    </xf>
    <xf numFmtId="0" fontId="12" fillId="4" borderId="4" xfId="0" applyFont="1" applyFill="1" applyBorder="1" applyAlignment="1">
      <alignment horizontal="centerContinuous" vertical="center" wrapText="1"/>
    </xf>
    <xf numFmtId="0" fontId="12" fillId="4" borderId="3" xfId="0" applyFont="1" applyFill="1" applyBorder="1" applyAlignment="1" applyProtection="1">
      <alignment horizontal="left" vertical="center"/>
    </xf>
    <xf numFmtId="0" fontId="16" fillId="4" borderId="40" xfId="11" applyFont="1" applyFill="1" applyBorder="1" applyAlignment="1" applyProtection="1">
      <alignment horizontal="centerContinuous" vertical="center" wrapText="1"/>
    </xf>
    <xf numFmtId="0" fontId="16" fillId="4" borderId="4" xfId="11" applyFont="1" applyFill="1" applyBorder="1" applyAlignment="1" applyProtection="1">
      <alignment horizontal="centerContinuous" vertical="center" wrapText="1"/>
    </xf>
    <xf numFmtId="0" fontId="12" fillId="0" borderId="41" xfId="0" applyFont="1" applyFill="1" applyBorder="1" applyAlignment="1" applyProtection="1">
      <alignment horizontal="left" vertical="center" wrapText="1"/>
    </xf>
    <xf numFmtId="1" fontId="9" fillId="0" borderId="42" xfId="0" applyNumberFormat="1" applyFont="1" applyFill="1" applyBorder="1" applyAlignment="1" applyProtection="1">
      <alignment horizontal="center" vertical="center"/>
      <protection locked="0"/>
    </xf>
    <xf numFmtId="1" fontId="9" fillId="0" borderId="36"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wrapText="1"/>
    </xf>
    <xf numFmtId="0" fontId="12" fillId="0" borderId="0" xfId="0" applyFont="1" applyBorder="1" applyAlignment="1">
      <alignment horizontal="left" vertical="top" wrapText="1"/>
    </xf>
    <xf numFmtId="0" fontId="9" fillId="0" borderId="38" xfId="0"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Fill="1" applyBorder="1" applyAlignment="1" applyProtection="1">
      <alignment vertical="center" wrapText="1"/>
    </xf>
    <xf numFmtId="0" fontId="9" fillId="0" borderId="0"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12" fillId="0" borderId="0" xfId="0" applyFont="1" applyFill="1" applyBorder="1" applyProtection="1">
      <protection locked="0"/>
    </xf>
    <xf numFmtId="0" fontId="10" fillId="0" borderId="25"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9" fillId="4" borderId="28" xfId="0" applyFont="1" applyFill="1" applyBorder="1" applyAlignment="1">
      <alignment horizontal="centerContinuous" vertical="center"/>
    </xf>
    <xf numFmtId="0" fontId="3" fillId="2" borderId="43" xfId="0" applyFont="1" applyFill="1" applyBorder="1" applyAlignment="1" applyProtection="1">
      <alignment horizontal="centerContinuous" wrapText="1"/>
      <protection locked="0"/>
    </xf>
    <xf numFmtId="0" fontId="4" fillId="2" borderId="44" xfId="0" applyFont="1" applyFill="1" applyBorder="1" applyAlignment="1">
      <alignment horizontal="centerContinuous" wrapText="1"/>
    </xf>
    <xf numFmtId="0" fontId="3" fillId="2" borderId="44" xfId="0" applyFont="1" applyFill="1" applyBorder="1" applyAlignment="1">
      <alignment horizontal="centerContinuous"/>
    </xf>
    <xf numFmtId="0" fontId="4" fillId="2" borderId="45"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20" fillId="2" borderId="15"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20" fillId="2" borderId="0" xfId="0" applyFont="1" applyFill="1" applyBorder="1" applyAlignment="1">
      <alignment horizontal="centerContinuous" vertical="center"/>
    </xf>
    <xf numFmtId="0" fontId="4" fillId="2" borderId="14" xfId="0" applyFont="1" applyFill="1" applyBorder="1" applyAlignment="1">
      <alignment horizontal="centerContinuous" vertical="center" wrapText="1"/>
    </xf>
    <xf numFmtId="0" fontId="2" fillId="0" borderId="15" xfId="0" applyFont="1" applyBorder="1" applyAlignment="1">
      <alignment vertical="center"/>
    </xf>
    <xf numFmtId="0" fontId="2" fillId="0" borderId="14" xfId="0" applyFont="1" applyBorder="1" applyAlignment="1">
      <alignment vertical="center"/>
    </xf>
    <xf numFmtId="0" fontId="12" fillId="0" borderId="0" xfId="0" applyFont="1" applyFill="1" applyBorder="1" applyAlignment="1">
      <alignment horizontal="left" vertical="center" indent="1"/>
    </xf>
    <xf numFmtId="0" fontId="17" fillId="0" borderId="46" xfId="0" applyFont="1" applyFill="1" applyBorder="1" applyAlignment="1" applyProtection="1">
      <alignment horizontal="centerContinuous" vertical="center"/>
    </xf>
    <xf numFmtId="0" fontId="12" fillId="0" borderId="0" xfId="13" applyFont="1" applyFill="1" applyBorder="1" applyAlignment="1">
      <alignment horizontal="left" vertical="center"/>
    </xf>
    <xf numFmtId="0" fontId="17" fillId="0" borderId="46" xfId="13" applyNumberFormat="1" applyFont="1" applyFill="1" applyBorder="1" applyAlignment="1" applyProtection="1">
      <alignment horizontal="centerContinuous" vertical="center" wrapText="1"/>
    </xf>
    <xf numFmtId="0" fontId="2" fillId="0" borderId="46" xfId="13" applyFont="1" applyBorder="1" applyAlignment="1">
      <alignment horizontal="centerContinuous" vertical="center"/>
    </xf>
    <xf numFmtId="0" fontId="2" fillId="0" borderId="0" xfId="13" applyFont="1" applyFill="1" applyBorder="1" applyAlignment="1">
      <alignment horizontal="left" vertical="center"/>
    </xf>
    <xf numFmtId="0" fontId="17" fillId="0" borderId="18"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47" xfId="0" applyFont="1" applyBorder="1" applyAlignment="1">
      <alignment vertical="center"/>
    </xf>
    <xf numFmtId="0" fontId="2" fillId="0" borderId="46" xfId="0" applyFont="1" applyBorder="1" applyAlignment="1">
      <alignment vertical="center"/>
    </xf>
    <xf numFmtId="0" fontId="2" fillId="0" borderId="48" xfId="0" applyFont="1" applyBorder="1" applyAlignment="1">
      <alignment vertical="center"/>
    </xf>
    <xf numFmtId="0" fontId="5" fillId="0" borderId="0" xfId="0" applyFont="1" applyBorder="1" applyAlignment="1">
      <alignment vertical="center"/>
    </xf>
    <xf numFmtId="0" fontId="5" fillId="0" borderId="49" xfId="0" applyFont="1" applyFill="1" applyBorder="1" applyAlignment="1">
      <alignment horizontal="center" vertical="center" wrapText="1"/>
    </xf>
    <xf numFmtId="0" fontId="5" fillId="0" borderId="49" xfId="0" applyFont="1" applyFill="1" applyBorder="1" applyAlignment="1">
      <alignment horizontal="center" vertical="center"/>
    </xf>
    <xf numFmtId="0" fontId="2" fillId="0" borderId="42" xfId="0" applyFont="1" applyFill="1" applyBorder="1" applyAlignment="1">
      <alignment horizontal="center" vertical="center"/>
    </xf>
    <xf numFmtId="9" fontId="2" fillId="0" borderId="42" xfId="0" applyNumberFormat="1" applyFont="1" applyFill="1" applyBorder="1" applyAlignment="1">
      <alignment horizontal="center" vertical="center"/>
    </xf>
    <xf numFmtId="0" fontId="2" fillId="0" borderId="34" xfId="0" applyFont="1" applyFill="1" applyBorder="1" applyAlignment="1">
      <alignment horizontal="center" vertical="center"/>
    </xf>
    <xf numFmtId="9" fontId="2" fillId="0" borderId="3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pplyProtection="1">
      <alignment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34"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50" xfId="0" applyFont="1" applyFill="1" applyBorder="1" applyAlignment="1">
      <alignment horizontal="center" vertical="center"/>
    </xf>
    <xf numFmtId="0" fontId="2" fillId="0" borderId="0" xfId="11" applyFont="1" applyBorder="1" applyAlignment="1" applyProtection="1">
      <alignment vertical="center"/>
    </xf>
    <xf numFmtId="0" fontId="2" fillId="0" borderId="0" xfId="0" applyFont="1" applyFill="1" applyBorder="1" applyAlignment="1">
      <alignment vertical="center"/>
    </xf>
    <xf numFmtId="0" fontId="5" fillId="0" borderId="0" xfId="11" applyFont="1" applyBorder="1" applyAlignment="1" applyProtection="1">
      <alignment vertical="center"/>
    </xf>
    <xf numFmtId="0" fontId="12" fillId="0" borderId="0" xfId="0" applyFont="1" applyFill="1" applyBorder="1" applyAlignment="1" applyProtection="1">
      <alignment horizontal="left" vertical="center"/>
    </xf>
    <xf numFmtId="0" fontId="2" fillId="4" borderId="20" xfId="0" applyFont="1" applyFill="1" applyBorder="1" applyAlignment="1">
      <alignment vertical="center"/>
    </xf>
    <xf numFmtId="0" fontId="6" fillId="4" borderId="18" xfId="0" applyFont="1" applyFill="1" applyBorder="1" applyAlignment="1">
      <alignment horizontal="centerContinuous" vertical="center"/>
    </xf>
    <xf numFmtId="0" fontId="6" fillId="4" borderId="19" xfId="0" applyFont="1" applyFill="1" applyBorder="1" applyAlignment="1">
      <alignment horizontal="centerContinuous" vertical="center"/>
    </xf>
    <xf numFmtId="9" fontId="2" fillId="0" borderId="14" xfId="0" applyNumberFormat="1"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vertical="center"/>
    </xf>
    <xf numFmtId="0" fontId="4" fillId="2" borderId="20" xfId="0" applyFont="1" applyFill="1" applyBorder="1" applyAlignment="1">
      <alignment vertical="center"/>
    </xf>
    <xf numFmtId="0" fontId="3" fillId="2" borderId="18" xfId="0" applyFont="1" applyFill="1" applyBorder="1" applyAlignment="1">
      <alignment horizontal="centerContinuous" vertical="center"/>
    </xf>
    <xf numFmtId="0" fontId="21" fillId="2" borderId="18" xfId="0" applyFont="1" applyFill="1" applyBorder="1" applyAlignment="1">
      <alignment horizontal="centerContinuous" vertical="center"/>
    </xf>
    <xf numFmtId="0" fontId="21" fillId="2" borderId="19" xfId="0" applyFont="1" applyFill="1" applyBorder="1" applyAlignment="1">
      <alignment horizontal="centerContinuous" vertical="center"/>
    </xf>
    <xf numFmtId="164" fontId="5" fillId="0" borderId="42" xfId="0" applyNumberFormat="1" applyFont="1" applyFill="1" applyBorder="1" applyAlignment="1">
      <alignment horizontal="center" vertical="center"/>
    </xf>
    <xf numFmtId="0" fontId="2" fillId="0" borderId="0" xfId="0" applyFont="1"/>
    <xf numFmtId="0" fontId="30" fillId="7" borderId="0" xfId="7" applyFont="1" applyFill="1" applyAlignment="1">
      <alignment horizontal="centerContinuous" vertical="center" wrapText="1"/>
    </xf>
    <xf numFmtId="0" fontId="10" fillId="7" borderId="0" xfId="7" applyFont="1" applyFill="1" applyAlignment="1">
      <alignment horizontal="centerContinuous" vertical="center" wrapText="1"/>
    </xf>
    <xf numFmtId="0" fontId="14" fillId="0" borderId="0" xfId="7" applyFont="1" applyAlignment="1">
      <alignment vertical="center"/>
    </xf>
    <xf numFmtId="0" fontId="12" fillId="0" borderId="0" xfId="0" applyFont="1" applyAlignment="1">
      <alignment horizontal="left" vertical="center"/>
    </xf>
    <xf numFmtId="0" fontId="12" fillId="0" borderId="49" xfId="0" applyFont="1" applyBorder="1" applyAlignment="1">
      <alignment horizontal="center" vertical="center"/>
    </xf>
    <xf numFmtId="0" fontId="12" fillId="0" borderId="42"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9" fillId="0" borderId="0" xfId="0" applyFont="1" applyFill="1" applyAlignment="1">
      <alignment horizontal="centerContinuous"/>
    </xf>
    <xf numFmtId="0" fontId="9" fillId="0" borderId="0" xfId="0" applyFont="1" applyFill="1" applyAlignment="1">
      <alignment horizontal="left"/>
    </xf>
    <xf numFmtId="0" fontId="5" fillId="0" borderId="0" xfId="0" applyFont="1" applyFill="1"/>
    <xf numFmtId="0" fontId="12" fillId="0" borderId="49" xfId="0" applyFont="1" applyBorder="1" applyAlignment="1">
      <alignment horizontal="center"/>
    </xf>
    <xf numFmtId="0" fontId="0" fillId="0" borderId="0" xfId="0" applyAlignment="1">
      <alignment horizontal="center"/>
    </xf>
    <xf numFmtId="0" fontId="12" fillId="0" borderId="42" xfId="0" applyFont="1" applyBorder="1"/>
    <xf numFmtId="0" fontId="12" fillId="0" borderId="34" xfId="0" applyFont="1" applyBorder="1"/>
    <xf numFmtId="0" fontId="12" fillId="0" borderId="0" xfId="0" applyFont="1"/>
    <xf numFmtId="0" fontId="12" fillId="0" borderId="0" xfId="0" applyFont="1" applyAlignment="1">
      <alignment horizontal="center"/>
    </xf>
    <xf numFmtId="0" fontId="23" fillId="0" borderId="0" xfId="0" applyFont="1" applyAlignment="1">
      <alignment horizontal="centerContinuous" vertical="center"/>
    </xf>
    <xf numFmtId="0" fontId="0" fillId="0" borderId="0" xfId="0" applyAlignment="1">
      <alignment horizontal="centerContinuous" vertical="center"/>
    </xf>
    <xf numFmtId="0" fontId="0" fillId="0" borderId="51" xfId="0"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52" xfId="0" applyFont="1" applyBorder="1" applyAlignment="1">
      <alignment horizontal="center" vertical="center" wrapText="1"/>
    </xf>
    <xf numFmtId="0" fontId="31" fillId="0" borderId="34"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34" xfId="0" applyFont="1" applyFill="1" applyBorder="1" applyAlignment="1">
      <alignment horizontal="center" vertical="center" wrapText="1"/>
    </xf>
    <xf numFmtId="14" fontId="0" fillId="0" borderId="0" xfId="0" applyNumberFormat="1" applyAlignment="1">
      <alignment horizontal="center" vertical="center"/>
    </xf>
    <xf numFmtId="164" fontId="0" fillId="0" borderId="0" xfId="14" applyNumberFormat="1" applyFont="1" applyAlignment="1">
      <alignment horizontal="center" vertical="center"/>
    </xf>
    <xf numFmtId="0" fontId="2" fillId="0" borderId="0" xfId="7" applyFont="1"/>
    <xf numFmtId="0" fontId="2" fillId="0" borderId="0" xfId="7"/>
    <xf numFmtId="0" fontId="32" fillId="0" borderId="0" xfId="7" applyFont="1"/>
    <xf numFmtId="0" fontId="12" fillId="0" borderId="0" xfId="7" applyFont="1" applyFill="1" applyBorder="1"/>
    <xf numFmtId="0" fontId="5" fillId="0" borderId="0" xfId="7" applyFont="1"/>
    <xf numFmtId="0" fontId="0" fillId="0" borderId="0" xfId="0" applyAlignment="1">
      <alignment horizontal="centerContinuous"/>
    </xf>
    <xf numFmtId="14" fontId="12" fillId="0" borderId="42" xfId="0" applyNumberFormat="1" applyFont="1" applyBorder="1" applyAlignment="1" applyProtection="1">
      <alignment horizontal="center" vertical="center" wrapText="1"/>
      <protection locked="0"/>
    </xf>
    <xf numFmtId="14" fontId="12" fillId="0" borderId="34" xfId="0" applyNumberFormat="1" applyFont="1" applyBorder="1" applyAlignment="1" applyProtection="1">
      <alignment horizontal="center" vertical="center" wrapText="1"/>
      <protection locked="0"/>
    </xf>
    <xf numFmtId="0" fontId="10" fillId="8" borderId="0" xfId="7" applyFont="1" applyFill="1" applyAlignment="1">
      <alignment horizontal="centerContinuous" vertical="center" wrapText="1"/>
    </xf>
    <xf numFmtId="0" fontId="33" fillId="8" borderId="0" xfId="7" applyFont="1" applyFill="1" applyAlignment="1">
      <alignment horizontal="centerContinuous" vertical="center" wrapText="1"/>
    </xf>
    <xf numFmtId="0" fontId="19" fillId="4" borderId="3" xfId="0" applyFont="1" applyFill="1" applyBorder="1" applyAlignment="1">
      <alignment horizontal="centerContinuous" vertical="center"/>
    </xf>
    <xf numFmtId="0" fontId="12" fillId="0" borderId="18" xfId="0" applyFont="1" applyBorder="1" applyAlignment="1">
      <alignment vertical="center"/>
    </xf>
    <xf numFmtId="0" fontId="11" fillId="7" borderId="53" xfId="0" applyFont="1" applyFill="1" applyBorder="1" applyAlignment="1">
      <alignment vertical="center"/>
    </xf>
    <xf numFmtId="0" fontId="12" fillId="7" borderId="54" xfId="0" applyFont="1" applyFill="1" applyBorder="1" applyAlignment="1">
      <alignment vertical="center"/>
    </xf>
    <xf numFmtId="0" fontId="2" fillId="7" borderId="54" xfId="0" applyFont="1" applyFill="1" applyBorder="1" applyAlignment="1">
      <alignment vertical="center"/>
    </xf>
    <xf numFmtId="0" fontId="2" fillId="7" borderId="50" xfId="0" applyFont="1" applyFill="1" applyBorder="1" applyAlignment="1">
      <alignment vertical="center"/>
    </xf>
    <xf numFmtId="0" fontId="5" fillId="7" borderId="49" xfId="0" applyFont="1" applyFill="1" applyBorder="1" applyAlignment="1">
      <alignment horizontal="center" vertical="center" wrapText="1"/>
    </xf>
    <xf numFmtId="0" fontId="5" fillId="7" borderId="49" xfId="0" applyFont="1" applyFill="1" applyBorder="1" applyAlignment="1">
      <alignment horizontal="center" vertical="center"/>
    </xf>
    <xf numFmtId="0" fontId="5" fillId="7" borderId="5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Border="1"/>
    <xf numFmtId="0" fontId="5" fillId="0" borderId="14" xfId="0" applyFont="1" applyFill="1" applyBorder="1" applyAlignment="1">
      <alignment horizontal="center" vertical="center"/>
    </xf>
    <xf numFmtId="0" fontId="12" fillId="0" borderId="20" xfId="0" applyFont="1" applyBorder="1" applyAlignment="1">
      <alignment vertical="center"/>
    </xf>
    <xf numFmtId="0" fontId="12" fillId="0" borderId="19" xfId="0" applyFont="1" applyBorder="1" applyAlignment="1">
      <alignment vertical="center"/>
    </xf>
    <xf numFmtId="0" fontId="2" fillId="0" borderId="15" xfId="0" applyFont="1" applyBorder="1"/>
    <xf numFmtId="0" fontId="34" fillId="9" borderId="0" xfId="0" applyFont="1" applyFill="1" applyBorder="1" applyAlignment="1">
      <alignment vertical="center"/>
    </xf>
    <xf numFmtId="0" fontId="2" fillId="9" borderId="0" xfId="0" applyFont="1" applyFill="1" applyBorder="1" applyAlignment="1">
      <alignment vertical="center"/>
    </xf>
    <xf numFmtId="0" fontId="35" fillId="10" borderId="0" xfId="0" applyFont="1" applyFill="1" applyBorder="1" applyAlignment="1">
      <alignment vertical="center"/>
    </xf>
    <xf numFmtId="0" fontId="2" fillId="10" borderId="0" xfId="0" applyFont="1" applyFill="1" applyBorder="1" applyAlignment="1">
      <alignment vertical="center"/>
    </xf>
    <xf numFmtId="164" fontId="5" fillId="0" borderId="34" xfId="0" applyNumberFormat="1" applyFont="1" applyFill="1" applyBorder="1" applyAlignment="1">
      <alignment horizontal="center" vertical="center"/>
    </xf>
    <xf numFmtId="0" fontId="10" fillId="0" borderId="0" xfId="7" applyFont="1" applyFill="1" applyAlignment="1">
      <alignment horizontal="left" vertical="center" wrapText="1"/>
    </xf>
    <xf numFmtId="12" fontId="9" fillId="0" borderId="55" xfId="0" applyNumberFormat="1" applyFont="1" applyFill="1" applyBorder="1" applyAlignment="1" applyProtection="1">
      <alignment horizontal="center" vertical="center" wrapText="1"/>
      <protection locked="0"/>
    </xf>
    <xf numFmtId="12" fontId="9" fillId="0" borderId="56" xfId="0" applyNumberFormat="1" applyFont="1" applyFill="1" applyBorder="1" applyAlignment="1" applyProtection="1">
      <alignment horizontal="center" vertical="center" wrapText="1"/>
      <protection locked="0"/>
    </xf>
    <xf numFmtId="12" fontId="9" fillId="0" borderId="57" xfId="0" applyNumberFormat="1" applyFont="1" applyFill="1" applyBorder="1" applyAlignment="1" applyProtection="1">
      <alignment horizontal="center" vertical="center" wrapText="1"/>
      <protection locked="0"/>
    </xf>
    <xf numFmtId="0" fontId="7" fillId="2" borderId="58" xfId="0" applyFont="1" applyFill="1" applyBorder="1" applyAlignment="1">
      <alignment horizontal="centerContinuous"/>
    </xf>
    <xf numFmtId="0" fontId="12" fillId="4" borderId="4" xfId="0" applyFont="1" applyFill="1" applyBorder="1" applyAlignment="1">
      <alignment horizontal="centerContinuous" vertical="center"/>
    </xf>
    <xf numFmtId="1" fontId="9" fillId="0" borderId="30" xfId="0" applyNumberFormat="1" applyFont="1" applyFill="1" applyBorder="1" applyAlignment="1" applyProtection="1">
      <alignment horizontal="center" vertical="center"/>
      <protection locked="0"/>
    </xf>
    <xf numFmtId="1" fontId="9" fillId="3" borderId="32" xfId="0" applyNumberFormat="1" applyFont="1" applyFill="1" applyBorder="1" applyAlignment="1" applyProtection="1">
      <alignment horizontal="center" vertical="center"/>
    </xf>
    <xf numFmtId="1" fontId="9" fillId="0" borderId="33" xfId="0" applyNumberFormat="1" applyFont="1" applyFill="1" applyBorder="1" applyAlignment="1" applyProtection="1">
      <alignment horizontal="center" vertical="center"/>
      <protection locked="0"/>
    </xf>
    <xf numFmtId="1" fontId="9" fillId="3" borderId="35" xfId="0" applyNumberFormat="1" applyFont="1" applyFill="1" applyBorder="1" applyAlignment="1" applyProtection="1">
      <alignment horizontal="center" vertical="center"/>
    </xf>
    <xf numFmtId="1" fontId="9" fillId="0" borderId="38" xfId="0" applyNumberFormat="1" applyFont="1" applyFill="1" applyBorder="1" applyAlignment="1" applyProtection="1">
      <alignment horizontal="center" vertical="center"/>
      <protection locked="0"/>
    </xf>
    <xf numFmtId="1" fontId="9" fillId="3" borderId="39" xfId="0" applyNumberFormat="1" applyFont="1" applyFill="1" applyBorder="1" applyAlignment="1" applyProtection="1">
      <alignment horizontal="center" vertical="center"/>
    </xf>
    <xf numFmtId="1" fontId="9" fillId="0" borderId="37" xfId="0" applyNumberFormat="1" applyFont="1" applyFill="1" applyBorder="1" applyAlignment="1" applyProtection="1">
      <alignment horizontal="center" vertical="center"/>
      <protection locked="0"/>
    </xf>
    <xf numFmtId="1" fontId="9" fillId="0" borderId="41" xfId="0" applyNumberFormat="1" applyFont="1" applyFill="1" applyBorder="1" applyAlignment="1" applyProtection="1">
      <alignment horizontal="center" vertical="center"/>
      <protection locked="0"/>
    </xf>
    <xf numFmtId="1" fontId="9" fillId="0" borderId="39" xfId="0" applyNumberFormat="1" applyFont="1" applyFill="1" applyBorder="1" applyAlignment="1" applyProtection="1">
      <alignment horizontal="center" vertical="center"/>
      <protection locked="0"/>
    </xf>
    <xf numFmtId="0" fontId="8" fillId="2" borderId="24" xfId="0" applyFont="1" applyFill="1" applyBorder="1" applyAlignment="1">
      <alignment horizontal="centerContinuous" vertical="center"/>
    </xf>
    <xf numFmtId="0" fontId="13" fillId="2" borderId="59" xfId="0" applyFont="1" applyFill="1" applyBorder="1" applyAlignment="1">
      <alignment horizontal="centerContinuous"/>
    </xf>
    <xf numFmtId="0" fontId="13" fillId="2" borderId="23" xfId="0" applyFont="1" applyFill="1" applyBorder="1" applyAlignment="1">
      <alignment horizontal="centerContinuous" vertical="center"/>
    </xf>
    <xf numFmtId="1" fontId="9" fillId="0" borderId="31" xfId="0" applyNumberFormat="1" applyFont="1" applyFill="1" applyBorder="1" applyAlignment="1" applyProtection="1">
      <alignment horizontal="center" vertical="center"/>
      <protection locked="0"/>
    </xf>
    <xf numFmtId="0" fontId="12" fillId="4" borderId="13" xfId="0" applyFont="1" applyFill="1" applyBorder="1" applyAlignment="1">
      <alignment horizontal="centerContinuous" vertical="center" wrapText="1"/>
    </xf>
    <xf numFmtId="0" fontId="37" fillId="12" borderId="0" xfId="0" applyFont="1" applyFill="1" applyAlignment="1">
      <alignment horizontal="center" vertical="center" wrapText="1"/>
    </xf>
    <xf numFmtId="0" fontId="39" fillId="12" borderId="1" xfId="7" applyFont="1" applyFill="1" applyBorder="1" applyAlignment="1">
      <alignment horizontal="centerContinuous"/>
    </xf>
    <xf numFmtId="0" fontId="40" fillId="12" borderId="2" xfId="0" applyFont="1" applyFill="1" applyBorder="1" applyAlignment="1">
      <alignment horizontal="centerContinuous"/>
    </xf>
    <xf numFmtId="0" fontId="41"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0" fillId="0" borderId="0" xfId="0" applyFont="1"/>
    <xf numFmtId="0" fontId="39" fillId="12" borderId="6" xfId="7" applyFont="1" applyFill="1" applyBorder="1" applyAlignment="1">
      <alignment horizontal="centerContinuous"/>
    </xf>
    <xf numFmtId="0" fontId="40" fillId="12" borderId="21" xfId="0" applyFont="1" applyFill="1" applyBorder="1" applyAlignment="1">
      <alignment horizontal="centerContinuous"/>
    </xf>
    <xf numFmtId="0" fontId="40" fillId="0" borderId="0" xfId="0" applyFont="1" applyAlignment="1">
      <alignment horizontal="center" vertical="center"/>
    </xf>
    <xf numFmtId="0" fontId="43" fillId="0" borderId="0" xfId="7" applyFont="1"/>
    <xf numFmtId="0" fontId="40" fillId="0" borderId="0" xfId="7" applyFont="1"/>
    <xf numFmtId="0" fontId="41" fillId="13" borderId="27" xfId="0" applyFont="1" applyFill="1" applyBorder="1" applyAlignment="1">
      <alignment horizontal="center" vertical="center" wrapText="1"/>
    </xf>
    <xf numFmtId="0" fontId="41" fillId="13" borderId="65" xfId="0" applyFont="1" applyFill="1" applyBorder="1" applyAlignment="1">
      <alignment horizontal="center" vertical="center" wrapText="1"/>
    </xf>
    <xf numFmtId="0" fontId="41" fillId="13" borderId="26" xfId="0" applyFont="1" applyFill="1" applyBorder="1" applyAlignment="1">
      <alignment horizontal="center" vertical="center" wrapText="1"/>
    </xf>
    <xf numFmtId="0" fontId="41" fillId="13" borderId="29" xfId="0" applyFont="1" applyFill="1" applyBorder="1" applyAlignment="1">
      <alignment horizontal="center" vertical="center" wrapText="1"/>
    </xf>
    <xf numFmtId="0" fontId="45" fillId="0" borderId="67" xfId="0" applyFont="1" applyFill="1" applyBorder="1" applyAlignment="1">
      <alignment horizontal="center" vertical="center" wrapText="1"/>
    </xf>
    <xf numFmtId="0" fontId="45" fillId="0" borderId="10" xfId="0" applyFont="1" applyFill="1" applyBorder="1" applyAlignment="1">
      <alignment horizontal="center" vertical="center" wrapText="1"/>
    </xf>
    <xf numFmtId="0" fontId="40" fillId="0" borderId="32" xfId="0" applyFont="1" applyFill="1" applyBorder="1" applyAlignment="1">
      <alignment horizontal="center" vertical="center" wrapText="1"/>
    </xf>
    <xf numFmtId="0" fontId="45" fillId="0" borderId="68"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0" fillId="0" borderId="35" xfId="0" applyFont="1" applyFill="1" applyBorder="1" applyAlignment="1">
      <alignment horizontal="center" vertical="center" wrapText="1"/>
    </xf>
    <xf numFmtId="0" fontId="40" fillId="14" borderId="69" xfId="0" applyFont="1" applyFill="1" applyBorder="1"/>
    <xf numFmtId="0" fontId="45" fillId="14" borderId="44"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14" borderId="70" xfId="0"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0" fillId="14" borderId="66" xfId="0" applyFont="1" applyFill="1" applyBorder="1"/>
    <xf numFmtId="0" fontId="45" fillId="14" borderId="22" xfId="0" applyFont="1" applyFill="1" applyBorder="1" applyAlignment="1">
      <alignment horizontal="center" vertical="center" wrapText="1"/>
    </xf>
    <xf numFmtId="0" fontId="45" fillId="0" borderId="39"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Border="1" applyAlignment="1">
      <alignment horizontal="center" vertical="center" wrapText="1"/>
    </xf>
    <xf numFmtId="0" fontId="40" fillId="0" borderId="29" xfId="0" applyFont="1" applyBorder="1" applyAlignment="1">
      <alignment horizontal="center" vertical="center" wrapText="1"/>
    </xf>
    <xf numFmtId="0" fontId="43" fillId="0" borderId="0" xfId="7" applyFont="1" applyAlignment="1">
      <alignment vertical="center" wrapText="1"/>
    </xf>
    <xf numFmtId="0" fontId="44" fillId="0" borderId="0" xfId="15" applyAlignment="1">
      <alignment horizontal="left" vertical="center"/>
    </xf>
    <xf numFmtId="0" fontId="44" fillId="0" borderId="0" xfId="15" applyAlignment="1">
      <alignment vertical="center"/>
    </xf>
    <xf numFmtId="0" fontId="36" fillId="11" borderId="3" xfId="0" applyFont="1" applyFill="1" applyBorder="1" applyAlignment="1">
      <alignment horizontal="center" vertical="center"/>
    </xf>
    <xf numFmtId="0" fontId="36" fillId="11" borderId="40" xfId="0" applyFont="1" applyFill="1" applyBorder="1" applyAlignment="1">
      <alignment horizontal="center" vertical="center"/>
    </xf>
    <xf numFmtId="0" fontId="36" fillId="11" borderId="4" xfId="0" applyFont="1" applyFill="1" applyBorder="1" applyAlignment="1">
      <alignment horizontal="center" vertical="center"/>
    </xf>
    <xf numFmtId="0" fontId="41" fillId="11" borderId="3" xfId="0" applyFont="1" applyFill="1" applyBorder="1" applyAlignment="1">
      <alignment horizontal="center" vertical="center" wrapText="1"/>
    </xf>
    <xf numFmtId="0" fontId="41" fillId="11" borderId="40" xfId="0" applyFont="1" applyFill="1" applyBorder="1" applyAlignment="1">
      <alignment horizontal="center" vertical="center" wrapText="1"/>
    </xf>
    <xf numFmtId="0" fontId="41" fillId="11" borderId="4" xfId="0" applyFont="1" applyFill="1" applyBorder="1" applyAlignment="1">
      <alignment horizontal="center" vertical="center" wrapText="1"/>
    </xf>
    <xf numFmtId="0" fontId="12" fillId="0" borderId="6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12" fillId="0" borderId="62" xfId="0" applyFont="1" applyFill="1" applyBorder="1" applyAlignment="1" applyProtection="1">
      <alignment horizontal="left" vertical="top" wrapText="1"/>
      <protection locked="0"/>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5" fillId="0" borderId="64" xfId="0" applyFont="1" applyBorder="1" applyAlignment="1">
      <alignment horizontal="center" vertical="center"/>
    </xf>
  </cellXfs>
  <cellStyles count="16">
    <cellStyle name="Hyperlink" xfId="15" builtinId="8"/>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Copy of DHHS Medication Review Tool (2)" xfId="11"/>
    <cellStyle name="Normal_DHHS Personnel Review Tool" xfId="12"/>
    <cellStyle name="Normal_DHHS Record Review Tool" xfId="13"/>
    <cellStyle name="Percent" xfId="14" builtinId="5"/>
  </cellStyles>
  <dxfs count="27">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fill>
        <patternFill patternType="none">
          <bgColor indexed="65"/>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10</xdr:col>
      <xdr:colOff>581025</xdr:colOff>
      <xdr:row>58</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8100"/>
          <a:ext cx="6657975" cy="948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000000"/>
              </a:solidFill>
              <a:latin typeface="Arial"/>
              <a:cs typeface="Arial"/>
            </a:rPr>
            <a:t>Overview and Instructions for Using this Workbook</a:t>
          </a:r>
        </a:p>
        <a:p>
          <a:pPr algn="l" rtl="0">
            <a:defRPr sz="1000"/>
          </a:pPr>
          <a:endParaRPr lang="en-US" sz="11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a:solidFill>
                <a:schemeClr val="dk1"/>
              </a:solidFill>
              <a:effectLst/>
              <a:latin typeface="+mn-lt"/>
              <a:ea typeface="+mn-ea"/>
              <a:cs typeface="+mn-cs"/>
            </a:rPr>
            <a:t>Refer to Joint Communication Bulletin (JCB)</a:t>
          </a:r>
          <a:r>
            <a:rPr lang="en-US" sz="1000" baseline="0">
              <a:solidFill>
                <a:schemeClr val="dk1"/>
              </a:solidFill>
              <a:effectLst/>
              <a:latin typeface="+mn-lt"/>
              <a:ea typeface="+mn-ea"/>
              <a:cs typeface="+mn-cs"/>
            </a:rPr>
            <a:t> #254 (June 16, 2017).</a:t>
          </a:r>
          <a:endParaRPr lang="en-US" sz="1100">
            <a:effectLst/>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This workbook contains the following color-coded worksheets:</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solidFill>
                <a:srgbClr val="808080"/>
              </a:solidFill>
              <a:latin typeface="Arial"/>
              <a:cs typeface="Arial"/>
            </a:rPr>
            <a:t>Gray</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Instructions, Review Tool Guidelines, Fund Management Records, and Data Extraction worksheets.</a:t>
          </a:r>
        </a:p>
        <a:p>
          <a:pPr algn="l" rtl="0">
            <a:defRPr sz="1000"/>
          </a:pPr>
          <a:r>
            <a:rPr lang="en-US" sz="1100" b="1" i="0" u="none" strike="noStrike" baseline="0">
              <a:solidFill>
                <a:srgbClr val="008000"/>
              </a:solidFill>
              <a:latin typeface="Arial"/>
              <a:cs typeface="Arial"/>
            </a:rPr>
            <a:t>Green</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Workbook Set-up.</a:t>
          </a:r>
        </a:p>
        <a:p>
          <a:pPr algn="l" rtl="0">
            <a:defRPr sz="1000"/>
          </a:pPr>
          <a:r>
            <a:rPr lang="en-US" sz="1100" b="1" i="0" u="none" strike="noStrike" baseline="0">
              <a:ln>
                <a:solidFill>
                  <a:sysClr val="windowText" lastClr="000000"/>
                </a:solidFill>
              </a:ln>
              <a:solidFill>
                <a:srgbClr val="FFFF00"/>
              </a:solidFill>
              <a:latin typeface="Arial"/>
              <a:cs typeface="Arial"/>
            </a:rPr>
            <a:t>Yellow</a:t>
          </a:r>
          <a:r>
            <a:rPr lang="en-US" sz="1100" b="1" i="0" u="none" strike="noStrike" baseline="0">
              <a:solidFill>
                <a:srgbClr val="000000"/>
              </a:solidFill>
              <a:latin typeface="Arial"/>
              <a:cs typeface="Arial"/>
            </a:rPr>
            <a:t>:</a:t>
          </a:r>
          <a:r>
            <a:rPr lang="en-US" sz="1100" b="0" i="0" u="none" strike="noStrike" baseline="0">
              <a:solidFill>
                <a:srgbClr val="000000"/>
              </a:solidFill>
              <a:latin typeface="Arial"/>
              <a:cs typeface="Arial"/>
            </a:rPr>
            <a:t> Unlicensed AFL Review Tool</a:t>
          </a:r>
        </a:p>
        <a:p>
          <a:pPr algn="l" rtl="0">
            <a:defRPr sz="1000"/>
          </a:pPr>
          <a:r>
            <a:rPr lang="en-US" sz="1100" b="1" i="0" u="none" strike="noStrike" baseline="0">
              <a:solidFill>
                <a:srgbClr val="800080"/>
              </a:solidFill>
              <a:latin typeface="Arial"/>
              <a:cs typeface="Arial"/>
            </a:rPr>
            <a:t>Purple</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Fund Management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Guidelines:</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sheet contains the guidelines for Unlicensed AFL review tool.  The guidelines is embedded in a single PDF file.  To open the guidelines in PDF, double click the PDF icon.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008000"/>
              </a:solidFill>
              <a:latin typeface="Arial"/>
              <a:cs typeface="Arial"/>
            </a:rPr>
            <a:t>Workbook Set-up sheet:</a:t>
          </a:r>
          <a:r>
            <a:rPr lang="en-US" sz="1100" b="0" i="0" u="none" strike="noStrike" baseline="0">
              <a:solidFill>
                <a:srgbClr val="008000"/>
              </a:solidFill>
              <a:latin typeface="Arial"/>
              <a:cs typeface="Arial"/>
            </a:rPr>
            <a:t> </a:t>
          </a:r>
          <a:r>
            <a:rPr lang="en-US" sz="1100" b="0" i="0" u="none" strike="noStrike" baseline="0">
              <a:solidFill>
                <a:srgbClr val="000000"/>
              </a:solidFill>
              <a:latin typeface="Arial"/>
              <a:cs typeface="Arial"/>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each tool, the Overall Summary, and the Data Extraction worksheet).  If changes to this information are needed after the information is entered, simply update the workbook set-up sheet, and the information will be automatically updated throughout the workbook.</a:t>
          </a:r>
        </a:p>
        <a:p>
          <a:pPr algn="l" rtl="0">
            <a:defRPr sz="1000"/>
          </a:pPr>
          <a:r>
            <a:rPr lang="en-US" sz="1100" b="0" i="0" u="none" strike="noStrike" baseline="0">
              <a:solidFill>
                <a:srgbClr val="000000"/>
              </a:solidFill>
              <a:latin typeface="Arial"/>
              <a:cs typeface="Arial"/>
            </a:rPr>
            <a:t> </a:t>
          </a:r>
        </a:p>
        <a:p>
          <a:pPr algn="l" rtl="0">
            <a:defRPr sz="1000"/>
          </a:pPr>
          <a:r>
            <a:rPr lang="en-US" sz="1100" b="1" i="0" u="none" strike="noStrike" baseline="0">
              <a:ln>
                <a:solidFill>
                  <a:sysClr val="windowText" lastClr="000000"/>
                </a:solidFill>
              </a:ln>
              <a:solidFill>
                <a:srgbClr val="FFFF00"/>
              </a:solidFill>
              <a:latin typeface="Arial"/>
              <a:cs typeface="Arial"/>
            </a:rPr>
            <a:t>Unlicensed AFL Review Tool:</a:t>
          </a:r>
          <a:r>
            <a:rPr lang="en-US" sz="1100" b="1" i="0" u="none" strike="noStrike" baseline="0">
              <a:solidFill>
                <a:srgbClr val="FF6600"/>
              </a:solidFill>
              <a:latin typeface="Arial"/>
              <a:cs typeface="Arial"/>
            </a:rPr>
            <a:t>  </a:t>
          </a:r>
          <a:r>
            <a:rPr lang="en-US" sz="1100" b="0" i="0" u="none" strike="noStrike" baseline="0">
              <a:solidFill>
                <a:srgbClr val="000000"/>
              </a:solidFill>
              <a:latin typeface="Arial"/>
              <a:cs typeface="Arial"/>
            </a:rPr>
            <a:t>The tool is designed with multiple columns to provide a place to document results for multiple records.  Each column is numbered for easy reference. The number of columns provided represents the maximum possible number of records anticipated to be sampled during a review.  If all columns are not needed, either hide unneeded columns or limit the number of pages printed (worksheets are formatted to print 10 columns per page).  Some items (such as policies and procedures) are reviewed once for the individual or agency being reviewed.  Enter the results for these items in the first column.  Columns that do not apply have been shaded gray and are locked to prevent anything being entered.</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Cells for entering results contain drop-down menus to indicate whether an item is "</a:t>
          </a:r>
          <a:r>
            <a:rPr lang="en-US" sz="1100" b="1" i="0" u="none" strike="noStrike" baseline="0">
              <a:solidFill>
                <a:srgbClr val="000000"/>
              </a:solidFill>
              <a:latin typeface="Arial"/>
              <a:cs typeface="Arial"/>
            </a:rPr>
            <a:t>Met</a:t>
          </a:r>
          <a:r>
            <a:rPr lang="en-US" sz="1100" b="0" i="0" u="none" strike="noStrike" baseline="0">
              <a:solidFill>
                <a:srgbClr val="000000"/>
              </a:solidFill>
              <a:latin typeface="Arial"/>
              <a:cs typeface="Arial"/>
            </a:rPr>
            <a:t>",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a:t>
          </a:r>
          <a:r>
            <a:rPr lang="en-US" sz="1100" b="0" i="0" u="none" strike="noStrike" baseline="0">
              <a:solidFill>
                <a:srgbClr val="FF0000"/>
              </a:solidFill>
              <a:latin typeface="Arial"/>
              <a:cs typeface="Arial"/>
            </a:rPr>
            <a:t> </a:t>
          </a:r>
          <a:r>
            <a:rPr lang="en-US" sz="1100" b="0" i="0" u="none" strike="noStrike" baseline="0">
              <a:solidFill>
                <a:srgbClr val="000000"/>
              </a:solidFill>
              <a:latin typeface="Arial"/>
              <a:cs typeface="Arial"/>
            </a:rPr>
            <a:t>or "</a:t>
          </a:r>
          <a:r>
            <a:rPr lang="en-US" sz="1100" b="1" i="0" u="none" strike="noStrike" baseline="0">
              <a:solidFill>
                <a:srgbClr val="000000"/>
              </a:solidFill>
              <a:latin typeface="Arial"/>
              <a:cs typeface="Arial"/>
            </a:rPr>
            <a:t>N/A</a:t>
          </a:r>
          <a:r>
            <a:rPr lang="en-US" sz="1100" b="0" i="0" u="none" strike="noStrike" baseline="0">
              <a:solidFill>
                <a:srgbClr val="000000"/>
              </a:solidFill>
              <a:latin typeface="Arial"/>
              <a:cs typeface="Arial"/>
            </a:rPr>
            <a:t>".  Items that are "</a:t>
          </a:r>
          <a:r>
            <a:rPr lang="en-US" sz="1100" b="1" i="0" u="none" strike="noStrike" baseline="0">
              <a:solidFill>
                <a:srgbClr val="FF0000"/>
              </a:solidFill>
              <a:latin typeface="Arial"/>
              <a:cs typeface="Arial"/>
            </a:rPr>
            <a:t>Not Met</a:t>
          </a:r>
          <a:r>
            <a:rPr lang="en-US" sz="1100" b="0" i="0" u="none" strike="noStrike" baseline="0">
              <a:solidFill>
                <a:srgbClr val="000000"/>
              </a:solidFill>
              <a:latin typeface="Arial"/>
              <a:cs typeface="Arial"/>
            </a:rPr>
            <a:t>" will be displayed in </a:t>
          </a:r>
          <a:r>
            <a:rPr lang="en-US" sz="1100" b="1" i="0" u="none" strike="noStrike" baseline="0">
              <a:solidFill>
                <a:srgbClr val="FF0000"/>
              </a:solidFill>
              <a:latin typeface="Arial"/>
              <a:cs typeface="Arial"/>
            </a:rPr>
            <a:t>red font </a:t>
          </a:r>
          <a:r>
            <a:rPr lang="en-US" sz="1100" b="0" i="0" u="none" strike="noStrike" baseline="0">
              <a:solidFill>
                <a:srgbClr val="000000"/>
              </a:solidFill>
              <a:latin typeface="Arial"/>
              <a:cs typeface="Arial"/>
            </a:rPr>
            <a:t>to make them stand out.  Each tool contains columns at the far right and/or rows at the bottom for automatically counting the number of items on the tool that are marked "Met", "Not Met", and "N/A" (not applicable).  Results from each tool are automatically entered on the "</a:t>
          </a:r>
          <a:r>
            <a:rPr lang="en-US" sz="1100" b="1" i="0" u="none" strike="noStrike" baseline="0">
              <a:solidFill>
                <a:srgbClr val="000000"/>
              </a:solidFill>
              <a:latin typeface="Arial"/>
              <a:cs typeface="Arial"/>
            </a:rPr>
            <a:t>Overall Summary</a:t>
          </a:r>
          <a:r>
            <a:rPr lang="en-US" sz="1100" b="0" i="0" u="none" strike="noStrike" baseline="0">
              <a:solidFill>
                <a:srgbClr val="000000"/>
              </a:solidFill>
              <a:latin typeface="Arial"/>
              <a:cs typeface="Arial"/>
            </a:rPr>
            <a:t>" worksheet (explained below).</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The review tool is designed to document results for items reviewed and individual records sampled.  They do not contain protected health information (PHI) and may be printed and attached to the review report or given to the provider, as appropriate, as part of the supporting documentation.</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Overall Summary:</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algn="l" rtl="0">
            <a:defRPr sz="1000"/>
          </a:pP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0080"/>
              </a:solidFill>
              <a:latin typeface="Arial"/>
              <a:cs typeface="Arial"/>
            </a:rPr>
            <a:t>Fund Management Records worksheet</a:t>
          </a:r>
          <a:r>
            <a:rPr lang="en-US" sz="1100" b="1" i="0" u="none" strike="noStrike" baseline="0">
              <a:solidFill>
                <a:srgbClr val="000000"/>
              </a:solidFill>
              <a:latin typeface="Arial"/>
              <a:cs typeface="Arial"/>
            </a:rPr>
            <a:t>:   </a:t>
          </a:r>
          <a:r>
            <a:rPr lang="en-US" sz="1100" b="0" i="0" u="none" strike="noStrike" baseline="0">
              <a:solidFill>
                <a:srgbClr val="000000"/>
              </a:solidFill>
              <a:latin typeface="Arial"/>
              <a:cs typeface="Arial"/>
            </a:rPr>
            <a:t>This worksheet provides a place to list individual consumer records to be sampled as part of the review. </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Worksheets involving consumer records include identifyng information that is considered to be </a:t>
          </a:r>
          <a:r>
            <a:rPr lang="en-US" sz="1100" b="1" i="0" u="none" strike="noStrike" baseline="0">
              <a:solidFill>
                <a:srgbClr val="000000"/>
              </a:solidFill>
              <a:latin typeface="Arial"/>
              <a:cs typeface="Arial"/>
            </a:rPr>
            <a:t>Protected Health Information (PHI)</a:t>
          </a:r>
          <a:r>
            <a:rPr lang="en-US" sz="1100" b="0" i="0" u="none" strike="noStrike" baseline="0">
              <a:solidFill>
                <a:srgbClr val="000000"/>
              </a:solidFill>
              <a:latin typeface="Arial"/>
              <a:cs typeface="Arial"/>
            </a:rPr>
            <a:t> and as such require the file to be stored in a secure location and encrypted/password protected prior to emailing.  The record numbers in the first column in these worksheets (e.g. 1 through 5) correspond to the record numbers across the top of the review tool.  </a:t>
          </a:r>
        </a:p>
        <a:p>
          <a:pPr algn="l" rtl="0">
            <a:defRPr sz="1000"/>
          </a:pPr>
          <a:r>
            <a:rPr lang="en-US" sz="1100" b="1" i="0" u="none" strike="noStrike" baseline="0">
              <a:solidFill>
                <a:srgbClr val="000000"/>
              </a:solidFill>
              <a:latin typeface="Arial"/>
              <a:cs typeface="Arial"/>
            </a:rPr>
            <a:t> </a:t>
          </a:r>
          <a:endParaRPr lang="en-US" sz="1100" b="0" i="0" u="none" strike="noStrike" baseline="0">
            <a:solidFill>
              <a:srgbClr val="000000"/>
            </a:solidFill>
            <a:latin typeface="Arial"/>
            <a:cs typeface="Arial"/>
          </a:endParaRPr>
        </a:p>
        <a:p>
          <a:pPr algn="l" rtl="0">
            <a:defRPr sz="1000"/>
          </a:pPr>
          <a:r>
            <a:rPr lang="en-US" sz="1100" b="1" i="0" u="none" strike="noStrike" baseline="0">
              <a:solidFill>
                <a:srgbClr val="808080"/>
              </a:solidFill>
              <a:latin typeface="Arial"/>
              <a:cs typeface="Arial"/>
            </a:rPr>
            <a:t>Data Extraction:</a:t>
          </a:r>
          <a:r>
            <a:rPr lang="en-US" sz="1100" b="0" i="0" u="none" strike="noStrike" baseline="0">
              <a:solidFill>
                <a:srgbClr val="808080"/>
              </a:solidFill>
              <a:latin typeface="Arial"/>
              <a:cs typeface="Arial"/>
            </a:rPr>
            <a:t>  </a:t>
          </a:r>
          <a:r>
            <a:rPr lang="en-US" sz="1100" b="0" i="0" u="none" strike="noStrike" baseline="0">
              <a:solidFill>
                <a:srgbClr val="000000"/>
              </a:solidFill>
              <a:latin typeface="Arial"/>
              <a:cs typeface="Arial"/>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295275</xdr:colOff>
          <xdr:row>56</xdr:row>
          <xdr:rowOff>152400</xdr:rowOff>
        </xdr:from>
        <xdr:to>
          <xdr:col>9</xdr:col>
          <xdr:colOff>600075</xdr:colOff>
          <xdr:row>61</xdr:row>
          <xdr:rowOff>28575</xdr:rowOff>
        </xdr:to>
        <xdr:sp macro="" textlink="">
          <xdr:nvSpPr>
            <xdr:cNvPr id="36876" name="Object 12" hidden="1">
              <a:extLst>
                <a:ext uri="{63B3BB69-23CF-44E3-9099-C40C66FF867C}">
                  <a14:compatExt spid="_x0000_s36876"/>
                </a:ext>
                <a:ext uri="{FF2B5EF4-FFF2-40B4-BE49-F238E27FC236}">
                  <a16:creationId xmlns:a16="http://schemas.microsoft.com/office/drawing/2014/main" id="{00000000-0008-0000-0100-00000C9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219075</xdr:colOff>
      <xdr:row>2</xdr:row>
      <xdr:rowOff>247650</xdr:rowOff>
    </xdr:from>
    <xdr:to>
      <xdr:col>1</xdr:col>
      <xdr:colOff>1323975</xdr:colOff>
      <xdr:row>2</xdr:row>
      <xdr:rowOff>447675</xdr:rowOff>
    </xdr:to>
    <xdr:sp macro="" textlink="">
      <xdr:nvSpPr>
        <xdr:cNvPr id="16" name="Left Arrow 15">
          <a:extLst>
            <a:ext uri="{FF2B5EF4-FFF2-40B4-BE49-F238E27FC236}">
              <a16:creationId xmlns:a16="http://schemas.microsoft.com/office/drawing/2014/main" id="{00000000-0008-0000-0100-000010000000}"/>
            </a:ext>
          </a:extLst>
        </xdr:cNvPr>
        <xdr:cNvSpPr/>
      </xdr:nvSpPr>
      <xdr:spPr>
        <a:xfrm>
          <a:off x="2933700" y="581025"/>
          <a:ext cx="1104900" cy="2000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1762125</xdr:colOff>
          <xdr:row>2</xdr:row>
          <xdr:rowOff>19050</xdr:rowOff>
        </xdr:from>
        <xdr:to>
          <xdr:col>0</xdr:col>
          <xdr:colOff>2676525</xdr:colOff>
          <xdr:row>2</xdr:row>
          <xdr:rowOff>704850</xdr:rowOff>
        </xdr:to>
        <xdr:sp macro="" textlink="">
          <xdr:nvSpPr>
            <xdr:cNvPr id="36887" name="Object 23" hidden="1">
              <a:extLst>
                <a:ext uri="{63B3BB69-23CF-44E3-9099-C40C66FF867C}">
                  <a14:compatExt spid="_x0000_s36887"/>
                </a:ext>
                <a:ext uri="{FF2B5EF4-FFF2-40B4-BE49-F238E27FC236}">
                  <a16:creationId xmlns:a16="http://schemas.microsoft.com/office/drawing/2014/main" id="{00000000-0008-0000-0100-0000179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96" name="Picture 1" descr="/Volumes/koi/Backups.backupdb/Nancy Law Rogers’ Computer 2/2012-06-30-000538/Macintosh HD/Users/nancylawrogers/Desktop/dhhslogo-4.gif">
          <a:extLst>
            <a:ext uri="{FF2B5EF4-FFF2-40B4-BE49-F238E27FC236}">
              <a16:creationId xmlns:a16="http://schemas.microsoft.com/office/drawing/2014/main" id="{00000000-0008-0000-0200-0000089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a:extLst>
            <a:ext uri="{FF2B5EF4-FFF2-40B4-BE49-F238E27FC236}">
              <a16:creationId xmlns:a16="http://schemas.microsoft.com/office/drawing/2014/main" id="{00000000-0008-0000-0200-000003000000}"/>
            </a:ext>
          </a:extLst>
        </xdr:cNvPr>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466725</xdr:colOff>
      <xdr:row>1</xdr:row>
      <xdr:rowOff>371475</xdr:rowOff>
    </xdr:to>
    <xdr:pic>
      <xdr:nvPicPr>
        <xdr:cNvPr id="38917" name="Picture 1" descr="/Volumes/koi/Backups.backupdb/Nancy Law Rogers’ Computer 2/2012-06-30-000538/Macintosh HD/Users/nancylawrogers/Desktop/dhhslogo-4.gif">
          <a:extLst>
            <a:ext uri="{FF2B5EF4-FFF2-40B4-BE49-F238E27FC236}">
              <a16:creationId xmlns:a16="http://schemas.microsoft.com/office/drawing/2014/main" id="{00000000-0008-0000-0400-000005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40" name="Picture 1" descr="/Volumes/koi/Backups.backupdb/Nancy Law Rogers’ Computer 2/2012-06-30-000538/Macintosh HD/Users/nancylawrogers/Desktop/dhhslogo-4.gif">
          <a:extLst>
            <a:ext uri="{FF2B5EF4-FFF2-40B4-BE49-F238E27FC236}">
              <a16:creationId xmlns:a16="http://schemas.microsoft.com/office/drawing/2014/main" id="{00000000-0008-0000-0700-000004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11</xdr:row>
      <xdr:rowOff>95251</xdr:rowOff>
    </xdr:from>
    <xdr:to>
      <xdr:col>9</xdr:col>
      <xdr:colOff>1038225</xdr:colOff>
      <xdr:row>14</xdr:row>
      <xdr:rowOff>142876</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648200" y="2676526"/>
          <a:ext cx="8477250" cy="533400"/>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dma.ncdhhs.gov/providers/clinical-coverage-policies/clinical-coverage-policy-index" TargetMode="External"/><Relationship Id="rId1" Type="http://schemas.openxmlformats.org/officeDocument/2006/relationships/hyperlink" Target="https://dma.ncdhhs.gov/providers/clinical-coverage-policies/behavioral-health-clinical-coverage-polici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 Id="rId9" Type="http://schemas.openxmlformats.org/officeDocument/2006/relationships/image" Target="../media/image2.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 sqref="L1"/>
    </sheetView>
  </sheetViews>
  <sheetFormatPr defaultRowHeight="12.75"/>
  <cols>
    <col min="1" max="16384" width="9.140625" style="196"/>
  </cols>
  <sheetData/>
  <sheetProtection sheet="1" objects="1" scenarios="1"/>
  <printOptions horizontalCentered="1"/>
  <pageMargins left="0.2" right="0.2" top="0.25" bottom="0.2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workbookViewId="0">
      <selection sqref="A1:D1"/>
    </sheetView>
  </sheetViews>
  <sheetFormatPr defaultRowHeight="12.75"/>
  <cols>
    <col min="1" max="1" width="40.7109375" customWidth="1"/>
    <col min="2" max="3" width="23.7109375" customWidth="1"/>
    <col min="4" max="4" width="48.7109375" customWidth="1"/>
  </cols>
  <sheetData>
    <row r="1" spans="1:8" ht="13.5" thickBot="1">
      <c r="A1" s="317" t="s">
        <v>180</v>
      </c>
      <c r="B1" s="318"/>
      <c r="C1" s="318"/>
      <c r="D1" s="319"/>
      <c r="E1" s="237"/>
      <c r="F1" s="237"/>
      <c r="G1" s="237"/>
      <c r="H1" s="237"/>
    </row>
    <row r="2" spans="1:8" ht="12.75" customHeight="1">
      <c r="E2" s="237"/>
      <c r="F2" s="237"/>
      <c r="G2" s="237"/>
      <c r="H2" s="237"/>
    </row>
    <row r="3" spans="1:8" ht="57.95" customHeight="1">
      <c r="C3" s="282" t="s">
        <v>150</v>
      </c>
    </row>
    <row r="4" spans="1:8" ht="13.5" thickBot="1"/>
    <row r="5" spans="1:8" s="287" customFormat="1" ht="15.75" thickBot="1">
      <c r="A5" s="320" t="s">
        <v>154</v>
      </c>
      <c r="B5" s="321"/>
      <c r="C5" s="321"/>
      <c r="D5" s="322"/>
    </row>
    <row r="6" spans="1:8" s="287" customFormat="1" ht="13.5" thickBot="1"/>
    <row r="7" spans="1:8" s="287" customFormat="1" ht="15.75" thickBot="1">
      <c r="A7" s="293" t="s">
        <v>155</v>
      </c>
      <c r="B7" s="294" t="s">
        <v>156</v>
      </c>
      <c r="C7" s="295" t="s">
        <v>144</v>
      </c>
      <c r="D7" s="296" t="s">
        <v>145</v>
      </c>
    </row>
    <row r="8" spans="1:8" s="287" customFormat="1" ht="51">
      <c r="A8" s="297" t="s">
        <v>157</v>
      </c>
      <c r="B8" s="297" t="s">
        <v>158</v>
      </c>
      <c r="C8" s="298" t="s">
        <v>159</v>
      </c>
      <c r="D8" s="299" t="s">
        <v>160</v>
      </c>
    </row>
    <row r="9" spans="1:8" s="287" customFormat="1" ht="25.5">
      <c r="A9" s="300" t="s">
        <v>161</v>
      </c>
      <c r="B9" s="300" t="s">
        <v>162</v>
      </c>
      <c r="C9" s="301" t="s">
        <v>146</v>
      </c>
      <c r="D9" s="302" t="s">
        <v>163</v>
      </c>
    </row>
    <row r="10" spans="1:8" s="287" customFormat="1" ht="38.25">
      <c r="A10" s="300" t="s">
        <v>164</v>
      </c>
      <c r="B10" s="300" t="s">
        <v>165</v>
      </c>
      <c r="C10" s="301" t="s">
        <v>149</v>
      </c>
      <c r="D10" s="302" t="s">
        <v>166</v>
      </c>
    </row>
    <row r="11" spans="1:8" s="287" customFormat="1" ht="38.25">
      <c r="A11" s="300" t="s">
        <v>167</v>
      </c>
      <c r="B11" s="300" t="s">
        <v>168</v>
      </c>
      <c r="C11" s="301" t="s">
        <v>149</v>
      </c>
      <c r="D11" s="302" t="s">
        <v>166</v>
      </c>
    </row>
    <row r="12" spans="1:8" s="287" customFormat="1" ht="25.5">
      <c r="A12" s="300" t="s">
        <v>169</v>
      </c>
      <c r="B12" s="300" t="s">
        <v>147</v>
      </c>
      <c r="C12" s="301" t="s">
        <v>147</v>
      </c>
      <c r="D12" s="302" t="s">
        <v>148</v>
      </c>
    </row>
    <row r="13" spans="1:8" s="287" customFormat="1" ht="51">
      <c r="A13" s="300" t="s">
        <v>170</v>
      </c>
      <c r="B13" s="300" t="s">
        <v>171</v>
      </c>
      <c r="C13" s="301" t="s">
        <v>159</v>
      </c>
      <c r="D13" s="302" t="s">
        <v>172</v>
      </c>
    </row>
    <row r="14" spans="1:8" s="287" customFormat="1" ht="25.5">
      <c r="A14" s="300" t="s">
        <v>173</v>
      </c>
      <c r="B14" s="303"/>
      <c r="C14" s="304"/>
      <c r="D14" s="305" t="s">
        <v>174</v>
      </c>
    </row>
    <row r="15" spans="1:8" s="287" customFormat="1" ht="51">
      <c r="A15" s="300" t="s">
        <v>175</v>
      </c>
      <c r="B15" s="303"/>
      <c r="C15" s="306"/>
      <c r="D15" s="305" t="s">
        <v>176</v>
      </c>
    </row>
    <row r="16" spans="1:8" s="287" customFormat="1" ht="39" thickBot="1">
      <c r="A16" s="307" t="s">
        <v>175</v>
      </c>
      <c r="B16" s="308"/>
      <c r="C16" s="309"/>
      <c r="D16" s="310" t="s">
        <v>177</v>
      </c>
    </row>
    <row r="17" spans="1:4" s="287" customFormat="1" ht="64.5" thickBot="1">
      <c r="A17" s="311"/>
      <c r="B17" s="311"/>
      <c r="C17" s="312" t="s">
        <v>178</v>
      </c>
      <c r="D17" s="313" t="s">
        <v>179</v>
      </c>
    </row>
    <row r="19" spans="1:4" ht="13.5" thickBot="1"/>
    <row r="20" spans="1:4" s="287" customFormat="1" ht="15.75">
      <c r="A20" s="283" t="s">
        <v>152</v>
      </c>
      <c r="B20" s="284"/>
      <c r="C20" s="285"/>
      <c r="D20" s="286"/>
    </row>
    <row r="21" spans="1:4" s="287" customFormat="1" ht="16.5" thickBot="1">
      <c r="A21" s="288" t="s">
        <v>153</v>
      </c>
      <c r="B21" s="289"/>
      <c r="C21" s="290"/>
    </row>
    <row r="22" spans="1:4" s="287" customFormat="1" ht="14.25">
      <c r="A22" s="291"/>
      <c r="C22" s="290"/>
    </row>
    <row r="23" spans="1:4" s="287" customFormat="1" ht="28.5">
      <c r="A23" s="314" t="s">
        <v>181</v>
      </c>
      <c r="B23" s="315" t="s">
        <v>182</v>
      </c>
    </row>
    <row r="24" spans="1:4" s="287" customFormat="1" ht="28.5">
      <c r="A24" s="314" t="s">
        <v>183</v>
      </c>
      <c r="B24" s="316" t="s">
        <v>184</v>
      </c>
      <c r="C24" s="290"/>
    </row>
    <row r="25" spans="1:4" s="287" customFormat="1">
      <c r="A25" s="292"/>
      <c r="C25" s="290"/>
    </row>
  </sheetData>
  <mergeCells count="2">
    <mergeCell ref="A1:D1"/>
    <mergeCell ref="A5:D5"/>
  </mergeCells>
  <hyperlinks>
    <hyperlink ref="B23" r:id="rId1"/>
    <hyperlink ref="B24" r:id="rId2"/>
  </hyperlinks>
  <printOptions horizontalCentered="1"/>
  <pageMargins left="0.2" right="0.2" top="0.25" bottom="0.25" header="0.3" footer="0.3"/>
  <pageSetup orientation="landscape" r:id="rId3"/>
  <rowBreaks count="1" manualBreakCount="1">
    <brk id="19" max="16383" man="1"/>
  </rowBreaks>
  <drawing r:id="rId4"/>
  <legacyDrawing r:id="rId5"/>
  <oleObjects>
    <mc:AlternateContent xmlns:mc="http://schemas.openxmlformats.org/markup-compatibility/2006">
      <mc:Choice Requires="x14">
        <oleObject progId="AcroExch.Document.7" dvAspect="DVASPECT_ICON" shapeId="36876" r:id="rId6">
          <objectPr defaultSize="0" r:id="rId7">
            <anchor moveWithCells="1">
              <from>
                <xdr:col>8</xdr:col>
                <xdr:colOff>295275</xdr:colOff>
                <xdr:row>56</xdr:row>
                <xdr:rowOff>152400</xdr:rowOff>
              </from>
              <to>
                <xdr:col>9</xdr:col>
                <xdr:colOff>600075</xdr:colOff>
                <xdr:row>61</xdr:row>
                <xdr:rowOff>28575</xdr:rowOff>
              </to>
            </anchor>
          </objectPr>
        </oleObject>
      </mc:Choice>
      <mc:Fallback>
        <oleObject progId="AcroExch.Document.7" dvAspect="DVASPECT_ICON" shapeId="36876" r:id="rId6"/>
      </mc:Fallback>
    </mc:AlternateContent>
    <mc:AlternateContent xmlns:mc="http://schemas.openxmlformats.org/markup-compatibility/2006">
      <mc:Choice Requires="x14">
        <oleObject progId="AcroExch.Document.DC" dvAspect="DVASPECT_ICON" shapeId="36887" r:id="rId8">
          <objectPr defaultSize="0" r:id="rId9">
            <anchor moveWithCells="1">
              <from>
                <xdr:col>0</xdr:col>
                <xdr:colOff>1762125</xdr:colOff>
                <xdr:row>2</xdr:row>
                <xdr:rowOff>19050</xdr:rowOff>
              </from>
              <to>
                <xdr:col>0</xdr:col>
                <xdr:colOff>2676525</xdr:colOff>
                <xdr:row>2</xdr:row>
                <xdr:rowOff>704850</xdr:rowOff>
              </to>
            </anchor>
          </objectPr>
        </oleObject>
      </mc:Choice>
      <mc:Fallback>
        <oleObject progId="AcroExch.Document.DC" dvAspect="DVASPECT_ICON" shapeId="36887"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14"/>
  <sheetViews>
    <sheetView zoomScaleNormal="100" zoomScaleSheetLayoutView="85" workbookViewId="0">
      <pane ySplit="1" topLeftCell="A2" activePane="bottomLeft" state="frozen"/>
      <selection activeCell="B4" sqref="B4"/>
      <selection pane="bottomLeft" activeCell="B4" sqref="B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93</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sheetData>
  <sheetProtection sheet="1" objects="1" scenarios="1"/>
  <conditionalFormatting sqref="B4:B14">
    <cfRule type="expression" dxfId="26" priority="3" stopIfTrue="1">
      <formula>B4=""</formula>
    </cfRule>
  </conditionalFormatting>
  <dataValidations count="2">
    <dataValidation type="list" allowBlank="1" showInputMessage="1" showErrorMessage="1" prompt="Select the appropriate LME-MCO from the drop-down box choices." sqref="B4">
      <formula1>LME_MCO</formula1>
    </dataValidation>
    <dataValidation type="list" allowBlank="1" showInputMessage="1" showErrorMessage="1" sqref="B14">
      <formula1>"Routine,PPR,Initial"</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1" sqref="A11"/>
    </sheetView>
  </sheetViews>
  <sheetFormatPr defaultRowHeight="12.75"/>
  <cols>
    <col min="1" max="1" width="29.7109375" style="232" bestFit="1" customWidth="1"/>
    <col min="2" max="16384" width="9.140625" style="233"/>
  </cols>
  <sheetData>
    <row r="1" spans="1:1">
      <c r="A1" s="236" t="s">
        <v>86</v>
      </c>
    </row>
    <row r="2" spans="1:1">
      <c r="A2" s="234" t="s">
        <v>87</v>
      </c>
    </row>
    <row r="4" spans="1:1">
      <c r="A4" s="232" t="s">
        <v>88</v>
      </c>
    </row>
    <row r="5" spans="1:1">
      <c r="A5" s="235" t="s">
        <v>3</v>
      </c>
    </row>
    <row r="6" spans="1:1">
      <c r="A6" s="235" t="s">
        <v>89</v>
      </c>
    </row>
    <row r="7" spans="1:1">
      <c r="A7" s="235" t="s">
        <v>90</v>
      </c>
    </row>
    <row r="8" spans="1:1">
      <c r="A8" s="235" t="s">
        <v>91</v>
      </c>
    </row>
    <row r="9" spans="1:1">
      <c r="A9" s="235" t="s">
        <v>92</v>
      </c>
    </row>
    <row r="10" spans="1:1">
      <c r="A10" s="235" t="s">
        <v>139</v>
      </c>
    </row>
    <row r="11" spans="1:1">
      <c r="A11" s="235" t="s">
        <v>151</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K208"/>
  <sheetViews>
    <sheetView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8.85546875" defaultRowHeight="12.75"/>
  <cols>
    <col min="1" max="1" width="3.28515625" style="146" customWidth="1"/>
    <col min="2" max="2" width="75.7109375" style="110" customWidth="1"/>
    <col min="3" max="30" width="6.7109375" style="111" customWidth="1"/>
    <col min="31" max="32" width="6.7109375" style="146" customWidth="1"/>
    <col min="33" max="37" width="5.7109375" style="93" customWidth="1"/>
    <col min="38" max="16384" width="8.85546875" style="112"/>
  </cols>
  <sheetData>
    <row r="1" spans="1:37" s="98" customFormat="1" ht="30" customHeight="1">
      <c r="A1" s="94"/>
      <c r="B1" s="95"/>
      <c r="C1" s="14" t="s">
        <v>102</v>
      </c>
      <c r="D1" s="95"/>
      <c r="E1" s="95"/>
      <c r="F1" s="95"/>
      <c r="G1" s="95"/>
      <c r="H1" s="95"/>
      <c r="I1" s="95"/>
      <c r="J1" s="95"/>
      <c r="K1" s="95"/>
      <c r="L1" s="278"/>
      <c r="M1" s="266" t="s">
        <v>102</v>
      </c>
      <c r="N1" s="95"/>
      <c r="O1" s="95"/>
      <c r="P1" s="95"/>
      <c r="Q1" s="95"/>
      <c r="R1" s="95"/>
      <c r="S1" s="95"/>
      <c r="T1" s="95"/>
      <c r="U1" s="95"/>
      <c r="V1" s="278"/>
      <c r="W1" s="14" t="s">
        <v>102</v>
      </c>
      <c r="X1" s="95"/>
      <c r="Y1" s="95"/>
      <c r="Z1" s="95"/>
      <c r="AA1" s="95"/>
      <c r="AB1" s="95"/>
      <c r="AC1" s="95"/>
      <c r="AD1" s="95"/>
      <c r="AE1" s="95"/>
      <c r="AF1" s="95"/>
      <c r="AG1" s="96"/>
      <c r="AH1" s="95"/>
      <c r="AI1" s="95"/>
      <c r="AJ1" s="95"/>
      <c r="AK1" s="97"/>
    </row>
    <row r="2" spans="1:37" s="98" customFormat="1" ht="30" customHeight="1" thickBot="1">
      <c r="A2" s="15"/>
      <c r="B2" s="99"/>
      <c r="C2" s="100" t="str">
        <f>IF('Workbook Set-up'!B4="","[Name of LME/MCO]",'Workbook Set-up'!B4)</f>
        <v>[Name of LME/MCO]</v>
      </c>
      <c r="D2" s="99"/>
      <c r="E2" s="99"/>
      <c r="F2" s="99"/>
      <c r="G2" s="99"/>
      <c r="H2" s="99"/>
      <c r="I2" s="99"/>
      <c r="J2" s="99"/>
      <c r="K2" s="99"/>
      <c r="L2" s="279"/>
      <c r="M2" s="277" t="str">
        <f>IF('Workbook Set-up'!B4="","[Name of LME/MCO]",'Workbook Set-up'!B4)</f>
        <v>[Name of LME/MCO]</v>
      </c>
      <c r="N2" s="99"/>
      <c r="O2" s="99"/>
      <c r="P2" s="99"/>
      <c r="Q2" s="99"/>
      <c r="R2" s="99"/>
      <c r="S2" s="99"/>
      <c r="T2" s="99"/>
      <c r="U2" s="99"/>
      <c r="V2" s="279"/>
      <c r="W2" s="100" t="str">
        <f>IF('Workbook Set-up'!B4="","[Name of LME/MCO]",'Workbook Set-up'!B4)</f>
        <v>[Name of LME/MCO]</v>
      </c>
      <c r="X2" s="99"/>
      <c r="Y2" s="99"/>
      <c r="Z2" s="99"/>
      <c r="AA2" s="99"/>
      <c r="AB2" s="99"/>
      <c r="AC2" s="99"/>
      <c r="AD2" s="99"/>
      <c r="AE2" s="99"/>
      <c r="AF2" s="99"/>
      <c r="AG2" s="101"/>
      <c r="AH2" s="99"/>
      <c r="AI2" s="99"/>
      <c r="AJ2" s="99"/>
      <c r="AK2" s="102"/>
    </row>
    <row r="3" spans="1:37" s="10" customFormat="1" ht="18" customHeight="1">
      <c r="A3" s="16"/>
      <c r="B3" s="17" t="s">
        <v>4</v>
      </c>
      <c r="C3" s="18"/>
      <c r="D3" s="19" t="str">
        <f>IF('Workbook Set-up'!B5="","",'Workbook Set-up'!B5)</f>
        <v/>
      </c>
      <c r="E3" s="19"/>
      <c r="F3" s="19"/>
      <c r="G3" s="19"/>
      <c r="H3" s="19"/>
      <c r="I3" s="19"/>
      <c r="J3" s="19"/>
      <c r="K3" s="19"/>
      <c r="L3" s="20"/>
      <c r="M3" s="21"/>
      <c r="N3" s="19" t="str">
        <f>IF('Workbook Set-up'!B5="","",'Workbook Set-up'!B5)</f>
        <v/>
      </c>
      <c r="O3" s="19"/>
      <c r="P3" s="19"/>
      <c r="Q3" s="19"/>
      <c r="R3" s="19"/>
      <c r="S3" s="19"/>
      <c r="T3" s="19" t="str">
        <f>IF('Workbook Set-up'!J5="","",'Workbook Set-up'!J5)</f>
        <v/>
      </c>
      <c r="U3" s="19"/>
      <c r="V3" s="20"/>
      <c r="W3" s="21"/>
      <c r="X3" s="19" t="str">
        <f>IF('Workbook Set-up'!B5="","",'Workbook Set-up'!B5)</f>
        <v/>
      </c>
      <c r="Y3" s="19"/>
      <c r="Z3" s="19"/>
      <c r="AA3" s="19"/>
      <c r="AB3" s="19"/>
      <c r="AC3" s="19"/>
      <c r="AD3" s="19"/>
      <c r="AE3" s="19"/>
      <c r="AF3" s="22"/>
      <c r="AG3" s="23"/>
      <c r="AH3" s="24"/>
      <c r="AI3" s="24"/>
      <c r="AJ3" s="24"/>
      <c r="AK3" s="25"/>
    </row>
    <row r="4" spans="1:37" s="10" customFormat="1" ht="18" customHeight="1">
      <c r="A4" s="26"/>
      <c r="B4" s="27" t="s">
        <v>13</v>
      </c>
      <c r="C4" s="28"/>
      <c r="D4" s="29" t="str">
        <f>IF('Workbook Set-up'!B6="","",'Workbook Set-up'!B6)</f>
        <v/>
      </c>
      <c r="E4" s="29"/>
      <c r="F4" s="29"/>
      <c r="G4" s="29"/>
      <c r="H4" s="29"/>
      <c r="I4" s="29"/>
      <c r="J4" s="29"/>
      <c r="K4" s="29"/>
      <c r="L4" s="30"/>
      <c r="M4" s="31"/>
      <c r="N4" s="29" t="str">
        <f>IF('Workbook Set-up'!B6="","",'Workbook Set-up'!B6)</f>
        <v/>
      </c>
      <c r="O4" s="29"/>
      <c r="P4" s="29"/>
      <c r="Q4" s="29"/>
      <c r="R4" s="29"/>
      <c r="S4" s="29"/>
      <c r="T4" s="29" t="str">
        <f>IF('Workbook Set-up'!J6="","",'Workbook Set-up'!J6)</f>
        <v/>
      </c>
      <c r="U4" s="29"/>
      <c r="V4" s="30"/>
      <c r="W4" s="31"/>
      <c r="X4" s="29" t="str">
        <f>IF('Workbook Set-up'!B6="","",'Workbook Set-up'!B6)</f>
        <v/>
      </c>
      <c r="Y4" s="29"/>
      <c r="Z4" s="29"/>
      <c r="AA4" s="29"/>
      <c r="AB4" s="29"/>
      <c r="AC4" s="29"/>
      <c r="AD4" s="29"/>
      <c r="AE4" s="29"/>
      <c r="AF4" s="32"/>
      <c r="AG4" s="33"/>
      <c r="AH4" s="34"/>
      <c r="AI4" s="34"/>
      <c r="AJ4" s="34"/>
      <c r="AK4" s="35"/>
    </row>
    <row r="5" spans="1:37" s="10" customFormat="1" ht="18" customHeight="1">
      <c r="A5" s="36"/>
      <c r="B5" s="37" t="s">
        <v>9</v>
      </c>
      <c r="C5" s="38"/>
      <c r="D5" s="39" t="str">
        <f>IF('Workbook Set-up'!B11="","",'Workbook Set-up'!B11)</f>
        <v/>
      </c>
      <c r="E5" s="39"/>
      <c r="F5" s="39"/>
      <c r="G5" s="39"/>
      <c r="H5" s="39"/>
      <c r="I5" s="39"/>
      <c r="J5" s="39"/>
      <c r="K5" s="39"/>
      <c r="L5" s="40"/>
      <c r="M5" s="41"/>
      <c r="N5" s="39" t="str">
        <f>IF('Workbook Set-up'!B11="","",'Workbook Set-up'!B11)</f>
        <v/>
      </c>
      <c r="O5" s="39"/>
      <c r="P5" s="39"/>
      <c r="Q5" s="39"/>
      <c r="R5" s="39"/>
      <c r="S5" s="39"/>
      <c r="T5" s="39"/>
      <c r="U5" s="39"/>
      <c r="V5" s="40"/>
      <c r="W5" s="41"/>
      <c r="X5" s="39" t="str">
        <f>IF('Workbook Set-up'!B11="","",'Workbook Set-up'!B11)</f>
        <v/>
      </c>
      <c r="Y5" s="39"/>
      <c r="Z5" s="39"/>
      <c r="AA5" s="39"/>
      <c r="AB5" s="39"/>
      <c r="AC5" s="39"/>
      <c r="AD5" s="39"/>
      <c r="AE5" s="39"/>
      <c r="AF5" s="42"/>
      <c r="AG5" s="33"/>
      <c r="AH5" s="34"/>
      <c r="AI5" s="34"/>
      <c r="AJ5" s="34"/>
      <c r="AK5" s="35"/>
    </row>
    <row r="6" spans="1:37" s="10" customFormat="1" ht="18" customHeight="1" thickBot="1">
      <c r="A6" s="43"/>
      <c r="B6" s="44" t="s">
        <v>14</v>
      </c>
      <c r="C6" s="45"/>
      <c r="D6" s="46" t="str">
        <f>IF(AND('Workbook Set-up'!$B$12="",'Workbook Set-up'!$B$13=""),"",IF('Workbook Set-up'!$B$12='Workbook Set-up'!$B$13,TEXT('Workbook Set-up'!$B$12,"m/d/yyyy"),IF('Workbook Set-up'!$B$12&lt;&gt;'Workbook Set-up'!$B$13,TEXT('Workbook Set-up'!$B$12,"m/d/yyyy")&amp;" to "&amp;TEXT('Workbook Set-up'!$B$13,"m/d/yyyy"),"")))</f>
        <v/>
      </c>
      <c r="E6" s="46"/>
      <c r="F6" s="46"/>
      <c r="G6" s="46"/>
      <c r="H6" s="46"/>
      <c r="I6" s="46"/>
      <c r="J6" s="46"/>
      <c r="K6" s="46"/>
      <c r="L6" s="47"/>
      <c r="M6" s="48"/>
      <c r="N6" s="46" t="str">
        <f>IF(AND('Workbook Set-up'!$B$12="",'Workbook Set-up'!$B$13=""),"",IF('Workbook Set-up'!$B$12='Workbook Set-up'!$B$13,TEXT('Workbook Set-up'!$B$12,"m/d/yyyy"),IF('Workbook Set-up'!$B$12&lt;&gt;'Workbook Set-up'!$B$13,TEXT('Workbook Set-up'!$B$12,"m/d/yyyy")&amp;" to "&amp;TEXT('Workbook Set-up'!$B$13,"m/d/yyyy"),"")))</f>
        <v/>
      </c>
      <c r="O6" s="46"/>
      <c r="P6" s="46"/>
      <c r="Q6" s="46"/>
      <c r="R6" s="46"/>
      <c r="S6" s="46"/>
      <c r="T6" s="46"/>
      <c r="U6" s="46"/>
      <c r="V6" s="47"/>
      <c r="W6" s="48"/>
      <c r="X6" s="46" t="str">
        <f>IF(AND('Workbook Set-up'!$B$12="",'Workbook Set-up'!$B$13=""),"",IF('Workbook Set-up'!$B$12='Workbook Set-up'!$B$13,TEXT('Workbook Set-up'!$B$12,"m/d/yyyy"),IF('Workbook Set-up'!$B$12&lt;&gt;'Workbook Set-up'!$B$13,TEXT('Workbook Set-up'!$B$12,"m/d/yyyy")&amp;" to "&amp;TEXT('Workbook Set-up'!$B$13,"m/d/yyyy"),"")))</f>
        <v/>
      </c>
      <c r="Y6" s="46"/>
      <c r="Z6" s="46"/>
      <c r="AA6" s="46"/>
      <c r="AB6" s="46"/>
      <c r="AC6" s="46"/>
      <c r="AD6" s="46"/>
      <c r="AE6" s="46"/>
      <c r="AF6" s="49"/>
      <c r="AG6" s="50" t="s">
        <v>15</v>
      </c>
      <c r="AH6" s="51"/>
      <c r="AI6" s="51"/>
      <c r="AJ6" s="51"/>
      <c r="AK6" s="52"/>
    </row>
    <row r="7" spans="1:37" s="116" customFormat="1" ht="31.9" customHeight="1" thickBot="1">
      <c r="A7" s="113" t="s">
        <v>16</v>
      </c>
      <c r="B7" s="57" t="s">
        <v>44</v>
      </c>
      <c r="C7" s="147">
        <v>1</v>
      </c>
      <c r="D7" s="114">
        <v>2</v>
      </c>
      <c r="E7" s="114">
        <v>3</v>
      </c>
      <c r="F7" s="114">
        <v>4</v>
      </c>
      <c r="G7" s="114">
        <v>5</v>
      </c>
      <c r="H7" s="114">
        <v>6</v>
      </c>
      <c r="I7" s="114">
        <v>7</v>
      </c>
      <c r="J7" s="114">
        <v>8</v>
      </c>
      <c r="K7" s="114">
        <v>9</v>
      </c>
      <c r="L7" s="115">
        <v>10</v>
      </c>
      <c r="M7" s="114">
        <v>11</v>
      </c>
      <c r="N7" s="114">
        <v>12</v>
      </c>
      <c r="O7" s="114">
        <v>13</v>
      </c>
      <c r="P7" s="114">
        <v>14</v>
      </c>
      <c r="Q7" s="114">
        <v>15</v>
      </c>
      <c r="R7" s="114">
        <v>16</v>
      </c>
      <c r="S7" s="114">
        <v>17</v>
      </c>
      <c r="T7" s="114">
        <v>18</v>
      </c>
      <c r="U7" s="114">
        <v>19</v>
      </c>
      <c r="V7" s="115">
        <v>20</v>
      </c>
      <c r="W7" s="114">
        <v>21</v>
      </c>
      <c r="X7" s="114">
        <v>22</v>
      </c>
      <c r="Y7" s="114">
        <v>23</v>
      </c>
      <c r="Z7" s="114">
        <v>24</v>
      </c>
      <c r="AA7" s="114">
        <v>25</v>
      </c>
      <c r="AB7" s="114">
        <v>26</v>
      </c>
      <c r="AC7" s="114">
        <v>27</v>
      </c>
      <c r="AD7" s="114">
        <v>28</v>
      </c>
      <c r="AE7" s="114">
        <v>29</v>
      </c>
      <c r="AF7" s="148">
        <v>30</v>
      </c>
      <c r="AG7" s="53" t="s">
        <v>17</v>
      </c>
      <c r="AH7" s="54" t="s">
        <v>18</v>
      </c>
      <c r="AI7" s="55" t="s">
        <v>19</v>
      </c>
      <c r="AJ7" s="56" t="s">
        <v>20</v>
      </c>
      <c r="AK7" s="57" t="s">
        <v>21</v>
      </c>
    </row>
    <row r="8" spans="1:37" s="105" customFormat="1" ht="19.899999999999999" customHeight="1" thickBot="1">
      <c r="A8" s="117"/>
      <c r="B8" s="281"/>
      <c r="C8" s="242" t="s">
        <v>48</v>
      </c>
      <c r="D8" s="119"/>
      <c r="E8" s="119"/>
      <c r="F8" s="119"/>
      <c r="G8" s="119"/>
      <c r="H8" s="119"/>
      <c r="I8" s="119"/>
      <c r="J8" s="119"/>
      <c r="K8" s="119"/>
      <c r="L8" s="120"/>
      <c r="M8" s="149" t="s">
        <v>48</v>
      </c>
      <c r="N8" s="119"/>
      <c r="O8" s="119"/>
      <c r="P8" s="119"/>
      <c r="Q8" s="119"/>
      <c r="R8" s="119"/>
      <c r="S8" s="119"/>
      <c r="T8" s="119"/>
      <c r="U8" s="119"/>
      <c r="V8" s="120"/>
      <c r="W8" s="149" t="s">
        <v>48</v>
      </c>
      <c r="X8" s="119"/>
      <c r="Y8" s="119"/>
      <c r="Z8" s="119"/>
      <c r="AA8" s="119"/>
      <c r="AB8" s="119"/>
      <c r="AC8" s="119"/>
      <c r="AD8" s="119"/>
      <c r="AE8" s="119"/>
      <c r="AF8" s="267"/>
      <c r="AG8" s="121"/>
      <c r="AH8" s="122"/>
      <c r="AI8" s="122"/>
      <c r="AJ8" s="122"/>
      <c r="AK8" s="123"/>
    </row>
    <row r="9" spans="1:37" s="105" customFormat="1" ht="15" customHeight="1">
      <c r="A9" s="124" t="s">
        <v>22</v>
      </c>
      <c r="B9" s="68" t="s">
        <v>49</v>
      </c>
      <c r="C9" s="268"/>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269"/>
      <c r="AG9" s="58">
        <f>COUNTIF(C9:AF9,"=Met")</f>
        <v>0</v>
      </c>
      <c r="AH9" s="59">
        <f>IF(SUM(AG9,AI9)=0,0,AG9/SUM(AG9,AI9))</f>
        <v>0</v>
      </c>
      <c r="AI9" s="60">
        <f>COUNTIF(C9:AF9,"=Not Met")</f>
        <v>0</v>
      </c>
      <c r="AJ9" s="59">
        <f>IF(SUM(AG9,AI9)=0,0,AI9/SUM(AG9,AI9))</f>
        <v>0</v>
      </c>
      <c r="AK9" s="61">
        <f>COUNTIF(C9:AF9,"=N/A")</f>
        <v>0</v>
      </c>
    </row>
    <row r="10" spans="1:37" s="105" customFormat="1" ht="15" customHeight="1">
      <c r="A10" s="66" t="s">
        <v>23</v>
      </c>
      <c r="B10" s="69" t="s">
        <v>50</v>
      </c>
      <c r="C10" s="270"/>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271"/>
      <c r="AG10" s="62">
        <f>COUNTIF(C10:AF10,"=Met")</f>
        <v>0</v>
      </c>
      <c r="AH10" s="63">
        <f>IF(SUM(AG10,AI10)=0,0,AG10/SUM(AG10,AI10))</f>
        <v>0</v>
      </c>
      <c r="AI10" s="64">
        <f>COUNTIF(C10:AF10,"=Not Met")</f>
        <v>0</v>
      </c>
      <c r="AJ10" s="63">
        <f>IF(SUM(AG10,AI10)=0,0,AI10/SUM(AG10,AI10))</f>
        <v>0</v>
      </c>
      <c r="AK10" s="65">
        <f>COUNTIF(C10:AF10,"=N/A")</f>
        <v>0</v>
      </c>
    </row>
    <row r="11" spans="1:37" s="105" customFormat="1" ht="25.5">
      <c r="A11" s="66" t="s">
        <v>24</v>
      </c>
      <c r="B11" s="69" t="s">
        <v>51</v>
      </c>
      <c r="C11" s="270"/>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271"/>
      <c r="AG11" s="62">
        <f t="shared" ref="AG11:AG23" si="0">COUNTIF(C11:AF11,"=Met")</f>
        <v>0</v>
      </c>
      <c r="AH11" s="63">
        <f t="shared" ref="AH11:AH23" si="1">IF(SUM(AG11,AI11)=0,0,AG11/SUM(AG11,AI11))</f>
        <v>0</v>
      </c>
      <c r="AI11" s="64">
        <f t="shared" ref="AI11:AI23" si="2">COUNTIF(C11:AF11,"=Not Met")</f>
        <v>0</v>
      </c>
      <c r="AJ11" s="63">
        <f t="shared" ref="AJ11:AJ23" si="3">IF(SUM(AG11,AI11)=0,0,AI11/SUM(AG11,AI11))</f>
        <v>0</v>
      </c>
      <c r="AK11" s="65">
        <f t="shared" ref="AK11:AK23" si="4">COUNTIF(C11:AF11,"=N/A")</f>
        <v>0</v>
      </c>
    </row>
    <row r="12" spans="1:37" s="105" customFormat="1" ht="25.5">
      <c r="A12" s="66" t="s">
        <v>25</v>
      </c>
      <c r="B12" s="69" t="s">
        <v>112</v>
      </c>
      <c r="C12" s="270"/>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271"/>
      <c r="AG12" s="62">
        <f t="shared" si="0"/>
        <v>0</v>
      </c>
      <c r="AH12" s="63">
        <f t="shared" si="1"/>
        <v>0</v>
      </c>
      <c r="AI12" s="64">
        <f t="shared" si="2"/>
        <v>0</v>
      </c>
      <c r="AJ12" s="63">
        <f t="shared" si="3"/>
        <v>0</v>
      </c>
      <c r="AK12" s="65">
        <f t="shared" si="4"/>
        <v>0</v>
      </c>
    </row>
    <row r="13" spans="1:37" s="105" customFormat="1" ht="15" customHeight="1">
      <c r="A13" s="66" t="s">
        <v>26</v>
      </c>
      <c r="B13" s="69" t="s">
        <v>52</v>
      </c>
      <c r="C13" s="270"/>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271"/>
      <c r="AG13" s="62">
        <f t="shared" si="0"/>
        <v>0</v>
      </c>
      <c r="AH13" s="63">
        <f t="shared" si="1"/>
        <v>0</v>
      </c>
      <c r="AI13" s="64">
        <f t="shared" si="2"/>
        <v>0</v>
      </c>
      <c r="AJ13" s="63">
        <f t="shared" si="3"/>
        <v>0</v>
      </c>
      <c r="AK13" s="65">
        <f t="shared" si="4"/>
        <v>0</v>
      </c>
    </row>
    <row r="14" spans="1:37" s="105" customFormat="1" ht="25.5">
      <c r="A14" s="66" t="s">
        <v>27</v>
      </c>
      <c r="B14" s="69" t="s">
        <v>53</v>
      </c>
      <c r="C14" s="270"/>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271"/>
      <c r="AG14" s="62">
        <f t="shared" si="0"/>
        <v>0</v>
      </c>
      <c r="AH14" s="63">
        <f t="shared" si="1"/>
        <v>0</v>
      </c>
      <c r="AI14" s="64">
        <f t="shared" si="2"/>
        <v>0</v>
      </c>
      <c r="AJ14" s="63">
        <f t="shared" si="3"/>
        <v>0</v>
      </c>
      <c r="AK14" s="65">
        <f t="shared" si="4"/>
        <v>0</v>
      </c>
    </row>
    <row r="15" spans="1:37" s="105" customFormat="1" ht="15" customHeight="1">
      <c r="A15" s="66" t="s">
        <v>28</v>
      </c>
      <c r="B15" s="69" t="s">
        <v>54</v>
      </c>
      <c r="C15" s="270"/>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271"/>
      <c r="AG15" s="62">
        <f t="shared" si="0"/>
        <v>0</v>
      </c>
      <c r="AH15" s="63">
        <f t="shared" si="1"/>
        <v>0</v>
      </c>
      <c r="AI15" s="64">
        <f t="shared" si="2"/>
        <v>0</v>
      </c>
      <c r="AJ15" s="63">
        <f t="shared" si="3"/>
        <v>0</v>
      </c>
      <c r="AK15" s="65">
        <f t="shared" si="4"/>
        <v>0</v>
      </c>
    </row>
    <row r="16" spans="1:37" s="105" customFormat="1" ht="25.5">
      <c r="A16" s="66" t="s">
        <v>29</v>
      </c>
      <c r="B16" s="127" t="s">
        <v>114</v>
      </c>
      <c r="C16" s="270"/>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271"/>
      <c r="AG16" s="62">
        <f t="shared" si="0"/>
        <v>0</v>
      </c>
      <c r="AH16" s="63">
        <f t="shared" si="1"/>
        <v>0</v>
      </c>
      <c r="AI16" s="64">
        <f t="shared" si="2"/>
        <v>0</v>
      </c>
      <c r="AJ16" s="63">
        <f t="shared" si="3"/>
        <v>0</v>
      </c>
      <c r="AK16" s="65">
        <f t="shared" si="4"/>
        <v>0</v>
      </c>
    </row>
    <row r="17" spans="1:37" s="105" customFormat="1" ht="15" customHeight="1">
      <c r="A17" s="66" t="s">
        <v>30</v>
      </c>
      <c r="B17" s="127" t="s">
        <v>115</v>
      </c>
      <c r="C17" s="270"/>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271"/>
      <c r="AG17" s="62">
        <f t="shared" si="0"/>
        <v>0</v>
      </c>
      <c r="AH17" s="63">
        <f t="shared" si="1"/>
        <v>0</v>
      </c>
      <c r="AI17" s="64">
        <f t="shared" si="2"/>
        <v>0</v>
      </c>
      <c r="AJ17" s="63">
        <f t="shared" si="3"/>
        <v>0</v>
      </c>
      <c r="AK17" s="65">
        <f t="shared" si="4"/>
        <v>0</v>
      </c>
    </row>
    <row r="18" spans="1:37" s="105" customFormat="1" ht="15" customHeight="1" thickBot="1">
      <c r="A18" s="128" t="s">
        <v>31</v>
      </c>
      <c r="B18" s="129" t="s">
        <v>116</v>
      </c>
      <c r="C18" s="272"/>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273"/>
      <c r="AG18" s="62">
        <f t="shared" si="0"/>
        <v>0</v>
      </c>
      <c r="AH18" s="63">
        <f t="shared" si="1"/>
        <v>0</v>
      </c>
      <c r="AI18" s="64">
        <f t="shared" si="2"/>
        <v>0</v>
      </c>
      <c r="AJ18" s="63">
        <f t="shared" si="3"/>
        <v>0</v>
      </c>
      <c r="AK18" s="65">
        <f t="shared" si="4"/>
        <v>0</v>
      </c>
    </row>
    <row r="19" spans="1:37" s="105" customFormat="1" ht="19.899999999999999" customHeight="1" thickBot="1">
      <c r="A19" s="117"/>
      <c r="B19" s="131"/>
      <c r="C19" s="242" t="s">
        <v>55</v>
      </c>
      <c r="D19" s="119"/>
      <c r="E19" s="119"/>
      <c r="F19" s="119"/>
      <c r="G19" s="119"/>
      <c r="H19" s="119"/>
      <c r="I19" s="119"/>
      <c r="J19" s="119"/>
      <c r="K19" s="119"/>
      <c r="L19" s="120"/>
      <c r="M19" s="149" t="s">
        <v>55</v>
      </c>
      <c r="N19" s="119"/>
      <c r="O19" s="119"/>
      <c r="P19" s="119"/>
      <c r="Q19" s="119"/>
      <c r="R19" s="119"/>
      <c r="S19" s="119"/>
      <c r="T19" s="119"/>
      <c r="U19" s="119"/>
      <c r="V19" s="120"/>
      <c r="W19" s="149" t="s">
        <v>55</v>
      </c>
      <c r="X19" s="118"/>
      <c r="Y19" s="119"/>
      <c r="Z19" s="119"/>
      <c r="AA19" s="119"/>
      <c r="AB19" s="119"/>
      <c r="AC19" s="119"/>
      <c r="AD19" s="119"/>
      <c r="AE19" s="119"/>
      <c r="AF19" s="267"/>
      <c r="AG19" s="132"/>
      <c r="AH19" s="133"/>
      <c r="AI19" s="133"/>
      <c r="AJ19" s="133"/>
      <c r="AK19" s="134"/>
    </row>
    <row r="20" spans="1:37" s="105" customFormat="1">
      <c r="A20" s="70" t="s">
        <v>32</v>
      </c>
      <c r="B20" s="135" t="s">
        <v>63</v>
      </c>
      <c r="C20" s="274"/>
      <c r="D20" s="136"/>
      <c r="E20" s="136"/>
      <c r="F20" s="136"/>
      <c r="G20" s="136"/>
      <c r="H20" s="136"/>
      <c r="I20" s="136"/>
      <c r="J20" s="136"/>
      <c r="K20" s="136"/>
      <c r="L20" s="136"/>
      <c r="M20" s="280"/>
      <c r="N20" s="280"/>
      <c r="O20" s="280"/>
      <c r="P20" s="280"/>
      <c r="Q20" s="280"/>
      <c r="R20" s="280"/>
      <c r="S20" s="280"/>
      <c r="T20" s="280"/>
      <c r="U20" s="280"/>
      <c r="V20" s="280"/>
      <c r="W20" s="136"/>
      <c r="X20" s="136"/>
      <c r="Y20" s="136"/>
      <c r="Z20" s="136"/>
      <c r="AA20" s="136"/>
      <c r="AB20" s="136"/>
      <c r="AC20" s="136"/>
      <c r="AD20" s="136"/>
      <c r="AE20" s="136"/>
      <c r="AF20" s="275"/>
      <c r="AG20" s="62">
        <f>COUNTIF(C20:AF20,"=Met")</f>
        <v>0</v>
      </c>
      <c r="AH20" s="63">
        <f>IF(SUM(AG20,AI20)=0,0,AG20/SUM(AG20,AI20))</f>
        <v>0</v>
      </c>
      <c r="AI20" s="64">
        <f>COUNTIF(C20:AF20,"=Not Met")</f>
        <v>0</v>
      </c>
      <c r="AJ20" s="63">
        <f>IF(SUM(AG20,AI20)=0,0,AI20/SUM(AG20,AI20))</f>
        <v>0</v>
      </c>
      <c r="AK20" s="65">
        <f>COUNTIF(C20:AF20,"=N/A")</f>
        <v>0</v>
      </c>
    </row>
    <row r="21" spans="1:37" s="105" customFormat="1" ht="15" customHeight="1" thickBot="1">
      <c r="A21" s="128" t="s">
        <v>33</v>
      </c>
      <c r="B21" s="129" t="s">
        <v>56</v>
      </c>
      <c r="C21" s="272"/>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276"/>
      <c r="AG21" s="86">
        <f>COUNTIF(C21:AF21,"=Met")</f>
        <v>0</v>
      </c>
      <c r="AH21" s="67">
        <f>IF(SUM(AG21,AI21)=0,0,AG21/SUM(AG21,AI21))</f>
        <v>0</v>
      </c>
      <c r="AI21" s="87">
        <f>COUNTIF(C21:AF21,"=Not Met")</f>
        <v>0</v>
      </c>
      <c r="AJ21" s="67">
        <f>IF(SUM(AG21,AI21)=0,0,AI21/SUM(AG21,AI21))</f>
        <v>0</v>
      </c>
      <c r="AK21" s="88">
        <f>COUNTIF(C21:AF21,"=N/A")</f>
        <v>0</v>
      </c>
    </row>
    <row r="22" spans="1:37" s="105" customFormat="1" ht="19.899999999999999" customHeight="1" thickBot="1">
      <c r="A22" s="117"/>
      <c r="B22" s="131"/>
      <c r="C22" s="242" t="s">
        <v>140</v>
      </c>
      <c r="D22" s="119"/>
      <c r="E22" s="119"/>
      <c r="F22" s="119"/>
      <c r="G22" s="119"/>
      <c r="H22" s="119"/>
      <c r="I22" s="119"/>
      <c r="J22" s="119"/>
      <c r="K22" s="119"/>
      <c r="L22" s="120"/>
      <c r="M22" s="118" t="s">
        <v>140</v>
      </c>
      <c r="N22" s="119"/>
      <c r="O22" s="119"/>
      <c r="P22" s="119"/>
      <c r="Q22" s="119"/>
      <c r="R22" s="119"/>
      <c r="S22" s="119"/>
      <c r="T22" s="119"/>
      <c r="U22" s="119"/>
      <c r="V22" s="120"/>
      <c r="W22" s="118" t="s">
        <v>140</v>
      </c>
      <c r="X22" s="118"/>
      <c r="Y22" s="119"/>
      <c r="Z22" s="119"/>
      <c r="AA22" s="119"/>
      <c r="AB22" s="119"/>
      <c r="AC22" s="119"/>
      <c r="AD22" s="119"/>
      <c r="AE22" s="119"/>
      <c r="AF22" s="267"/>
      <c r="AG22" s="132"/>
      <c r="AH22" s="133"/>
      <c r="AI22" s="133"/>
      <c r="AJ22" s="133"/>
      <c r="AK22" s="134"/>
    </row>
    <row r="23" spans="1:37" s="105" customFormat="1" ht="51.75" thickBot="1">
      <c r="A23" s="128" t="s">
        <v>34</v>
      </c>
      <c r="B23" s="129" t="s">
        <v>141</v>
      </c>
      <c r="C23" s="272"/>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276"/>
      <c r="AG23" s="86">
        <f t="shared" si="0"/>
        <v>0</v>
      </c>
      <c r="AH23" s="67">
        <f t="shared" si="1"/>
        <v>0</v>
      </c>
      <c r="AI23" s="87">
        <f t="shared" si="2"/>
        <v>0</v>
      </c>
      <c r="AJ23" s="67">
        <f t="shared" si="3"/>
        <v>0</v>
      </c>
      <c r="AK23" s="88">
        <f t="shared" si="4"/>
        <v>0</v>
      </c>
    </row>
    <row r="24" spans="1:37" s="13" customFormat="1" ht="15" customHeight="1" thickBot="1">
      <c r="A24" s="103"/>
      <c r="B24" s="73" t="s">
        <v>35</v>
      </c>
      <c r="C24" s="263"/>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5"/>
      <c r="AG24" s="72"/>
      <c r="AH24" s="72"/>
      <c r="AI24" s="72"/>
      <c r="AJ24" s="72"/>
      <c r="AK24" s="72"/>
    </row>
    <row r="25" spans="1:37" s="105" customFormat="1" ht="13.9" customHeight="1" thickBot="1">
      <c r="A25" s="108"/>
      <c r="B25" s="106"/>
      <c r="C25" s="138"/>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39"/>
      <c r="AH25" s="72"/>
      <c r="AI25" s="72"/>
      <c r="AJ25" s="72"/>
      <c r="AK25" s="72"/>
    </row>
    <row r="26" spans="1:37" s="105" customFormat="1" ht="13.9" customHeight="1">
      <c r="A26" s="108"/>
      <c r="B26" s="73" t="s">
        <v>36</v>
      </c>
      <c r="C26" s="89">
        <f t="shared" ref="C26:AF26" si="5">COUNTIF(C9:C23,"=Met")</f>
        <v>0</v>
      </c>
      <c r="D26" s="90">
        <f t="shared" si="5"/>
        <v>0</v>
      </c>
      <c r="E26" s="90">
        <f t="shared" si="5"/>
        <v>0</v>
      </c>
      <c r="F26" s="90">
        <f t="shared" si="5"/>
        <v>0</v>
      </c>
      <c r="G26" s="90">
        <f t="shared" si="5"/>
        <v>0</v>
      </c>
      <c r="H26" s="90">
        <f t="shared" si="5"/>
        <v>0</v>
      </c>
      <c r="I26" s="90">
        <f t="shared" si="5"/>
        <v>0</v>
      </c>
      <c r="J26" s="90">
        <f t="shared" si="5"/>
        <v>0</v>
      </c>
      <c r="K26" s="90">
        <f t="shared" si="5"/>
        <v>0</v>
      </c>
      <c r="L26" s="90">
        <f t="shared" si="5"/>
        <v>0</v>
      </c>
      <c r="M26" s="90">
        <f t="shared" si="5"/>
        <v>0</v>
      </c>
      <c r="N26" s="90">
        <f t="shared" si="5"/>
        <v>0</v>
      </c>
      <c r="O26" s="90">
        <f t="shared" si="5"/>
        <v>0</v>
      </c>
      <c r="P26" s="90">
        <f t="shared" si="5"/>
        <v>0</v>
      </c>
      <c r="Q26" s="90">
        <f t="shared" si="5"/>
        <v>0</v>
      </c>
      <c r="R26" s="90">
        <f t="shared" si="5"/>
        <v>0</v>
      </c>
      <c r="S26" s="90">
        <f t="shared" si="5"/>
        <v>0</v>
      </c>
      <c r="T26" s="90">
        <f t="shared" si="5"/>
        <v>0</v>
      </c>
      <c r="U26" s="90">
        <f t="shared" si="5"/>
        <v>0</v>
      </c>
      <c r="V26" s="90">
        <f t="shared" si="5"/>
        <v>0</v>
      </c>
      <c r="W26" s="90">
        <f t="shared" si="5"/>
        <v>0</v>
      </c>
      <c r="X26" s="90">
        <f t="shared" si="5"/>
        <v>0</v>
      </c>
      <c r="Y26" s="90">
        <f t="shared" si="5"/>
        <v>0</v>
      </c>
      <c r="Z26" s="90">
        <f t="shared" si="5"/>
        <v>0</v>
      </c>
      <c r="AA26" s="90">
        <f t="shared" si="5"/>
        <v>0</v>
      </c>
      <c r="AB26" s="90">
        <f t="shared" si="5"/>
        <v>0</v>
      </c>
      <c r="AC26" s="90">
        <f t="shared" si="5"/>
        <v>0</v>
      </c>
      <c r="AD26" s="90">
        <f t="shared" si="5"/>
        <v>0</v>
      </c>
      <c r="AE26" s="90">
        <f t="shared" si="5"/>
        <v>0</v>
      </c>
      <c r="AF26" s="90">
        <f t="shared" si="5"/>
        <v>0</v>
      </c>
      <c r="AG26" s="85"/>
      <c r="AH26" s="85"/>
      <c r="AI26" s="85"/>
      <c r="AJ26" s="85"/>
      <c r="AK26" s="85"/>
    </row>
    <row r="27" spans="1:37" s="105" customFormat="1" ht="13.9" customHeight="1">
      <c r="A27" s="108"/>
      <c r="B27" s="73" t="s">
        <v>37</v>
      </c>
      <c r="C27" s="74">
        <f>IF(SUM(C26,C28)=0,0,C26/SUM(C26,C28))</f>
        <v>0</v>
      </c>
      <c r="D27" s="75">
        <f t="shared" ref="D27:AF27" si="6">IF(SUM(D26,D28)=0,0,D26/SUM(D26,D28))</f>
        <v>0</v>
      </c>
      <c r="E27" s="75">
        <f t="shared" si="6"/>
        <v>0</v>
      </c>
      <c r="F27" s="75">
        <f t="shared" si="6"/>
        <v>0</v>
      </c>
      <c r="G27" s="75">
        <f t="shared" si="6"/>
        <v>0</v>
      </c>
      <c r="H27" s="75">
        <f t="shared" si="6"/>
        <v>0</v>
      </c>
      <c r="I27" s="75">
        <f t="shared" si="6"/>
        <v>0</v>
      </c>
      <c r="J27" s="75">
        <f t="shared" si="6"/>
        <v>0</v>
      </c>
      <c r="K27" s="75">
        <f t="shared" si="6"/>
        <v>0</v>
      </c>
      <c r="L27" s="75">
        <f t="shared" si="6"/>
        <v>0</v>
      </c>
      <c r="M27" s="75">
        <f t="shared" si="6"/>
        <v>0</v>
      </c>
      <c r="N27" s="75">
        <f t="shared" si="6"/>
        <v>0</v>
      </c>
      <c r="O27" s="75">
        <f t="shared" si="6"/>
        <v>0</v>
      </c>
      <c r="P27" s="75">
        <f t="shared" si="6"/>
        <v>0</v>
      </c>
      <c r="Q27" s="75">
        <f t="shared" si="6"/>
        <v>0</v>
      </c>
      <c r="R27" s="75">
        <f t="shared" si="6"/>
        <v>0</v>
      </c>
      <c r="S27" s="75">
        <f t="shared" si="6"/>
        <v>0</v>
      </c>
      <c r="T27" s="75">
        <f t="shared" si="6"/>
        <v>0</v>
      </c>
      <c r="U27" s="75">
        <f t="shared" si="6"/>
        <v>0</v>
      </c>
      <c r="V27" s="75">
        <f t="shared" si="6"/>
        <v>0</v>
      </c>
      <c r="W27" s="75">
        <f t="shared" si="6"/>
        <v>0</v>
      </c>
      <c r="X27" s="75">
        <f t="shared" si="6"/>
        <v>0</v>
      </c>
      <c r="Y27" s="75">
        <f t="shared" si="6"/>
        <v>0</v>
      </c>
      <c r="Z27" s="75">
        <f t="shared" si="6"/>
        <v>0</v>
      </c>
      <c r="AA27" s="75">
        <f t="shared" si="6"/>
        <v>0</v>
      </c>
      <c r="AB27" s="75">
        <f t="shared" si="6"/>
        <v>0</v>
      </c>
      <c r="AC27" s="75">
        <f t="shared" si="6"/>
        <v>0</v>
      </c>
      <c r="AD27" s="75">
        <f t="shared" si="6"/>
        <v>0</v>
      </c>
      <c r="AE27" s="75">
        <f t="shared" si="6"/>
        <v>0</v>
      </c>
      <c r="AF27" s="75">
        <f t="shared" si="6"/>
        <v>0</v>
      </c>
      <c r="AG27" s="85"/>
      <c r="AH27" s="85"/>
      <c r="AI27" s="85"/>
      <c r="AJ27" s="85"/>
      <c r="AK27" s="85"/>
    </row>
    <row r="28" spans="1:37" s="105" customFormat="1" ht="13.9" customHeight="1">
      <c r="A28" s="108"/>
      <c r="B28" s="73" t="s">
        <v>38</v>
      </c>
      <c r="C28" s="91">
        <f t="shared" ref="C28:AF28" si="7">COUNTIF(C9:C23,"=Not Met")</f>
        <v>0</v>
      </c>
      <c r="D28" s="92">
        <f t="shared" si="7"/>
        <v>0</v>
      </c>
      <c r="E28" s="92">
        <f t="shared" si="7"/>
        <v>0</v>
      </c>
      <c r="F28" s="92">
        <f t="shared" si="7"/>
        <v>0</v>
      </c>
      <c r="G28" s="92">
        <f t="shared" si="7"/>
        <v>0</v>
      </c>
      <c r="H28" s="92">
        <f t="shared" si="7"/>
        <v>0</v>
      </c>
      <c r="I28" s="92">
        <f t="shared" si="7"/>
        <v>0</v>
      </c>
      <c r="J28" s="92">
        <f t="shared" si="7"/>
        <v>0</v>
      </c>
      <c r="K28" s="92">
        <f t="shared" si="7"/>
        <v>0</v>
      </c>
      <c r="L28" s="92">
        <f t="shared" si="7"/>
        <v>0</v>
      </c>
      <c r="M28" s="92">
        <f t="shared" si="7"/>
        <v>0</v>
      </c>
      <c r="N28" s="92">
        <f t="shared" si="7"/>
        <v>0</v>
      </c>
      <c r="O28" s="92">
        <f t="shared" si="7"/>
        <v>0</v>
      </c>
      <c r="P28" s="92">
        <f t="shared" si="7"/>
        <v>0</v>
      </c>
      <c r="Q28" s="92">
        <f t="shared" si="7"/>
        <v>0</v>
      </c>
      <c r="R28" s="92">
        <f t="shared" si="7"/>
        <v>0</v>
      </c>
      <c r="S28" s="92">
        <f t="shared" si="7"/>
        <v>0</v>
      </c>
      <c r="T28" s="92">
        <f t="shared" si="7"/>
        <v>0</v>
      </c>
      <c r="U28" s="92">
        <f t="shared" si="7"/>
        <v>0</v>
      </c>
      <c r="V28" s="92">
        <f t="shared" si="7"/>
        <v>0</v>
      </c>
      <c r="W28" s="92">
        <f t="shared" si="7"/>
        <v>0</v>
      </c>
      <c r="X28" s="92">
        <f t="shared" si="7"/>
        <v>0</v>
      </c>
      <c r="Y28" s="92">
        <f t="shared" si="7"/>
        <v>0</v>
      </c>
      <c r="Z28" s="92">
        <f t="shared" si="7"/>
        <v>0</v>
      </c>
      <c r="AA28" s="92">
        <f t="shared" si="7"/>
        <v>0</v>
      </c>
      <c r="AB28" s="92">
        <f t="shared" si="7"/>
        <v>0</v>
      </c>
      <c r="AC28" s="92">
        <f t="shared" si="7"/>
        <v>0</v>
      </c>
      <c r="AD28" s="92">
        <f t="shared" si="7"/>
        <v>0</v>
      </c>
      <c r="AE28" s="92">
        <f t="shared" si="7"/>
        <v>0</v>
      </c>
      <c r="AF28" s="92">
        <f t="shared" si="7"/>
        <v>0</v>
      </c>
      <c r="AG28" s="85"/>
      <c r="AH28" s="85"/>
      <c r="AI28" s="85"/>
      <c r="AJ28" s="85"/>
      <c r="AK28" s="85"/>
    </row>
    <row r="29" spans="1:37" s="105" customFormat="1" ht="13.9" customHeight="1">
      <c r="A29" s="108"/>
      <c r="B29" s="73" t="s">
        <v>39</v>
      </c>
      <c r="C29" s="74">
        <f>IF(SUM(C26,C28)=0,0,C28/SUM(C26,C28))</f>
        <v>0</v>
      </c>
      <c r="D29" s="75">
        <f t="shared" ref="D29:AF29" si="8">IF(SUM(D26,D28)=0,0,D28/SUM(D26,D28))</f>
        <v>0</v>
      </c>
      <c r="E29" s="75">
        <f t="shared" si="8"/>
        <v>0</v>
      </c>
      <c r="F29" s="75">
        <f t="shared" si="8"/>
        <v>0</v>
      </c>
      <c r="G29" s="75">
        <f t="shared" si="8"/>
        <v>0</v>
      </c>
      <c r="H29" s="75">
        <f t="shared" si="8"/>
        <v>0</v>
      </c>
      <c r="I29" s="75">
        <f t="shared" si="8"/>
        <v>0</v>
      </c>
      <c r="J29" s="75">
        <f t="shared" si="8"/>
        <v>0</v>
      </c>
      <c r="K29" s="75">
        <f t="shared" si="8"/>
        <v>0</v>
      </c>
      <c r="L29" s="75">
        <f t="shared" si="8"/>
        <v>0</v>
      </c>
      <c r="M29" s="75">
        <f t="shared" si="8"/>
        <v>0</v>
      </c>
      <c r="N29" s="75">
        <f t="shared" si="8"/>
        <v>0</v>
      </c>
      <c r="O29" s="75">
        <f t="shared" si="8"/>
        <v>0</v>
      </c>
      <c r="P29" s="75">
        <f t="shared" si="8"/>
        <v>0</v>
      </c>
      <c r="Q29" s="75">
        <f t="shared" si="8"/>
        <v>0</v>
      </c>
      <c r="R29" s="75">
        <f t="shared" si="8"/>
        <v>0</v>
      </c>
      <c r="S29" s="75">
        <f t="shared" si="8"/>
        <v>0</v>
      </c>
      <c r="T29" s="75">
        <f t="shared" si="8"/>
        <v>0</v>
      </c>
      <c r="U29" s="75">
        <f t="shared" si="8"/>
        <v>0</v>
      </c>
      <c r="V29" s="75">
        <f t="shared" si="8"/>
        <v>0</v>
      </c>
      <c r="W29" s="75">
        <f t="shared" si="8"/>
        <v>0</v>
      </c>
      <c r="X29" s="75">
        <f t="shared" si="8"/>
        <v>0</v>
      </c>
      <c r="Y29" s="75">
        <f t="shared" si="8"/>
        <v>0</v>
      </c>
      <c r="Z29" s="75">
        <f t="shared" si="8"/>
        <v>0</v>
      </c>
      <c r="AA29" s="75">
        <f t="shared" si="8"/>
        <v>0</v>
      </c>
      <c r="AB29" s="75">
        <f t="shared" si="8"/>
        <v>0</v>
      </c>
      <c r="AC29" s="75">
        <f t="shared" si="8"/>
        <v>0</v>
      </c>
      <c r="AD29" s="75">
        <f t="shared" si="8"/>
        <v>0</v>
      </c>
      <c r="AE29" s="75">
        <f t="shared" si="8"/>
        <v>0</v>
      </c>
      <c r="AF29" s="75">
        <f t="shared" si="8"/>
        <v>0</v>
      </c>
      <c r="AG29" s="85"/>
      <c r="AH29" s="85"/>
      <c r="AI29" s="85"/>
      <c r="AJ29" s="85"/>
      <c r="AK29" s="85"/>
    </row>
    <row r="30" spans="1:37" s="105" customFormat="1" ht="13.9" customHeight="1" thickBot="1">
      <c r="A30" s="108"/>
      <c r="B30" s="73" t="s">
        <v>40</v>
      </c>
      <c r="C30" s="140">
        <f t="shared" ref="C30:AF30" si="9">COUNTIF(C9:C23,"=N/A")</f>
        <v>0</v>
      </c>
      <c r="D30" s="141">
        <f t="shared" si="9"/>
        <v>0</v>
      </c>
      <c r="E30" s="141">
        <f t="shared" si="9"/>
        <v>0</v>
      </c>
      <c r="F30" s="141">
        <f t="shared" si="9"/>
        <v>0</v>
      </c>
      <c r="G30" s="141">
        <f t="shared" si="9"/>
        <v>0</v>
      </c>
      <c r="H30" s="141">
        <f t="shared" si="9"/>
        <v>0</v>
      </c>
      <c r="I30" s="141">
        <f t="shared" si="9"/>
        <v>0</v>
      </c>
      <c r="J30" s="141">
        <f t="shared" si="9"/>
        <v>0</v>
      </c>
      <c r="K30" s="141">
        <f t="shared" si="9"/>
        <v>0</v>
      </c>
      <c r="L30" s="141">
        <f t="shared" si="9"/>
        <v>0</v>
      </c>
      <c r="M30" s="141">
        <f t="shared" si="9"/>
        <v>0</v>
      </c>
      <c r="N30" s="141">
        <f t="shared" si="9"/>
        <v>0</v>
      </c>
      <c r="O30" s="141">
        <f t="shared" si="9"/>
        <v>0</v>
      </c>
      <c r="P30" s="141">
        <f t="shared" si="9"/>
        <v>0</v>
      </c>
      <c r="Q30" s="141">
        <f t="shared" si="9"/>
        <v>0</v>
      </c>
      <c r="R30" s="141">
        <f t="shared" si="9"/>
        <v>0</v>
      </c>
      <c r="S30" s="141">
        <f t="shared" si="9"/>
        <v>0</v>
      </c>
      <c r="T30" s="141">
        <f t="shared" si="9"/>
        <v>0</v>
      </c>
      <c r="U30" s="141">
        <f t="shared" si="9"/>
        <v>0</v>
      </c>
      <c r="V30" s="141">
        <f t="shared" si="9"/>
        <v>0</v>
      </c>
      <c r="W30" s="141">
        <f t="shared" si="9"/>
        <v>0</v>
      </c>
      <c r="X30" s="141">
        <f t="shared" si="9"/>
        <v>0</v>
      </c>
      <c r="Y30" s="141">
        <f t="shared" si="9"/>
        <v>0</v>
      </c>
      <c r="Z30" s="141">
        <f t="shared" si="9"/>
        <v>0</v>
      </c>
      <c r="AA30" s="141">
        <f t="shared" si="9"/>
        <v>0</v>
      </c>
      <c r="AB30" s="141">
        <f t="shared" si="9"/>
        <v>0</v>
      </c>
      <c r="AC30" s="141">
        <f t="shared" si="9"/>
        <v>0</v>
      </c>
      <c r="AD30" s="141">
        <f t="shared" si="9"/>
        <v>0</v>
      </c>
      <c r="AE30" s="141">
        <f t="shared" si="9"/>
        <v>0</v>
      </c>
      <c r="AF30" s="141">
        <f t="shared" si="9"/>
        <v>0</v>
      </c>
      <c r="AG30" s="85"/>
      <c r="AH30" s="85"/>
      <c r="AI30" s="85"/>
      <c r="AJ30" s="85"/>
      <c r="AK30" s="85"/>
    </row>
    <row r="31" spans="1:37" s="105" customFormat="1" ht="13.9" customHeight="1" thickBot="1">
      <c r="A31" s="108"/>
      <c r="B31" s="108"/>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3"/>
      <c r="AF31" s="143"/>
      <c r="AG31" s="85"/>
      <c r="AH31" s="85"/>
      <c r="AI31" s="85"/>
      <c r="AJ31" s="85"/>
      <c r="AK31" s="85"/>
    </row>
    <row r="32" spans="1:37" s="13" customFormat="1" ht="13.9" customHeight="1">
      <c r="A32" s="71"/>
      <c r="B32" s="76"/>
      <c r="C32" s="77" t="s">
        <v>41</v>
      </c>
      <c r="D32" s="78"/>
      <c r="E32" s="78"/>
      <c r="F32" s="78"/>
      <c r="G32" s="78"/>
      <c r="H32" s="78"/>
      <c r="I32" s="78"/>
      <c r="J32" s="78"/>
      <c r="K32" s="78"/>
      <c r="L32" s="79"/>
      <c r="M32" s="77" t="s">
        <v>42</v>
      </c>
      <c r="N32" s="78"/>
      <c r="O32" s="78"/>
      <c r="P32" s="78"/>
      <c r="Q32" s="78"/>
      <c r="R32" s="78"/>
      <c r="S32" s="78"/>
      <c r="T32" s="78"/>
      <c r="U32" s="78"/>
      <c r="V32" s="79"/>
      <c r="W32" s="77" t="s">
        <v>43</v>
      </c>
      <c r="X32" s="78"/>
      <c r="Y32" s="78"/>
      <c r="Z32" s="78"/>
      <c r="AA32" s="78"/>
      <c r="AB32" s="78"/>
      <c r="AC32" s="78"/>
      <c r="AD32" s="78"/>
      <c r="AE32" s="78"/>
      <c r="AF32" s="79"/>
      <c r="AG32" s="80"/>
      <c r="AH32" s="81"/>
      <c r="AI32" s="81"/>
      <c r="AJ32" s="81"/>
      <c r="AK32" s="81"/>
    </row>
    <row r="33" spans="1:37" s="13" customFormat="1" ht="70.150000000000006" customHeight="1" thickBot="1">
      <c r="A33" s="71"/>
      <c r="B33" s="82"/>
      <c r="C33" s="323"/>
      <c r="D33" s="324"/>
      <c r="E33" s="324"/>
      <c r="F33" s="324"/>
      <c r="G33" s="324"/>
      <c r="H33" s="324"/>
      <c r="I33" s="324"/>
      <c r="J33" s="324"/>
      <c r="K33" s="324"/>
      <c r="L33" s="325"/>
      <c r="M33" s="323"/>
      <c r="N33" s="324"/>
      <c r="O33" s="324"/>
      <c r="P33" s="324"/>
      <c r="Q33" s="324"/>
      <c r="R33" s="324"/>
      <c r="S33" s="324"/>
      <c r="T33" s="324"/>
      <c r="U33" s="324"/>
      <c r="V33" s="325"/>
      <c r="W33" s="323"/>
      <c r="X33" s="324"/>
      <c r="Y33" s="324"/>
      <c r="Z33" s="324"/>
      <c r="AA33" s="324"/>
      <c r="AB33" s="324"/>
      <c r="AC33" s="324"/>
      <c r="AD33" s="324"/>
      <c r="AE33" s="324"/>
      <c r="AF33" s="325"/>
      <c r="AG33" s="82"/>
      <c r="AH33" s="82"/>
      <c r="AI33" s="82"/>
      <c r="AJ33" s="82"/>
      <c r="AK33" s="82"/>
    </row>
    <row r="34" spans="1:37" s="105" customFormat="1">
      <c r="A34" s="108"/>
      <c r="B34" s="144"/>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82"/>
      <c r="AH34" s="82"/>
      <c r="AI34" s="82"/>
      <c r="AJ34" s="82"/>
      <c r="AK34" s="82"/>
    </row>
    <row r="35" spans="1:37" s="105" customFormat="1">
      <c r="A35" s="108"/>
      <c r="B35" s="144"/>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83"/>
      <c r="AH35" s="83"/>
      <c r="AI35" s="83"/>
      <c r="AJ35" s="83"/>
      <c r="AK35" s="83"/>
    </row>
    <row r="36" spans="1:37" s="105" customFormat="1">
      <c r="A36" s="108"/>
      <c r="B36" s="144"/>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83"/>
      <c r="AH36" s="83"/>
      <c r="AI36" s="83"/>
      <c r="AJ36" s="83"/>
      <c r="AK36" s="83"/>
    </row>
    <row r="37" spans="1:37" s="105" customFormat="1">
      <c r="A37" s="108"/>
      <c r="B37" s="144"/>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83"/>
      <c r="AH37" s="83"/>
      <c r="AI37" s="83"/>
      <c r="AJ37" s="83"/>
      <c r="AK37" s="83"/>
    </row>
    <row r="38" spans="1:37" s="105" customFormat="1">
      <c r="A38" s="108"/>
      <c r="B38" s="144"/>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83"/>
      <c r="AH38" s="83"/>
      <c r="AI38" s="83"/>
      <c r="AJ38" s="83"/>
      <c r="AK38" s="83"/>
    </row>
    <row r="39" spans="1:37" s="105" customFormat="1">
      <c r="A39" s="108"/>
      <c r="B39" s="144"/>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83"/>
      <c r="AH39" s="83"/>
      <c r="AI39" s="83"/>
      <c r="AJ39" s="83"/>
      <c r="AK39" s="83"/>
    </row>
    <row r="40" spans="1:37" s="105" customFormat="1">
      <c r="A40" s="108"/>
      <c r="B40" s="14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83"/>
      <c r="AH40" s="83"/>
      <c r="AI40" s="83"/>
      <c r="AJ40" s="83"/>
      <c r="AK40" s="83"/>
    </row>
    <row r="41" spans="1:37" s="105" customFormat="1">
      <c r="A41" s="108"/>
      <c r="B41" s="144"/>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83"/>
      <c r="AH41" s="83"/>
      <c r="AI41" s="83"/>
      <c r="AJ41" s="83"/>
      <c r="AK41" s="83"/>
    </row>
    <row r="42" spans="1:37" s="105" customFormat="1">
      <c r="A42" s="108"/>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83"/>
      <c r="AH42" s="83"/>
      <c r="AI42" s="83"/>
      <c r="AJ42" s="83"/>
      <c r="AK42" s="83"/>
    </row>
    <row r="43" spans="1:37" s="105" customFormat="1">
      <c r="A43" s="108"/>
      <c r="B43" s="144"/>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83"/>
      <c r="AH43" s="83"/>
      <c r="AI43" s="83"/>
      <c r="AJ43" s="83"/>
      <c r="AK43" s="83"/>
    </row>
    <row r="44" spans="1:37" s="105" customFormat="1">
      <c r="A44" s="108"/>
      <c r="B44" s="144"/>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83"/>
      <c r="AH44" s="83"/>
      <c r="AI44" s="83"/>
      <c r="AJ44" s="83"/>
      <c r="AK44" s="83"/>
    </row>
    <row r="45" spans="1:37" s="105" customFormat="1">
      <c r="A45" s="108"/>
      <c r="B45" s="144"/>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83"/>
      <c r="AH45" s="83"/>
      <c r="AI45" s="83"/>
      <c r="AJ45" s="83"/>
      <c r="AK45" s="83"/>
    </row>
    <row r="46" spans="1:37" s="105" customFormat="1">
      <c r="A46" s="108"/>
      <c r="B46" s="144"/>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83"/>
      <c r="AH46" s="83"/>
      <c r="AI46" s="83"/>
      <c r="AJ46" s="83"/>
      <c r="AK46" s="83"/>
    </row>
    <row r="47" spans="1:37" s="105" customFormat="1">
      <c r="A47" s="108"/>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8"/>
      <c r="AF47" s="108"/>
      <c r="AG47" s="83"/>
      <c r="AH47" s="83"/>
      <c r="AI47" s="83"/>
      <c r="AJ47" s="83"/>
      <c r="AK47" s="83"/>
    </row>
    <row r="48" spans="1:37" s="105" customFormat="1">
      <c r="A48" s="108"/>
      <c r="B48" s="108"/>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8"/>
      <c r="AF48" s="108"/>
      <c r="AG48" s="83"/>
      <c r="AH48" s="83"/>
      <c r="AI48" s="83"/>
      <c r="AJ48" s="83"/>
      <c r="AK48" s="83"/>
    </row>
    <row r="49" spans="33:37">
      <c r="AG49" s="83"/>
      <c r="AH49" s="83"/>
      <c r="AI49" s="83"/>
      <c r="AJ49" s="83"/>
      <c r="AK49" s="83"/>
    </row>
    <row r="50" spans="33:37">
      <c r="AG50" s="83"/>
      <c r="AH50" s="83"/>
      <c r="AI50" s="83"/>
      <c r="AJ50" s="83"/>
      <c r="AK50" s="83"/>
    </row>
    <row r="51" spans="33:37">
      <c r="AG51" s="83"/>
      <c r="AH51" s="83"/>
      <c r="AI51" s="83"/>
      <c r="AJ51" s="83"/>
      <c r="AK51" s="83"/>
    </row>
    <row r="52" spans="33:37">
      <c r="AG52" s="83"/>
      <c r="AH52" s="83"/>
      <c r="AI52" s="83"/>
      <c r="AJ52" s="83"/>
      <c r="AK52" s="83"/>
    </row>
    <row r="53" spans="33:37">
      <c r="AG53" s="83"/>
      <c r="AH53" s="83"/>
      <c r="AI53" s="83"/>
      <c r="AJ53" s="83"/>
      <c r="AK53" s="83"/>
    </row>
    <row r="54" spans="33:37">
      <c r="AG54" s="83"/>
      <c r="AH54" s="83"/>
      <c r="AI54" s="83"/>
      <c r="AJ54" s="83"/>
      <c r="AK54" s="83"/>
    </row>
    <row r="55" spans="33:37">
      <c r="AG55" s="83"/>
      <c r="AH55" s="83"/>
      <c r="AI55" s="83"/>
      <c r="AJ55" s="83"/>
      <c r="AK55" s="83"/>
    </row>
    <row r="56" spans="33:37">
      <c r="AG56" s="83"/>
      <c r="AH56" s="83"/>
      <c r="AI56" s="83"/>
      <c r="AJ56" s="83"/>
      <c r="AK56" s="83"/>
    </row>
    <row r="57" spans="33:37">
      <c r="AG57" s="83"/>
      <c r="AH57" s="83"/>
      <c r="AI57" s="83"/>
      <c r="AJ57" s="83"/>
      <c r="AK57" s="83"/>
    </row>
    <row r="58" spans="33:37">
      <c r="AG58" s="83"/>
      <c r="AH58" s="83"/>
      <c r="AI58" s="83"/>
      <c r="AJ58" s="83"/>
      <c r="AK58" s="83"/>
    </row>
    <row r="59" spans="33:37">
      <c r="AG59" s="83"/>
      <c r="AH59" s="83"/>
      <c r="AI59" s="83"/>
      <c r="AJ59" s="83"/>
      <c r="AK59" s="83"/>
    </row>
    <row r="60" spans="33:37">
      <c r="AG60" s="83"/>
      <c r="AH60" s="83"/>
      <c r="AI60" s="83"/>
      <c r="AJ60" s="83"/>
      <c r="AK60" s="83"/>
    </row>
    <row r="61" spans="33:37">
      <c r="AG61" s="83"/>
      <c r="AH61" s="83"/>
      <c r="AI61" s="83"/>
      <c r="AJ61" s="83"/>
      <c r="AK61" s="83"/>
    </row>
    <row r="62" spans="33:37">
      <c r="AG62" s="83"/>
      <c r="AH62" s="83"/>
      <c r="AI62" s="83"/>
      <c r="AJ62" s="83"/>
      <c r="AK62" s="83"/>
    </row>
    <row r="63" spans="33:37">
      <c r="AG63" s="83"/>
      <c r="AH63" s="83"/>
      <c r="AI63" s="83"/>
      <c r="AJ63" s="83"/>
      <c r="AK63" s="83"/>
    </row>
    <row r="64" spans="33:37">
      <c r="AG64" s="83"/>
      <c r="AH64" s="83"/>
      <c r="AI64" s="83"/>
      <c r="AJ64" s="83"/>
      <c r="AK64" s="83"/>
    </row>
    <row r="65" spans="33:37">
      <c r="AG65" s="83"/>
      <c r="AH65" s="83"/>
      <c r="AI65" s="83"/>
      <c r="AJ65" s="83"/>
      <c r="AK65" s="83"/>
    </row>
    <row r="66" spans="33:37">
      <c r="AG66" s="83"/>
      <c r="AH66" s="83"/>
      <c r="AI66" s="83"/>
      <c r="AJ66" s="83"/>
      <c r="AK66" s="83"/>
    </row>
    <row r="67" spans="33:37">
      <c r="AG67" s="83"/>
      <c r="AH67" s="83"/>
      <c r="AI67" s="83"/>
      <c r="AJ67" s="83"/>
      <c r="AK67" s="83"/>
    </row>
    <row r="68" spans="33:37">
      <c r="AG68" s="83"/>
      <c r="AH68" s="83"/>
      <c r="AI68" s="83"/>
      <c r="AJ68" s="83"/>
      <c r="AK68" s="83"/>
    </row>
    <row r="69" spans="33:37">
      <c r="AG69" s="83"/>
      <c r="AH69" s="83"/>
      <c r="AI69" s="83"/>
      <c r="AJ69" s="83"/>
      <c r="AK69" s="83"/>
    </row>
    <row r="70" spans="33:37">
      <c r="AG70" s="83"/>
      <c r="AH70" s="83"/>
      <c r="AI70" s="83"/>
      <c r="AJ70" s="83"/>
      <c r="AK70" s="83"/>
    </row>
    <row r="71" spans="33:37">
      <c r="AG71" s="83"/>
      <c r="AH71" s="83"/>
      <c r="AI71" s="83"/>
      <c r="AJ71" s="83"/>
      <c r="AK71" s="83"/>
    </row>
    <row r="72" spans="33:37">
      <c r="AG72" s="83"/>
      <c r="AH72" s="83"/>
      <c r="AI72" s="83"/>
      <c r="AJ72" s="83"/>
      <c r="AK72" s="83"/>
    </row>
    <row r="73" spans="33:37">
      <c r="AG73" s="83"/>
      <c r="AH73" s="83"/>
      <c r="AI73" s="83"/>
      <c r="AJ73" s="83"/>
      <c r="AK73" s="83"/>
    </row>
    <row r="74" spans="33:37">
      <c r="AG74" s="83"/>
      <c r="AH74" s="83"/>
      <c r="AI74" s="83"/>
      <c r="AJ74" s="83"/>
      <c r="AK74" s="83"/>
    </row>
    <row r="75" spans="33:37">
      <c r="AG75" s="83"/>
      <c r="AH75" s="83"/>
      <c r="AI75" s="83"/>
      <c r="AJ75" s="83"/>
      <c r="AK75" s="83"/>
    </row>
    <row r="76" spans="33:37">
      <c r="AG76" s="83"/>
      <c r="AH76" s="83"/>
      <c r="AI76" s="83"/>
      <c r="AJ76" s="83"/>
      <c r="AK76" s="83"/>
    </row>
    <row r="77" spans="33:37">
      <c r="AG77" s="83"/>
      <c r="AH77" s="83"/>
      <c r="AI77" s="83"/>
      <c r="AJ77" s="83"/>
      <c r="AK77" s="83"/>
    </row>
    <row r="78" spans="33:37">
      <c r="AG78" s="83"/>
      <c r="AH78" s="83"/>
      <c r="AI78" s="83"/>
      <c r="AJ78" s="83"/>
      <c r="AK78" s="83"/>
    </row>
    <row r="79" spans="33:37">
      <c r="AG79" s="83"/>
      <c r="AH79" s="83"/>
      <c r="AI79" s="83"/>
      <c r="AJ79" s="83"/>
      <c r="AK79" s="83"/>
    </row>
    <row r="80" spans="33:37">
      <c r="AG80" s="83"/>
      <c r="AH80" s="83"/>
      <c r="AI80" s="83"/>
      <c r="AJ80" s="83"/>
      <c r="AK80" s="83"/>
    </row>
    <row r="81" spans="33:37">
      <c r="AG81" s="83"/>
      <c r="AH81" s="83"/>
      <c r="AI81" s="83"/>
      <c r="AJ81" s="83"/>
      <c r="AK81" s="83"/>
    </row>
    <row r="82" spans="33:37">
      <c r="AG82" s="83"/>
      <c r="AH82" s="83"/>
      <c r="AI82" s="83"/>
      <c r="AJ82" s="83"/>
      <c r="AK82" s="83"/>
    </row>
    <row r="83" spans="33:37">
      <c r="AG83" s="83"/>
      <c r="AH83" s="83"/>
      <c r="AI83" s="83"/>
      <c r="AJ83" s="83"/>
      <c r="AK83" s="83"/>
    </row>
    <row r="84" spans="33:37">
      <c r="AG84" s="83"/>
      <c r="AH84" s="83"/>
      <c r="AI84" s="83"/>
      <c r="AJ84" s="83"/>
      <c r="AK84" s="83"/>
    </row>
    <row r="85" spans="33:37">
      <c r="AG85" s="83"/>
      <c r="AH85" s="83"/>
      <c r="AI85" s="83"/>
      <c r="AJ85" s="83"/>
      <c r="AK85" s="83"/>
    </row>
    <row r="86" spans="33:37">
      <c r="AG86" s="83"/>
      <c r="AH86" s="83"/>
      <c r="AI86" s="83"/>
      <c r="AJ86" s="83"/>
      <c r="AK86" s="83"/>
    </row>
    <row r="87" spans="33:37">
      <c r="AG87" s="83"/>
      <c r="AH87" s="83"/>
      <c r="AI87" s="83"/>
      <c r="AJ87" s="83"/>
      <c r="AK87" s="83"/>
    </row>
    <row r="88" spans="33:37">
      <c r="AG88" s="83"/>
      <c r="AH88" s="83"/>
      <c r="AI88" s="83"/>
      <c r="AJ88" s="83"/>
      <c r="AK88" s="83"/>
    </row>
    <row r="89" spans="33:37">
      <c r="AG89" s="83"/>
      <c r="AH89" s="83"/>
      <c r="AI89" s="83"/>
      <c r="AJ89" s="83"/>
      <c r="AK89" s="83"/>
    </row>
    <row r="90" spans="33:37">
      <c r="AG90" s="83"/>
      <c r="AH90" s="83"/>
      <c r="AI90" s="83"/>
      <c r="AJ90" s="83"/>
      <c r="AK90" s="83"/>
    </row>
    <row r="91" spans="33:37">
      <c r="AG91" s="83"/>
      <c r="AH91" s="83"/>
      <c r="AI91" s="83"/>
      <c r="AJ91" s="83"/>
      <c r="AK91" s="83"/>
    </row>
    <row r="92" spans="33:37">
      <c r="AG92" s="83"/>
      <c r="AH92" s="83"/>
      <c r="AI92" s="83"/>
      <c r="AJ92" s="83"/>
      <c r="AK92" s="83"/>
    </row>
    <row r="93" spans="33:37">
      <c r="AG93" s="83"/>
      <c r="AH93" s="83"/>
      <c r="AI93" s="83"/>
      <c r="AJ93" s="83"/>
      <c r="AK93" s="83"/>
    </row>
    <row r="94" spans="33:37">
      <c r="AG94" s="83"/>
      <c r="AH94" s="83"/>
      <c r="AI94" s="83"/>
      <c r="AJ94" s="83"/>
      <c r="AK94" s="83"/>
    </row>
    <row r="95" spans="33:37">
      <c r="AG95" s="83"/>
      <c r="AH95" s="83"/>
      <c r="AI95" s="83"/>
      <c r="AJ95" s="83"/>
      <c r="AK95" s="83"/>
    </row>
    <row r="96" spans="33:37">
      <c r="AG96" s="83"/>
      <c r="AH96" s="83"/>
      <c r="AI96" s="83"/>
      <c r="AJ96" s="83"/>
      <c r="AK96" s="83"/>
    </row>
    <row r="97" spans="33:37">
      <c r="AG97" s="83"/>
      <c r="AH97" s="83"/>
      <c r="AI97" s="83"/>
      <c r="AJ97" s="83"/>
      <c r="AK97" s="83"/>
    </row>
    <row r="98" spans="33:37">
      <c r="AG98" s="83"/>
      <c r="AH98" s="83"/>
      <c r="AI98" s="83"/>
      <c r="AJ98" s="83"/>
      <c r="AK98" s="83"/>
    </row>
    <row r="99" spans="33:37">
      <c r="AG99" s="83"/>
      <c r="AH99" s="83"/>
      <c r="AI99" s="83"/>
      <c r="AJ99" s="83"/>
      <c r="AK99" s="83"/>
    </row>
    <row r="100" spans="33:37">
      <c r="AG100" s="83"/>
      <c r="AH100" s="83"/>
      <c r="AI100" s="83"/>
      <c r="AJ100" s="83"/>
      <c r="AK100" s="83"/>
    </row>
    <row r="101" spans="33:37">
      <c r="AG101" s="83"/>
      <c r="AH101" s="83"/>
      <c r="AI101" s="83"/>
      <c r="AJ101" s="83"/>
      <c r="AK101" s="83"/>
    </row>
    <row r="102" spans="33:37">
      <c r="AG102" s="83"/>
      <c r="AH102" s="83"/>
      <c r="AI102" s="83"/>
      <c r="AJ102" s="83"/>
      <c r="AK102" s="83"/>
    </row>
    <row r="103" spans="33:37">
      <c r="AG103" s="83"/>
      <c r="AH103" s="83"/>
      <c r="AI103" s="83"/>
      <c r="AJ103" s="83"/>
      <c r="AK103" s="83"/>
    </row>
    <row r="104" spans="33:37">
      <c r="AG104" s="83"/>
      <c r="AH104" s="83"/>
      <c r="AI104" s="83"/>
      <c r="AJ104" s="83"/>
      <c r="AK104" s="83"/>
    </row>
    <row r="105" spans="33:37">
      <c r="AG105" s="83"/>
      <c r="AH105" s="83"/>
      <c r="AI105" s="83"/>
      <c r="AJ105" s="83"/>
      <c r="AK105" s="83"/>
    </row>
    <row r="106" spans="33:37">
      <c r="AG106" s="83"/>
      <c r="AH106" s="83"/>
      <c r="AI106" s="83"/>
      <c r="AJ106" s="83"/>
      <c r="AK106" s="83"/>
    </row>
    <row r="107" spans="33:37">
      <c r="AG107" s="83"/>
      <c r="AH107" s="83"/>
      <c r="AI107" s="83"/>
      <c r="AJ107" s="83"/>
      <c r="AK107" s="83"/>
    </row>
    <row r="108" spans="33:37">
      <c r="AG108" s="83"/>
      <c r="AH108" s="83"/>
      <c r="AI108" s="83"/>
      <c r="AJ108" s="83"/>
      <c r="AK108" s="83"/>
    </row>
    <row r="109" spans="33:37">
      <c r="AG109" s="83"/>
      <c r="AH109" s="83"/>
      <c r="AI109" s="83"/>
      <c r="AJ109" s="83"/>
      <c r="AK109" s="83"/>
    </row>
    <row r="110" spans="33:37">
      <c r="AG110" s="83"/>
      <c r="AH110" s="83"/>
      <c r="AI110" s="83"/>
      <c r="AJ110" s="83"/>
      <c r="AK110" s="83"/>
    </row>
    <row r="111" spans="33:37">
      <c r="AG111" s="83"/>
      <c r="AH111" s="83"/>
      <c r="AI111" s="83"/>
      <c r="AJ111" s="83"/>
      <c r="AK111" s="83"/>
    </row>
    <row r="112" spans="33:37">
      <c r="AG112" s="83"/>
      <c r="AH112" s="83"/>
      <c r="AI112" s="83"/>
      <c r="AJ112" s="83"/>
      <c r="AK112" s="83"/>
    </row>
    <row r="113" spans="33:37">
      <c r="AG113" s="83"/>
      <c r="AH113" s="83"/>
      <c r="AI113" s="83"/>
      <c r="AJ113" s="83"/>
      <c r="AK113" s="83"/>
    </row>
    <row r="114" spans="33:37">
      <c r="AG114" s="83"/>
      <c r="AH114" s="83"/>
      <c r="AI114" s="83"/>
      <c r="AJ114" s="83"/>
      <c r="AK114" s="83"/>
    </row>
    <row r="115" spans="33:37">
      <c r="AG115" s="83"/>
      <c r="AH115" s="83"/>
      <c r="AI115" s="83"/>
      <c r="AJ115" s="83"/>
      <c r="AK115" s="83"/>
    </row>
    <row r="116" spans="33:37">
      <c r="AG116" s="83"/>
      <c r="AH116" s="83"/>
      <c r="AI116" s="83"/>
      <c r="AJ116" s="83"/>
      <c r="AK116" s="83"/>
    </row>
    <row r="117" spans="33:37">
      <c r="AG117" s="83"/>
      <c r="AH117" s="83"/>
      <c r="AI117" s="83"/>
      <c r="AJ117" s="83"/>
      <c r="AK117" s="83"/>
    </row>
    <row r="118" spans="33:37">
      <c r="AG118" s="83"/>
      <c r="AH118" s="83"/>
      <c r="AI118" s="83"/>
      <c r="AJ118" s="83"/>
      <c r="AK118" s="83"/>
    </row>
    <row r="119" spans="33:37">
      <c r="AG119" s="83"/>
      <c r="AH119" s="83"/>
      <c r="AI119" s="83"/>
      <c r="AJ119" s="83"/>
      <c r="AK119" s="83"/>
    </row>
    <row r="120" spans="33:37">
      <c r="AG120" s="83"/>
      <c r="AH120" s="83"/>
      <c r="AI120" s="83"/>
      <c r="AJ120" s="83"/>
      <c r="AK120" s="83"/>
    </row>
    <row r="121" spans="33:37">
      <c r="AG121" s="83"/>
      <c r="AH121" s="83"/>
      <c r="AI121" s="83"/>
      <c r="AJ121" s="83"/>
      <c r="AK121" s="83"/>
    </row>
    <row r="122" spans="33:37">
      <c r="AG122" s="83"/>
      <c r="AH122" s="83"/>
      <c r="AI122" s="83"/>
      <c r="AJ122" s="83"/>
      <c r="AK122" s="83"/>
    </row>
    <row r="123" spans="33:37">
      <c r="AG123" s="83"/>
      <c r="AH123" s="83"/>
      <c r="AI123" s="83"/>
      <c r="AJ123" s="83"/>
      <c r="AK123" s="83"/>
    </row>
    <row r="124" spans="33:37">
      <c r="AG124" s="83"/>
      <c r="AH124" s="83"/>
      <c r="AI124" s="83"/>
      <c r="AJ124" s="83"/>
      <c r="AK124" s="83"/>
    </row>
    <row r="125" spans="33:37">
      <c r="AG125" s="83"/>
      <c r="AH125" s="83"/>
      <c r="AI125" s="83"/>
      <c r="AJ125" s="83"/>
      <c r="AK125" s="83"/>
    </row>
    <row r="126" spans="33:37">
      <c r="AG126" s="83"/>
      <c r="AH126" s="83"/>
      <c r="AI126" s="83"/>
      <c r="AJ126" s="83"/>
      <c r="AK126" s="83"/>
    </row>
    <row r="127" spans="33:37">
      <c r="AG127" s="83"/>
      <c r="AH127" s="83"/>
      <c r="AI127" s="83"/>
      <c r="AJ127" s="83"/>
      <c r="AK127" s="83"/>
    </row>
    <row r="128" spans="33:37">
      <c r="AG128" s="83"/>
      <c r="AH128" s="83"/>
      <c r="AI128" s="83"/>
      <c r="AJ128" s="83"/>
      <c r="AK128" s="83"/>
    </row>
    <row r="129" spans="33:37">
      <c r="AG129" s="83"/>
      <c r="AH129" s="83"/>
      <c r="AI129" s="83"/>
      <c r="AJ129" s="83"/>
      <c r="AK129" s="83"/>
    </row>
    <row r="130" spans="33:37">
      <c r="AG130" s="83"/>
      <c r="AH130" s="83"/>
      <c r="AI130" s="83"/>
      <c r="AJ130" s="83"/>
      <c r="AK130" s="83"/>
    </row>
    <row r="131" spans="33:37">
      <c r="AG131" s="83"/>
      <c r="AH131" s="83"/>
      <c r="AI131" s="83"/>
      <c r="AJ131" s="83"/>
      <c r="AK131" s="83"/>
    </row>
    <row r="132" spans="33:37">
      <c r="AG132" s="83"/>
      <c r="AH132" s="83"/>
      <c r="AI132" s="83"/>
      <c r="AJ132" s="83"/>
      <c r="AK132" s="83"/>
    </row>
    <row r="133" spans="33:37">
      <c r="AG133" s="83"/>
      <c r="AH133" s="83"/>
      <c r="AI133" s="83"/>
      <c r="AJ133" s="83"/>
      <c r="AK133" s="83"/>
    </row>
    <row r="134" spans="33:37">
      <c r="AG134" s="83"/>
      <c r="AH134" s="83"/>
      <c r="AI134" s="83"/>
      <c r="AJ134" s="83"/>
      <c r="AK134" s="83"/>
    </row>
    <row r="135" spans="33:37">
      <c r="AG135" s="83"/>
      <c r="AH135" s="83"/>
      <c r="AI135" s="83"/>
      <c r="AJ135" s="83"/>
      <c r="AK135" s="83"/>
    </row>
    <row r="136" spans="33:37">
      <c r="AG136" s="83"/>
      <c r="AH136" s="83"/>
      <c r="AI136" s="83"/>
      <c r="AJ136" s="83"/>
      <c r="AK136" s="83"/>
    </row>
    <row r="137" spans="33:37">
      <c r="AG137" s="83"/>
      <c r="AH137" s="83"/>
      <c r="AI137" s="83"/>
      <c r="AJ137" s="83"/>
      <c r="AK137" s="83"/>
    </row>
    <row r="138" spans="33:37">
      <c r="AG138" s="83"/>
      <c r="AH138" s="83"/>
      <c r="AI138" s="83"/>
      <c r="AJ138" s="83"/>
      <c r="AK138" s="83"/>
    </row>
    <row r="139" spans="33:37">
      <c r="AG139" s="83"/>
      <c r="AH139" s="83"/>
      <c r="AI139" s="83"/>
      <c r="AJ139" s="83"/>
      <c r="AK139" s="83"/>
    </row>
    <row r="140" spans="33:37">
      <c r="AG140" s="83"/>
      <c r="AH140" s="83"/>
      <c r="AI140" s="83"/>
      <c r="AJ140" s="83"/>
      <c r="AK140" s="83"/>
    </row>
    <row r="141" spans="33:37">
      <c r="AG141" s="83"/>
      <c r="AH141" s="83"/>
      <c r="AI141" s="83"/>
      <c r="AJ141" s="83"/>
      <c r="AK141" s="83"/>
    </row>
    <row r="142" spans="33:37">
      <c r="AG142" s="83"/>
      <c r="AH142" s="83"/>
      <c r="AI142" s="83"/>
      <c r="AJ142" s="83"/>
      <c r="AK142" s="83"/>
    </row>
    <row r="143" spans="33:37">
      <c r="AG143" s="83"/>
      <c r="AH143" s="83"/>
      <c r="AI143" s="83"/>
      <c r="AJ143" s="83"/>
      <c r="AK143" s="83"/>
    </row>
    <row r="144" spans="33:37">
      <c r="AG144" s="83"/>
      <c r="AH144" s="83"/>
      <c r="AI144" s="83"/>
      <c r="AJ144" s="83"/>
      <c r="AK144" s="83"/>
    </row>
    <row r="145" spans="33:37">
      <c r="AG145" s="83"/>
      <c r="AH145" s="83"/>
      <c r="AI145" s="83"/>
      <c r="AJ145" s="83"/>
      <c r="AK145" s="83"/>
    </row>
    <row r="146" spans="33:37">
      <c r="AG146" s="83"/>
      <c r="AH146" s="83"/>
      <c r="AI146" s="83"/>
      <c r="AJ146" s="83"/>
      <c r="AK146" s="83"/>
    </row>
    <row r="147" spans="33:37">
      <c r="AG147" s="83"/>
      <c r="AH147" s="83"/>
      <c r="AI147" s="83"/>
      <c r="AJ147" s="83"/>
      <c r="AK147" s="83"/>
    </row>
    <row r="148" spans="33:37">
      <c r="AG148" s="83"/>
      <c r="AH148" s="83"/>
      <c r="AI148" s="83"/>
      <c r="AJ148" s="83"/>
      <c r="AK148" s="83"/>
    </row>
    <row r="149" spans="33:37">
      <c r="AG149" s="83"/>
      <c r="AH149" s="83"/>
      <c r="AI149" s="83"/>
      <c r="AJ149" s="83"/>
      <c r="AK149" s="83"/>
    </row>
    <row r="150" spans="33:37">
      <c r="AG150" s="83"/>
      <c r="AH150" s="83"/>
      <c r="AI150" s="83"/>
      <c r="AJ150" s="83"/>
      <c r="AK150" s="83"/>
    </row>
    <row r="151" spans="33:37">
      <c r="AG151" s="83"/>
      <c r="AH151" s="83"/>
      <c r="AI151" s="83"/>
      <c r="AJ151" s="83"/>
      <c r="AK151" s="83"/>
    </row>
    <row r="152" spans="33:37">
      <c r="AG152" s="83"/>
      <c r="AH152" s="83"/>
      <c r="AI152" s="83"/>
      <c r="AJ152" s="83"/>
      <c r="AK152" s="83"/>
    </row>
    <row r="153" spans="33:37">
      <c r="AG153" s="83"/>
      <c r="AH153" s="83"/>
      <c r="AI153" s="83"/>
      <c r="AJ153" s="83"/>
      <c r="AK153" s="83"/>
    </row>
    <row r="154" spans="33:37">
      <c r="AG154" s="83"/>
      <c r="AH154" s="83"/>
      <c r="AI154" s="83"/>
      <c r="AJ154" s="83"/>
      <c r="AK154" s="83"/>
    </row>
    <row r="155" spans="33:37">
      <c r="AG155" s="83"/>
      <c r="AH155" s="83"/>
      <c r="AI155" s="83"/>
      <c r="AJ155" s="83"/>
      <c r="AK155" s="83"/>
    </row>
    <row r="156" spans="33:37">
      <c r="AG156" s="83"/>
      <c r="AH156" s="83"/>
      <c r="AI156" s="83"/>
      <c r="AJ156" s="83"/>
      <c r="AK156" s="83"/>
    </row>
    <row r="157" spans="33:37">
      <c r="AG157" s="83"/>
      <c r="AH157" s="83"/>
      <c r="AI157" s="83"/>
      <c r="AJ157" s="83"/>
      <c r="AK157" s="83"/>
    </row>
    <row r="158" spans="33:37">
      <c r="AG158" s="83"/>
      <c r="AH158" s="83"/>
      <c r="AI158" s="83"/>
      <c r="AJ158" s="83"/>
      <c r="AK158" s="83"/>
    </row>
    <row r="159" spans="33:37">
      <c r="AG159" s="83"/>
      <c r="AH159" s="83"/>
      <c r="AI159" s="83"/>
      <c r="AJ159" s="83"/>
      <c r="AK159" s="83"/>
    </row>
    <row r="160" spans="33:37">
      <c r="AG160" s="83"/>
      <c r="AH160" s="83"/>
      <c r="AI160" s="83"/>
      <c r="AJ160" s="83"/>
      <c r="AK160" s="83"/>
    </row>
    <row r="161" spans="33:37">
      <c r="AG161" s="83"/>
      <c r="AH161" s="83"/>
      <c r="AI161" s="83"/>
      <c r="AJ161" s="83"/>
      <c r="AK161" s="83"/>
    </row>
    <row r="162" spans="33:37">
      <c r="AG162" s="83"/>
      <c r="AH162" s="83"/>
      <c r="AI162" s="83"/>
      <c r="AJ162" s="83"/>
      <c r="AK162" s="83"/>
    </row>
    <row r="163" spans="33:37">
      <c r="AG163" s="83"/>
      <c r="AH163" s="83"/>
      <c r="AI163" s="83"/>
      <c r="AJ163" s="83"/>
      <c r="AK163" s="83"/>
    </row>
    <row r="164" spans="33:37">
      <c r="AG164" s="83"/>
      <c r="AH164" s="83"/>
      <c r="AI164" s="83"/>
      <c r="AJ164" s="83"/>
      <c r="AK164" s="83"/>
    </row>
    <row r="165" spans="33:37">
      <c r="AG165" s="83"/>
      <c r="AH165" s="83"/>
      <c r="AI165" s="83"/>
      <c r="AJ165" s="83"/>
      <c r="AK165" s="83"/>
    </row>
    <row r="166" spans="33:37">
      <c r="AG166" s="83"/>
      <c r="AH166" s="83"/>
      <c r="AI166" s="83"/>
      <c r="AJ166" s="83"/>
      <c r="AK166" s="83"/>
    </row>
    <row r="167" spans="33:37">
      <c r="AG167" s="83"/>
      <c r="AH167" s="83"/>
      <c r="AI167" s="83"/>
      <c r="AJ167" s="83"/>
      <c r="AK167" s="83"/>
    </row>
    <row r="168" spans="33:37">
      <c r="AG168" s="83"/>
      <c r="AH168" s="83"/>
      <c r="AI168" s="83"/>
      <c r="AJ168" s="83"/>
      <c r="AK168" s="83"/>
    </row>
    <row r="169" spans="33:37">
      <c r="AG169" s="83"/>
      <c r="AH169" s="83"/>
      <c r="AI169" s="83"/>
      <c r="AJ169" s="83"/>
      <c r="AK169" s="83"/>
    </row>
    <row r="170" spans="33:37">
      <c r="AG170" s="83"/>
      <c r="AH170" s="83"/>
      <c r="AI170" s="83"/>
      <c r="AJ170" s="83"/>
      <c r="AK170" s="83"/>
    </row>
    <row r="171" spans="33:37">
      <c r="AG171" s="83"/>
      <c r="AH171" s="83"/>
      <c r="AI171" s="83"/>
      <c r="AJ171" s="83"/>
      <c r="AK171" s="83"/>
    </row>
    <row r="172" spans="33:37">
      <c r="AG172" s="83"/>
      <c r="AH172" s="83"/>
      <c r="AI172" s="83"/>
      <c r="AJ172" s="83"/>
      <c r="AK172" s="83"/>
    </row>
    <row r="173" spans="33:37">
      <c r="AG173" s="83"/>
      <c r="AH173" s="83"/>
      <c r="AI173" s="83"/>
      <c r="AJ173" s="83"/>
      <c r="AK173" s="83"/>
    </row>
    <row r="174" spans="33:37">
      <c r="AG174" s="83"/>
      <c r="AH174" s="83"/>
      <c r="AI174" s="83"/>
      <c r="AJ174" s="83"/>
      <c r="AK174" s="83"/>
    </row>
    <row r="175" spans="33:37">
      <c r="AG175" s="83"/>
      <c r="AH175" s="83"/>
      <c r="AI175" s="83"/>
      <c r="AJ175" s="83"/>
      <c r="AK175" s="83"/>
    </row>
    <row r="176" spans="33:37">
      <c r="AG176" s="83"/>
      <c r="AH176" s="83"/>
      <c r="AI176" s="83"/>
      <c r="AJ176" s="83"/>
      <c r="AK176" s="83"/>
    </row>
    <row r="177" spans="33:37">
      <c r="AG177" s="83"/>
      <c r="AH177" s="83"/>
      <c r="AI177" s="83"/>
      <c r="AJ177" s="83"/>
      <c r="AK177" s="83"/>
    </row>
    <row r="178" spans="33:37">
      <c r="AG178" s="83"/>
      <c r="AH178" s="83"/>
      <c r="AI178" s="83"/>
      <c r="AJ178" s="83"/>
      <c r="AK178" s="83"/>
    </row>
    <row r="179" spans="33:37">
      <c r="AG179" s="83"/>
      <c r="AH179" s="83"/>
      <c r="AI179" s="83"/>
      <c r="AJ179" s="83"/>
      <c r="AK179" s="83"/>
    </row>
    <row r="180" spans="33:37">
      <c r="AG180" s="83"/>
      <c r="AH180" s="83"/>
      <c r="AI180" s="83"/>
      <c r="AJ180" s="83"/>
      <c r="AK180" s="83"/>
    </row>
    <row r="181" spans="33:37">
      <c r="AG181" s="83"/>
      <c r="AH181" s="83"/>
      <c r="AI181" s="83"/>
      <c r="AJ181" s="83"/>
      <c r="AK181" s="83"/>
    </row>
    <row r="182" spans="33:37">
      <c r="AG182" s="83"/>
      <c r="AH182" s="83"/>
      <c r="AI182" s="83"/>
      <c r="AJ182" s="83"/>
      <c r="AK182" s="83"/>
    </row>
    <row r="183" spans="33:37">
      <c r="AG183" s="83"/>
      <c r="AH183" s="83"/>
      <c r="AI183" s="83"/>
      <c r="AJ183" s="83"/>
      <c r="AK183" s="83"/>
    </row>
    <row r="184" spans="33:37">
      <c r="AG184" s="83"/>
      <c r="AH184" s="83"/>
      <c r="AI184" s="83"/>
      <c r="AJ184" s="83"/>
      <c r="AK184" s="83"/>
    </row>
    <row r="185" spans="33:37">
      <c r="AG185" s="83"/>
      <c r="AH185" s="83"/>
      <c r="AI185" s="83"/>
      <c r="AJ185" s="83"/>
      <c r="AK185" s="83"/>
    </row>
    <row r="186" spans="33:37">
      <c r="AG186" s="83"/>
      <c r="AH186" s="83"/>
      <c r="AI186" s="83"/>
      <c r="AJ186" s="83"/>
      <c r="AK186" s="83"/>
    </row>
    <row r="187" spans="33:37">
      <c r="AG187" s="83"/>
      <c r="AH187" s="83"/>
      <c r="AI187" s="83"/>
      <c r="AJ187" s="83"/>
      <c r="AK187" s="83"/>
    </row>
    <row r="188" spans="33:37">
      <c r="AG188" s="83"/>
      <c r="AH188" s="83"/>
      <c r="AI188" s="83"/>
      <c r="AJ188" s="83"/>
      <c r="AK188" s="83"/>
    </row>
    <row r="189" spans="33:37">
      <c r="AG189" s="83"/>
      <c r="AH189" s="83"/>
      <c r="AI189" s="83"/>
      <c r="AJ189" s="83"/>
      <c r="AK189" s="83"/>
    </row>
    <row r="190" spans="33:37">
      <c r="AG190" s="83"/>
      <c r="AH190" s="83"/>
      <c r="AI190" s="83"/>
      <c r="AJ190" s="83"/>
      <c r="AK190" s="83"/>
    </row>
    <row r="191" spans="33:37">
      <c r="AG191" s="83"/>
      <c r="AH191" s="83"/>
      <c r="AI191" s="83"/>
      <c r="AJ191" s="83"/>
      <c r="AK191" s="83"/>
    </row>
    <row r="192" spans="33:37">
      <c r="AG192" s="83"/>
      <c r="AH192" s="83"/>
      <c r="AI192" s="83"/>
      <c r="AJ192" s="83"/>
      <c r="AK192" s="83"/>
    </row>
    <row r="193" spans="33:37">
      <c r="AG193" s="83"/>
      <c r="AH193" s="83"/>
      <c r="AI193" s="83"/>
      <c r="AJ193" s="83"/>
      <c r="AK193" s="83"/>
    </row>
    <row r="194" spans="33:37">
      <c r="AG194" s="83"/>
      <c r="AH194" s="83"/>
      <c r="AI194" s="83"/>
      <c r="AJ194" s="83"/>
      <c r="AK194" s="83"/>
    </row>
    <row r="195" spans="33:37">
      <c r="AG195" s="83"/>
      <c r="AH195" s="83"/>
      <c r="AI195" s="83"/>
      <c r="AJ195" s="83"/>
      <c r="AK195" s="83"/>
    </row>
    <row r="196" spans="33:37">
      <c r="AG196" s="83"/>
      <c r="AH196" s="83"/>
      <c r="AI196" s="83"/>
      <c r="AJ196" s="83"/>
      <c r="AK196" s="83"/>
    </row>
    <row r="197" spans="33:37">
      <c r="AG197" s="83"/>
      <c r="AH197" s="83"/>
      <c r="AI197" s="83"/>
      <c r="AJ197" s="83"/>
      <c r="AK197" s="83"/>
    </row>
    <row r="198" spans="33:37">
      <c r="AG198" s="83"/>
      <c r="AH198" s="83"/>
      <c r="AI198" s="83"/>
      <c r="AJ198" s="83"/>
      <c r="AK198" s="83"/>
    </row>
    <row r="199" spans="33:37">
      <c r="AG199" s="83"/>
      <c r="AH199" s="83"/>
      <c r="AI199" s="83"/>
      <c r="AJ199" s="83"/>
      <c r="AK199" s="83"/>
    </row>
    <row r="200" spans="33:37">
      <c r="AG200" s="83"/>
      <c r="AH200" s="83"/>
      <c r="AI200" s="83"/>
      <c r="AJ200" s="83"/>
      <c r="AK200" s="83"/>
    </row>
    <row r="201" spans="33:37">
      <c r="AG201" s="83"/>
      <c r="AH201" s="83"/>
      <c r="AI201" s="83"/>
      <c r="AJ201" s="83"/>
      <c r="AK201" s="83"/>
    </row>
    <row r="202" spans="33:37">
      <c r="AG202" s="83"/>
      <c r="AH202" s="83"/>
      <c r="AI202" s="83"/>
      <c r="AJ202" s="83"/>
      <c r="AK202" s="83"/>
    </row>
    <row r="203" spans="33:37">
      <c r="AG203" s="83"/>
      <c r="AH203" s="83"/>
      <c r="AI203" s="83"/>
      <c r="AJ203" s="83"/>
      <c r="AK203" s="83"/>
    </row>
    <row r="204" spans="33:37">
      <c r="AG204" s="83"/>
      <c r="AH204" s="83"/>
      <c r="AI204" s="83"/>
      <c r="AJ204" s="83"/>
      <c r="AK204" s="83"/>
    </row>
    <row r="205" spans="33:37">
      <c r="AG205" s="83"/>
      <c r="AH205" s="83"/>
      <c r="AI205" s="83"/>
      <c r="AJ205" s="83"/>
      <c r="AK205" s="83"/>
    </row>
    <row r="206" spans="33:37">
      <c r="AG206" s="83"/>
      <c r="AH206" s="83"/>
      <c r="AI206" s="83"/>
      <c r="AJ206" s="83"/>
      <c r="AK206" s="83"/>
    </row>
    <row r="207" spans="33:37">
      <c r="AG207" s="83"/>
      <c r="AH207" s="83"/>
      <c r="AI207" s="83"/>
      <c r="AJ207" s="83"/>
      <c r="AK207" s="83"/>
    </row>
    <row r="208" spans="33:37">
      <c r="AG208" s="83"/>
      <c r="AH208" s="83"/>
      <c r="AI208" s="83"/>
      <c r="AJ208" s="83"/>
      <c r="AK208" s="83"/>
    </row>
  </sheetData>
  <sheetProtection sheet="1" objects="1" scenarios="1"/>
  <mergeCells count="3">
    <mergeCell ref="C33:L33"/>
    <mergeCell ref="M33:V33"/>
    <mergeCell ref="W33:AF33"/>
  </mergeCells>
  <conditionalFormatting sqref="C9:AF18">
    <cfRule type="cellIs" dxfId="25" priority="3" stopIfTrue="1" operator="equal">
      <formula>"Not Met"</formula>
    </cfRule>
    <cfRule type="cellIs" dxfId="24" priority="4" stopIfTrue="1" operator="equal">
      <formula>"N/A"</formula>
    </cfRule>
  </conditionalFormatting>
  <conditionalFormatting sqref="C23:AF23">
    <cfRule type="cellIs" dxfId="23" priority="5" stopIfTrue="1" operator="equal">
      <formula>"Not Met"</formula>
    </cfRule>
    <cfRule type="cellIs" dxfId="22" priority="6" stopIfTrue="1" operator="equal">
      <formula>"N/A"</formula>
    </cfRule>
  </conditionalFormatting>
  <conditionalFormatting sqref="C20:AF21">
    <cfRule type="cellIs" dxfId="21" priority="1" stopIfTrue="1" operator="equal">
      <formula>"Not Met"</formula>
    </cfRule>
    <cfRule type="cellIs" dxfId="20" priority="2" stopIfTrue="1" operator="equal">
      <formula>"N/A"</formula>
    </cfRule>
  </conditionalFormatting>
  <dataValidations count="1">
    <dataValidation type="list" allowBlank="1" showInputMessage="1" showErrorMessage="1" sqref="C9:C18 C20:AF21 C23:AF23">
      <formula1>"Met, Not Met, N/A"</formula1>
    </dataValidation>
  </dataValidations>
  <printOptions horizontalCentered="1"/>
  <pageMargins left="0.2" right="0.2" top="0.3" bottom="0.5" header="0.5" footer="0.3"/>
  <pageSetup scale="92" fitToWidth="0" orientation="landscape" r:id="rId1"/>
  <headerFooter alignWithMargins="0">
    <oddFooter>&amp;L&amp;8DHHS Unlicensed AFL Review Tool - July 22, 2015&amp;R&amp;8&amp;P</oddFooter>
  </headerFooter>
  <rowBreaks count="1" manualBreakCount="1">
    <brk id="31" max="16383" man="1"/>
  </rowBreaks>
  <colBreaks count="2" manualBreakCount="2">
    <brk id="12" max="36" man="1"/>
    <brk id="22" max="3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117</v>
      </c>
    </row>
    <row r="2" spans="1:1">
      <c r="A2" t="s">
        <v>118</v>
      </c>
    </row>
    <row r="3" spans="1:1">
      <c r="A3" t="s">
        <v>119</v>
      </c>
    </row>
    <row r="4" spans="1:1">
      <c r="A4" t="s">
        <v>120</v>
      </c>
    </row>
    <row r="5" spans="1:1">
      <c r="A5" t="s">
        <v>138</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1">
      <c r="A17" t="s">
        <v>132</v>
      </c>
    </row>
    <row r="18" spans="1:1">
      <c r="A18" t="s">
        <v>133</v>
      </c>
    </row>
    <row r="19" spans="1:1">
      <c r="A19" t="s">
        <v>134</v>
      </c>
    </row>
    <row r="20" spans="1:1">
      <c r="A20" t="s">
        <v>135</v>
      </c>
    </row>
    <row r="21" spans="1:1">
      <c r="A21" t="s">
        <v>136</v>
      </c>
    </row>
    <row r="22" spans="1:1">
      <c r="A22" t="s">
        <v>137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19"/>
  <sheetViews>
    <sheetView workbookViewId="0">
      <pane ySplit="2" topLeftCell="A3" activePane="bottomLeft" state="frozen"/>
      <selection activeCell="B15" sqref="B15"/>
      <selection pane="bottomLeft" activeCell="G32" sqref="G32"/>
    </sheetView>
  </sheetViews>
  <sheetFormatPr defaultRowHeight="12.75"/>
  <cols>
    <col min="1" max="1" width="5.7109375" style="219" customWidth="1"/>
    <col min="2" max="7" width="17.7109375" style="219" customWidth="1"/>
    <col min="8" max="8" width="17.7109375" style="220" customWidth="1"/>
  </cols>
  <sheetData>
    <row r="1" spans="1:9" s="207" customFormat="1" ht="20.100000000000001" customHeight="1">
      <c r="A1" s="241" t="s">
        <v>108</v>
      </c>
      <c r="B1" s="240"/>
      <c r="C1" s="240"/>
      <c r="D1" s="240"/>
      <c r="E1" s="240"/>
      <c r="F1" s="240"/>
      <c r="G1" s="240"/>
      <c r="H1" s="240"/>
    </row>
    <row r="2" spans="1:9" s="207" customFormat="1" ht="35.1" customHeight="1">
      <c r="A2" s="205" t="s">
        <v>98</v>
      </c>
      <c r="B2" s="206"/>
      <c r="C2" s="206"/>
      <c r="D2" s="206"/>
      <c r="E2" s="206"/>
      <c r="F2" s="206"/>
      <c r="G2" s="206"/>
      <c r="H2" s="206"/>
      <c r="I2" s="262"/>
    </row>
    <row r="3" spans="1:9" s="214" customFormat="1">
      <c r="A3" s="212"/>
      <c r="B3" s="213"/>
      <c r="C3" s="212"/>
      <c r="D3" s="212"/>
      <c r="E3" s="212"/>
      <c r="F3" s="212"/>
      <c r="G3" s="212"/>
      <c r="H3" s="212"/>
    </row>
    <row r="4" spans="1:9" s="196" customFormat="1">
      <c r="A4" s="198"/>
      <c r="B4" s="198" t="s">
        <v>67</v>
      </c>
      <c r="C4" s="208">
        <f>'Workbook Set-up'!B5</f>
        <v>0</v>
      </c>
      <c r="D4" s="208"/>
      <c r="E4" s="198"/>
      <c r="F4" s="198"/>
      <c r="G4" s="198"/>
      <c r="H4" s="198"/>
    </row>
    <row r="5" spans="1:9" s="196" customFormat="1">
      <c r="A5" s="198"/>
      <c r="B5" s="198" t="s">
        <v>68</v>
      </c>
      <c r="C5" s="208">
        <f>'Workbook Set-up'!B6</f>
        <v>0</v>
      </c>
      <c r="D5" s="208"/>
      <c r="E5" s="198"/>
      <c r="F5" s="198"/>
      <c r="G5" s="198"/>
      <c r="H5" s="198"/>
    </row>
    <row r="6" spans="1:9" s="196" customFormat="1">
      <c r="A6" s="198"/>
      <c r="B6" s="198" t="s">
        <v>69</v>
      </c>
      <c r="C6" s="208">
        <f>'Workbook Set-up'!B7</f>
        <v>0</v>
      </c>
      <c r="D6" s="208"/>
      <c r="E6" s="198"/>
      <c r="F6" s="198"/>
      <c r="G6" s="198"/>
      <c r="H6" s="198"/>
    </row>
    <row r="7" spans="1:9" s="196" customFormat="1">
      <c r="A7" s="198"/>
      <c r="B7" s="198" t="s">
        <v>7</v>
      </c>
      <c r="C7" s="208">
        <f>'Workbook Set-up'!B8</f>
        <v>0</v>
      </c>
      <c r="D7" s="208"/>
      <c r="E7" s="198"/>
      <c r="F7" s="198"/>
      <c r="G7" s="198"/>
      <c r="H7" s="198"/>
    </row>
    <row r="8" spans="1:9" s="196" customFormat="1">
      <c r="A8" s="198"/>
      <c r="B8" s="198" t="s">
        <v>95</v>
      </c>
      <c r="C8" s="208">
        <f>'Workbook Set-up'!B9</f>
        <v>0</v>
      </c>
      <c r="D8" s="208"/>
      <c r="E8" s="198"/>
      <c r="F8" s="198"/>
      <c r="G8" s="198"/>
      <c r="H8" s="198"/>
    </row>
    <row r="9" spans="1:9" s="196" customFormat="1">
      <c r="A9" s="198"/>
      <c r="B9" s="198" t="s">
        <v>109</v>
      </c>
      <c r="C9" s="208">
        <f>'Workbook Set-up'!B11</f>
        <v>0</v>
      </c>
      <c r="D9" s="208"/>
      <c r="E9" s="198"/>
      <c r="F9" s="198"/>
      <c r="G9" s="198"/>
      <c r="H9" s="198"/>
    </row>
    <row r="10" spans="1:9" s="196" customFormat="1">
      <c r="A10" s="198"/>
      <c r="B10" s="198" t="s">
        <v>110</v>
      </c>
      <c r="C10" s="208" t="str">
        <f>IF(AND('Workbook Set-up'!$B$12="",'Workbook Set-up'!$B$13=""),"",IF('Workbook Set-up'!$B$12='Workbook Set-up'!$B$13,TEXT('Workbook Set-up'!$B$12,"m/d/yyyy"),IF('Workbook Set-up'!$B$12&lt;&gt;'Workbook Set-up'!$B$13,TEXT('Workbook Set-up'!$B$12,"m/d/yyyy")&amp;" to "&amp;TEXT('Workbook Set-up'!$B$13,"m/d/yyyy"),"")))</f>
        <v/>
      </c>
      <c r="D10" s="208"/>
      <c r="E10" s="198"/>
      <c r="F10" s="198"/>
      <c r="G10" s="198"/>
      <c r="H10" s="198"/>
    </row>
    <row r="11" spans="1:9" s="196" customFormat="1">
      <c r="A11" s="198"/>
      <c r="B11" s="198" t="s">
        <v>111</v>
      </c>
      <c r="C11" s="208">
        <f>'Workbook Set-up'!B14</f>
        <v>0</v>
      </c>
      <c r="D11" s="208"/>
      <c r="E11" s="198"/>
      <c r="F11" s="198"/>
      <c r="G11" s="198"/>
      <c r="H11" s="198"/>
    </row>
    <row r="12" spans="1:9" s="196" customFormat="1">
      <c r="A12" s="198"/>
      <c r="B12" s="198"/>
      <c r="C12" s="208"/>
      <c r="D12" s="208"/>
      <c r="E12" s="198"/>
      <c r="F12" s="198"/>
      <c r="G12" s="198"/>
      <c r="H12" s="198"/>
    </row>
    <row r="14" spans="1:9" s="216" customFormat="1" ht="13.5" thickBot="1">
      <c r="A14" s="215" t="s">
        <v>45</v>
      </c>
      <c r="B14" s="209" t="s">
        <v>107</v>
      </c>
      <c r="C14" s="209" t="s">
        <v>72</v>
      </c>
      <c r="D14" s="209" t="s">
        <v>73</v>
      </c>
      <c r="E14" s="209" t="s">
        <v>74</v>
      </c>
      <c r="F14" s="209" t="s">
        <v>75</v>
      </c>
      <c r="G14" s="209" t="s">
        <v>70</v>
      </c>
      <c r="H14" s="209" t="s">
        <v>71</v>
      </c>
    </row>
    <row r="15" spans="1:9" ht="13.5" thickTop="1">
      <c r="A15" s="217">
        <v>1</v>
      </c>
      <c r="B15" s="210"/>
      <c r="C15" s="238"/>
      <c r="D15" s="238"/>
      <c r="E15" s="210"/>
      <c r="F15" s="210"/>
      <c r="G15" s="238"/>
      <c r="H15" s="210"/>
    </row>
    <row r="16" spans="1:9">
      <c r="A16" s="218">
        <v>2</v>
      </c>
      <c r="B16" s="211"/>
      <c r="C16" s="239"/>
      <c r="D16" s="239"/>
      <c r="E16" s="211"/>
      <c r="F16" s="210"/>
      <c r="G16" s="239"/>
      <c r="H16" s="210"/>
    </row>
    <row r="17" spans="1:8">
      <c r="A17" s="218">
        <v>3</v>
      </c>
      <c r="B17" s="211"/>
      <c r="C17" s="239"/>
      <c r="D17" s="239"/>
      <c r="E17" s="211"/>
      <c r="F17" s="210"/>
      <c r="G17" s="239"/>
      <c r="H17" s="210"/>
    </row>
    <row r="18" spans="1:8">
      <c r="A18" s="218">
        <v>4</v>
      </c>
      <c r="B18" s="211"/>
      <c r="C18" s="239"/>
      <c r="D18" s="239"/>
      <c r="E18" s="211"/>
      <c r="F18" s="210"/>
      <c r="G18" s="239"/>
      <c r="H18" s="210"/>
    </row>
    <row r="19" spans="1:8">
      <c r="A19" s="218">
        <v>5</v>
      </c>
      <c r="B19" s="211"/>
      <c r="C19" s="239"/>
      <c r="D19" s="239"/>
      <c r="E19" s="211"/>
      <c r="F19" s="210"/>
      <c r="G19" s="239"/>
      <c r="H19" s="210"/>
    </row>
  </sheetData>
  <sheetProtection sheet="1" objects="1" scenarios="1" formatCells="0" formatColumns="0" formatRows="0" insertColumns="0"/>
  <dataValidations count="2">
    <dataValidation type="list" allowBlank="1" showInputMessage="1" showErrorMessage="1" sqref="F15:F19">
      <formula1>"Initial,Routine,Targeted,Investigation,PEGS,Innovations Waiver,Special"</formula1>
    </dataValidation>
    <dataValidation type="list" allowBlank="1" showInputMessage="1" showErrorMessage="1" sqref="IT15 H65526 IT65526">
      <formula1>"Initial, Routine"</formula1>
    </dataValidation>
  </dataValidations>
  <printOptions horizontalCentered="1"/>
  <pageMargins left="0.25" right="0.25" top="0.5" bottom="0.5" header="0.5" footer="0.25"/>
  <pageSetup orientation="landscape" r:id="rId1"/>
  <headerFooter alignWithMargins="0">
    <oddFooter>&amp;L&amp;8&amp;A - Revised July 22, 2015&amp;R&amp;8&amp;P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P49"/>
  <sheetViews>
    <sheetView showGridLines="0" workbookViewId="0">
      <pane ySplit="8" topLeftCell="A9" activePane="bottomLeft" state="frozen"/>
      <selection activeCell="B4" sqref="B4"/>
      <selection pane="bottomLeft" activeCell="L29" sqref="L29"/>
    </sheetView>
  </sheetViews>
  <sheetFormatPr defaultRowHeight="12.75"/>
  <cols>
    <col min="1" max="1" width="3.28515625" style="204" customWidth="1"/>
    <col min="2" max="3" width="10.7109375" style="204" customWidth="1"/>
    <col min="4" max="4" width="40.7109375" style="204" customWidth="1"/>
    <col min="5" max="7" width="11.7109375" style="204" customWidth="1"/>
    <col min="8" max="8" width="10.7109375" style="204" customWidth="1"/>
    <col min="9" max="9" width="8.7109375" style="204" customWidth="1"/>
    <col min="10" max="11" width="9.42578125" style="204" bestFit="1" customWidth="1"/>
    <col min="12" max="12" width="8.7109375" style="204" customWidth="1"/>
    <col min="13" max="13" width="21.7109375" style="204" customWidth="1"/>
    <col min="14" max="16384" width="9.140625" style="204"/>
  </cols>
  <sheetData>
    <row r="1" spans="1:16" s="154" customFormat="1" ht="19.899999999999999" customHeight="1">
      <c r="A1" s="150" t="s">
        <v>104</v>
      </c>
      <c r="B1" s="151"/>
      <c r="C1" s="151"/>
      <c r="D1" s="152"/>
      <c r="E1" s="152"/>
      <c r="F1" s="152"/>
      <c r="G1" s="152"/>
      <c r="H1" s="152"/>
      <c r="I1" s="152"/>
      <c r="J1" s="152"/>
      <c r="K1" s="152"/>
      <c r="L1" s="153"/>
      <c r="M1" s="104"/>
    </row>
    <row r="2" spans="1:16" s="154" customFormat="1" ht="19.899999999999999" customHeight="1">
      <c r="A2" s="155" t="str">
        <f>IF('Workbook Set-up'!B4="","[Name of LME/MCO]",'Workbook Set-up'!B4)</f>
        <v>[Name of LME/MCO]</v>
      </c>
      <c r="B2" s="156"/>
      <c r="C2" s="156"/>
      <c r="D2" s="157"/>
      <c r="E2" s="157"/>
      <c r="F2" s="157"/>
      <c r="G2" s="157"/>
      <c r="H2" s="157"/>
      <c r="I2" s="157"/>
      <c r="J2" s="157"/>
      <c r="K2" s="157"/>
      <c r="L2" s="158"/>
    </row>
    <row r="3" spans="1:16" s="10" customFormat="1" ht="13.9" customHeight="1">
      <c r="A3" s="159"/>
      <c r="B3" s="84"/>
      <c r="C3" s="84"/>
      <c r="D3" s="84"/>
      <c r="E3" s="84"/>
      <c r="F3" s="84"/>
      <c r="G3" s="84"/>
      <c r="H3" s="84"/>
      <c r="I3" s="84"/>
      <c r="J3" s="84"/>
      <c r="K3" s="84"/>
      <c r="L3" s="160"/>
    </row>
    <row r="4" spans="1:16" s="10" customFormat="1" ht="13.9" customHeight="1">
      <c r="A4" s="159"/>
      <c r="B4" s="161" t="s">
        <v>4</v>
      </c>
      <c r="C4" s="84"/>
      <c r="D4" s="162" t="str">
        <f>IF('Workbook Set-up'!B5="","",'Workbook Set-up'!B5)</f>
        <v/>
      </c>
      <c r="E4" s="84"/>
      <c r="F4" s="163" t="s">
        <v>8</v>
      </c>
      <c r="I4" s="164" t="str">
        <f>IF('Workbook Set-up'!B10="","",'Workbook Set-up'!B10)</f>
        <v/>
      </c>
      <c r="J4" s="165"/>
      <c r="K4" s="165"/>
      <c r="L4" s="160"/>
    </row>
    <row r="5" spans="1:16" s="10" customFormat="1" ht="13.9" customHeight="1">
      <c r="A5" s="159"/>
      <c r="B5" s="161" t="s">
        <v>13</v>
      </c>
      <c r="D5" s="162" t="str">
        <f>IF('Workbook Set-up'!B6="","",'Workbook Set-up'!B6)</f>
        <v/>
      </c>
      <c r="E5" s="84"/>
      <c r="F5" s="163" t="s">
        <v>12</v>
      </c>
      <c r="G5" s="166"/>
      <c r="I5" s="164" t="str">
        <f>IF('Workbook Set-up'!B14="","",'Workbook Set-up'!B14)</f>
        <v/>
      </c>
      <c r="J5" s="165"/>
      <c r="K5" s="165"/>
      <c r="L5" s="160"/>
    </row>
    <row r="6" spans="1:16" s="10" customFormat="1" ht="13.9" customHeight="1">
      <c r="A6" s="159"/>
      <c r="B6" s="161" t="s">
        <v>57</v>
      </c>
      <c r="C6" s="84"/>
      <c r="D6" s="167" t="str">
        <f>IF('Workbook Set-up'!B7="","",'Workbook Set-up'!B7)</f>
        <v/>
      </c>
      <c r="E6" s="84"/>
      <c r="F6" s="168" t="s">
        <v>14</v>
      </c>
      <c r="G6" s="84"/>
      <c r="I6" s="162" t="str">
        <f>IF(AND('Workbook Set-up'!$B$12="",'Workbook Set-up'!$B$13=""),"",IF('Workbook Set-up'!$B$12='Workbook Set-up'!$B$13,TEXT('Workbook Set-up'!$B$12,"m/d/yyyy"),IF('Workbook Set-up'!$B$12&lt;&gt;'Workbook Set-up'!$B$13,TEXT('Workbook Set-up'!$B$12,"m/d/yyyy")&amp;" to "&amp;TEXT('Workbook Set-up'!$B$13,"m/d/yyyy"),"")))</f>
        <v/>
      </c>
      <c r="J6" s="165"/>
      <c r="K6" s="165"/>
      <c r="L6" s="160"/>
    </row>
    <row r="7" spans="1:16" s="10" customFormat="1" ht="13.9" customHeight="1">
      <c r="A7" s="159"/>
      <c r="B7" s="169" t="s">
        <v>94</v>
      </c>
      <c r="C7" s="84"/>
      <c r="D7" s="162" t="str">
        <f>IF('Workbook Set-up'!B8="","",'Workbook Set-up'!B8&amp;"  /  "&amp;'Workbook Set-up'!B9)</f>
        <v/>
      </c>
      <c r="E7" s="84"/>
      <c r="F7" s="168" t="s">
        <v>9</v>
      </c>
      <c r="I7" s="167" t="str">
        <f>IF('Workbook Set-up'!B11="","",'Workbook Set-up'!B11)</f>
        <v/>
      </c>
      <c r="J7" s="165"/>
      <c r="K7" s="165"/>
      <c r="L7" s="160"/>
      <c r="M7" s="84"/>
      <c r="N7" s="84"/>
    </row>
    <row r="8" spans="1:16" s="10" customFormat="1" ht="13.9" customHeight="1">
      <c r="A8" s="170"/>
      <c r="B8" s="171"/>
      <c r="C8" s="171"/>
      <c r="D8" s="171"/>
      <c r="E8" s="171"/>
      <c r="F8" s="171"/>
      <c r="G8" s="171"/>
      <c r="H8" s="171"/>
      <c r="I8" s="171"/>
      <c r="J8" s="171"/>
      <c r="K8" s="171"/>
      <c r="L8" s="172"/>
    </row>
    <row r="9" spans="1:16" s="196" customFormat="1">
      <c r="A9" s="254"/>
      <c r="B9" s="243"/>
      <c r="C9" s="243"/>
      <c r="D9" s="243"/>
      <c r="E9" s="243"/>
      <c r="F9" s="243"/>
      <c r="G9" s="243"/>
      <c r="H9" s="243"/>
      <c r="I9" s="243"/>
      <c r="J9" s="243"/>
      <c r="K9" s="243"/>
      <c r="L9" s="255"/>
    </row>
    <row r="10" spans="1:16" s="10" customFormat="1" ht="18">
      <c r="A10" s="199"/>
      <c r="B10" s="200" t="s">
        <v>105</v>
      </c>
      <c r="C10" s="201"/>
      <c r="D10" s="201"/>
      <c r="E10" s="201"/>
      <c r="F10" s="201"/>
      <c r="G10" s="201"/>
      <c r="H10" s="201"/>
      <c r="I10" s="201"/>
      <c r="J10" s="201"/>
      <c r="K10" s="201"/>
      <c r="L10" s="202"/>
    </row>
    <row r="11" spans="1:16" s="10" customFormat="1">
      <c r="A11" s="159"/>
      <c r="B11" s="84"/>
      <c r="C11" s="84"/>
      <c r="D11" s="84"/>
      <c r="E11" s="84"/>
      <c r="F11" s="84"/>
      <c r="G11" s="84"/>
      <c r="H11" s="84"/>
      <c r="I11" s="84"/>
      <c r="J11" s="84"/>
      <c r="K11" s="84"/>
      <c r="L11" s="160"/>
    </row>
    <row r="12" spans="1:16" s="10" customFormat="1">
      <c r="A12" s="159"/>
      <c r="B12" s="173" t="s">
        <v>97</v>
      </c>
      <c r="C12" s="84"/>
      <c r="D12" s="84"/>
      <c r="E12" s="84"/>
      <c r="F12" s="84"/>
      <c r="G12" s="84"/>
      <c r="H12" s="84"/>
      <c r="I12" s="84"/>
      <c r="J12" s="84"/>
      <c r="K12" s="84"/>
      <c r="L12" s="160"/>
    </row>
    <row r="13" spans="1:16" s="10" customFormat="1">
      <c r="A13" s="159"/>
      <c r="B13" s="84"/>
      <c r="C13" s="84"/>
      <c r="D13" s="84"/>
      <c r="E13" s="84"/>
      <c r="F13" s="84"/>
      <c r="G13" s="84"/>
      <c r="H13" s="84"/>
      <c r="I13" s="84"/>
      <c r="J13" s="84"/>
      <c r="K13" s="84"/>
      <c r="L13" s="160"/>
    </row>
    <row r="14" spans="1:16" s="10" customFormat="1" ht="39" thickBot="1">
      <c r="A14" s="159"/>
      <c r="B14" s="244" t="s">
        <v>106</v>
      </c>
      <c r="C14" s="245"/>
      <c r="D14" s="246"/>
      <c r="E14" s="246"/>
      <c r="F14" s="246"/>
      <c r="G14" s="247"/>
      <c r="H14" s="248" t="s">
        <v>64</v>
      </c>
      <c r="I14" s="249" t="s">
        <v>21</v>
      </c>
      <c r="J14" s="249" t="s">
        <v>46</v>
      </c>
      <c r="K14" s="249" t="s">
        <v>47</v>
      </c>
      <c r="L14" s="250" t="s">
        <v>59</v>
      </c>
      <c r="P14" s="204"/>
    </row>
    <row r="15" spans="1:16" ht="13.5" thickTop="1">
      <c r="A15" s="256"/>
      <c r="B15" s="252"/>
      <c r="C15" s="252"/>
      <c r="D15" s="252"/>
      <c r="E15" s="252"/>
      <c r="F15" s="252"/>
      <c r="G15" s="252"/>
      <c r="H15" s="186">
        <f>H46</f>
        <v>0</v>
      </c>
      <c r="I15" s="186">
        <f>I46</f>
        <v>0</v>
      </c>
      <c r="J15" s="186">
        <f>J46</f>
        <v>0</v>
      </c>
      <c r="K15" s="186">
        <f>K46</f>
        <v>0</v>
      </c>
      <c r="L15" s="203">
        <f>IF(SUM(J15:K15)=0,0,J15/SUM(J15:K15))</f>
        <v>0</v>
      </c>
    </row>
    <row r="16" spans="1:16">
      <c r="A16" s="256"/>
      <c r="B16" s="252"/>
      <c r="C16" s="252"/>
      <c r="D16" s="252"/>
      <c r="E16" s="252"/>
      <c r="F16" s="252"/>
      <c r="G16" s="252"/>
      <c r="H16" s="251"/>
      <c r="I16" s="251"/>
      <c r="J16" s="251"/>
      <c r="K16" s="251"/>
      <c r="L16" s="253"/>
    </row>
    <row r="17" spans="1:12" s="10" customFormat="1">
      <c r="A17" s="159"/>
      <c r="B17" s="173" t="s">
        <v>65</v>
      </c>
      <c r="C17" s="84"/>
      <c r="D17" s="84"/>
      <c r="E17" s="84"/>
      <c r="F17" s="84"/>
      <c r="G17" s="84"/>
      <c r="H17" s="84"/>
      <c r="I17" s="84"/>
      <c r="J17" s="84"/>
      <c r="K17" s="84"/>
      <c r="L17" s="160"/>
    </row>
    <row r="18" spans="1:12" s="10" customFormat="1">
      <c r="A18" s="159"/>
      <c r="B18" s="173" t="s">
        <v>66</v>
      </c>
      <c r="C18" s="84"/>
      <c r="D18" s="84"/>
      <c r="E18" s="84"/>
      <c r="F18" s="84"/>
      <c r="G18" s="84"/>
      <c r="H18" s="84"/>
      <c r="I18" s="84"/>
      <c r="J18" s="84"/>
      <c r="K18" s="84"/>
      <c r="L18" s="160"/>
    </row>
    <row r="19" spans="1:12" s="10" customFormat="1">
      <c r="A19" s="159"/>
      <c r="B19" s="257" t="s">
        <v>100</v>
      </c>
      <c r="C19" s="258"/>
      <c r="D19" s="258"/>
      <c r="E19" s="258"/>
      <c r="F19" s="258"/>
      <c r="G19" s="258"/>
      <c r="H19" s="258"/>
      <c r="I19" s="84"/>
      <c r="J19" s="84"/>
      <c r="K19" s="84"/>
      <c r="L19" s="160"/>
    </row>
    <row r="20" spans="1:12" s="10" customFormat="1">
      <c r="A20" s="159"/>
      <c r="B20" s="259" t="s">
        <v>101</v>
      </c>
      <c r="C20" s="260"/>
      <c r="D20" s="260"/>
      <c r="E20" s="260"/>
      <c r="F20" s="260"/>
      <c r="G20" s="260"/>
      <c r="H20" s="260"/>
      <c r="I20" s="84"/>
      <c r="J20" s="84"/>
      <c r="K20" s="84"/>
      <c r="L20" s="160"/>
    </row>
    <row r="21" spans="1:12" s="10" customFormat="1" ht="15" customHeight="1">
      <c r="A21" s="159"/>
      <c r="B21" s="173" t="s">
        <v>99</v>
      </c>
      <c r="C21" s="84"/>
      <c r="D21" s="84"/>
      <c r="E21" s="84"/>
      <c r="F21" s="84"/>
      <c r="G21" s="84"/>
      <c r="H21" s="84"/>
      <c r="I21" s="84"/>
      <c r="J21" s="84"/>
      <c r="K21" s="84"/>
      <c r="L21" s="160"/>
    </row>
    <row r="22" spans="1:12" s="10" customFormat="1">
      <c r="A22" s="170"/>
      <c r="B22" s="171"/>
      <c r="C22" s="171"/>
      <c r="D22" s="171"/>
      <c r="E22" s="171"/>
      <c r="F22" s="171"/>
      <c r="G22" s="171"/>
      <c r="H22" s="171"/>
      <c r="I22" s="171"/>
      <c r="J22" s="171"/>
      <c r="K22" s="171"/>
      <c r="L22" s="172"/>
    </row>
    <row r="23" spans="1:12" s="10" customFormat="1" ht="18">
      <c r="A23" s="199"/>
      <c r="B23" s="200" t="s">
        <v>143</v>
      </c>
      <c r="C23" s="201"/>
      <c r="D23" s="201"/>
      <c r="E23" s="201"/>
      <c r="F23" s="201"/>
      <c r="G23" s="201"/>
      <c r="H23" s="201"/>
      <c r="I23" s="201"/>
      <c r="J23" s="201"/>
      <c r="K23" s="201"/>
      <c r="L23" s="202"/>
    </row>
    <row r="24" spans="1:12" s="10" customFormat="1" ht="13.9" customHeight="1">
      <c r="A24" s="171"/>
      <c r="B24" s="84"/>
      <c r="C24" s="84"/>
      <c r="D24" s="84"/>
      <c r="E24" s="84"/>
      <c r="F24" s="84"/>
      <c r="G24" s="84"/>
      <c r="H24" s="84"/>
      <c r="I24" s="84"/>
      <c r="J24" s="84"/>
      <c r="K24" s="84"/>
      <c r="L24" s="171"/>
    </row>
    <row r="25" spans="1:12" s="10" customFormat="1" ht="15.75">
      <c r="A25" s="192"/>
      <c r="B25" s="193" t="s">
        <v>103</v>
      </c>
      <c r="C25" s="193"/>
      <c r="D25" s="193"/>
      <c r="E25" s="193"/>
      <c r="F25" s="193"/>
      <c r="G25" s="193"/>
      <c r="H25" s="193"/>
      <c r="I25" s="193"/>
      <c r="J25" s="193"/>
      <c r="K25" s="193"/>
      <c r="L25" s="194"/>
    </row>
    <row r="26" spans="1:12" s="10" customFormat="1">
      <c r="A26" s="159"/>
      <c r="B26" s="84"/>
      <c r="C26" s="84"/>
      <c r="D26" s="84"/>
      <c r="E26" s="84"/>
      <c r="F26" s="84"/>
      <c r="G26" s="84"/>
      <c r="H26" s="84"/>
      <c r="I26" s="84"/>
      <c r="J26" s="84"/>
      <c r="K26" s="84"/>
      <c r="L26" s="160"/>
    </row>
    <row r="27" spans="1:12" s="10" customFormat="1" ht="26.25" thickBot="1">
      <c r="A27" s="159"/>
      <c r="B27" s="173" t="s">
        <v>48</v>
      </c>
      <c r="C27" s="84"/>
      <c r="D27" s="84"/>
      <c r="E27" s="84"/>
      <c r="F27" s="84"/>
      <c r="G27" s="84"/>
      <c r="H27" s="174" t="s">
        <v>58</v>
      </c>
      <c r="I27" s="175" t="s">
        <v>21</v>
      </c>
      <c r="J27" s="175" t="s">
        <v>46</v>
      </c>
      <c r="K27" s="175" t="s">
        <v>47</v>
      </c>
      <c r="L27" s="187" t="s">
        <v>59</v>
      </c>
    </row>
    <row r="28" spans="1:12" s="10" customFormat="1" ht="13.5" thickTop="1">
      <c r="A28" s="159">
        <v>1</v>
      </c>
      <c r="B28" s="181" t="s">
        <v>49</v>
      </c>
      <c r="C28" s="84"/>
      <c r="D28" s="84"/>
      <c r="E28" s="84"/>
      <c r="F28" s="84"/>
      <c r="G28" s="84"/>
      <c r="H28" s="176">
        <f>J28+K28</f>
        <v>0</v>
      </c>
      <c r="I28" s="176">
        <f>'Unlicensed AFL Review'!AK9</f>
        <v>0</v>
      </c>
      <c r="J28" s="176">
        <f>'Unlicensed AFL Review'!AG9</f>
        <v>0</v>
      </c>
      <c r="K28" s="176">
        <f>'Unlicensed AFL Review'!AI9</f>
        <v>0</v>
      </c>
      <c r="L28" s="177">
        <f>'Unlicensed AFL Review'!AH9</f>
        <v>0</v>
      </c>
    </row>
    <row r="29" spans="1:12" s="10" customFormat="1">
      <c r="A29" s="159">
        <v>2</v>
      </c>
      <c r="B29" s="181" t="s">
        <v>50</v>
      </c>
      <c r="C29" s="84"/>
      <c r="D29" s="84"/>
      <c r="E29" s="84"/>
      <c r="F29" s="84"/>
      <c r="G29" s="84"/>
      <c r="H29" s="176">
        <f t="shared" ref="H29:H37" si="0">J29+K29</f>
        <v>0</v>
      </c>
      <c r="I29" s="178">
        <f>'Unlicensed AFL Review'!AK10</f>
        <v>0</v>
      </c>
      <c r="J29" s="178">
        <f>'Unlicensed AFL Review'!AG10</f>
        <v>0</v>
      </c>
      <c r="K29" s="178">
        <f>'Unlicensed AFL Review'!AI10</f>
        <v>0</v>
      </c>
      <c r="L29" s="179">
        <f>'Unlicensed AFL Review'!AH10</f>
        <v>0</v>
      </c>
    </row>
    <row r="30" spans="1:12" s="10" customFormat="1">
      <c r="A30" s="159">
        <v>3</v>
      </c>
      <c r="B30" s="181" t="s">
        <v>62</v>
      </c>
      <c r="C30" s="84"/>
      <c r="D30" s="84"/>
      <c r="E30" s="84"/>
      <c r="F30" s="84"/>
      <c r="G30" s="84"/>
      <c r="H30" s="176">
        <f t="shared" si="0"/>
        <v>0</v>
      </c>
      <c r="I30" s="178">
        <f>'Unlicensed AFL Review'!AK11</f>
        <v>0</v>
      </c>
      <c r="J30" s="178">
        <f>'Unlicensed AFL Review'!AG11</f>
        <v>0</v>
      </c>
      <c r="K30" s="178">
        <f>'Unlicensed AFL Review'!AI11</f>
        <v>0</v>
      </c>
      <c r="L30" s="179">
        <f>'Unlicensed AFL Review'!AH11</f>
        <v>0</v>
      </c>
    </row>
    <row r="31" spans="1:12" s="10" customFormat="1">
      <c r="A31" s="159">
        <v>4</v>
      </c>
      <c r="B31" s="181" t="s">
        <v>113</v>
      </c>
      <c r="C31" s="84"/>
      <c r="D31" s="84"/>
      <c r="E31" s="84"/>
      <c r="F31" s="84"/>
      <c r="G31" s="84"/>
      <c r="H31" s="176">
        <f t="shared" si="0"/>
        <v>0</v>
      </c>
      <c r="I31" s="178">
        <f>'Unlicensed AFL Review'!AK12</f>
        <v>0</v>
      </c>
      <c r="J31" s="178">
        <f>'Unlicensed AFL Review'!AG12</f>
        <v>0</v>
      </c>
      <c r="K31" s="178">
        <f>'Unlicensed AFL Review'!AI12</f>
        <v>0</v>
      </c>
      <c r="L31" s="179">
        <f>'Unlicensed AFL Review'!AH12</f>
        <v>0</v>
      </c>
    </row>
    <row r="32" spans="1:12" s="10" customFormat="1">
      <c r="A32" s="159">
        <v>5</v>
      </c>
      <c r="B32" s="181" t="s">
        <v>52</v>
      </c>
      <c r="C32" s="84"/>
      <c r="D32" s="84"/>
      <c r="E32" s="84"/>
      <c r="F32" s="84"/>
      <c r="G32" s="84"/>
      <c r="H32" s="176">
        <f t="shared" si="0"/>
        <v>0</v>
      </c>
      <c r="I32" s="178">
        <f>'Unlicensed AFL Review'!AK13</f>
        <v>0</v>
      </c>
      <c r="J32" s="178">
        <f>'Unlicensed AFL Review'!AG13</f>
        <v>0</v>
      </c>
      <c r="K32" s="178">
        <f>'Unlicensed AFL Review'!AI13</f>
        <v>0</v>
      </c>
      <c r="L32" s="179">
        <f>'Unlicensed AFL Review'!AH13</f>
        <v>0</v>
      </c>
    </row>
    <row r="33" spans="1:12" s="10" customFormat="1">
      <c r="A33" s="159">
        <v>6</v>
      </c>
      <c r="B33" s="181" t="s">
        <v>53</v>
      </c>
      <c r="C33" s="84"/>
      <c r="D33" s="84"/>
      <c r="E33" s="84"/>
      <c r="F33" s="84"/>
      <c r="G33" s="84"/>
      <c r="H33" s="176">
        <f t="shared" si="0"/>
        <v>0</v>
      </c>
      <c r="I33" s="178">
        <f>'Unlicensed AFL Review'!AK14</f>
        <v>0</v>
      </c>
      <c r="J33" s="178">
        <f>'Unlicensed AFL Review'!AG14</f>
        <v>0</v>
      </c>
      <c r="K33" s="178">
        <f>'Unlicensed AFL Review'!AI14</f>
        <v>0</v>
      </c>
      <c r="L33" s="179">
        <f>'Unlicensed AFL Review'!AH14</f>
        <v>0</v>
      </c>
    </row>
    <row r="34" spans="1:12" s="10" customFormat="1">
      <c r="A34" s="159">
        <v>7</v>
      </c>
      <c r="B34" s="181" t="s">
        <v>54</v>
      </c>
      <c r="C34" s="84"/>
      <c r="D34" s="84"/>
      <c r="E34" s="84"/>
      <c r="F34" s="84"/>
      <c r="G34" s="84"/>
      <c r="H34" s="176">
        <f t="shared" si="0"/>
        <v>0</v>
      </c>
      <c r="I34" s="178">
        <f>'Unlicensed AFL Review'!AK15</f>
        <v>0</v>
      </c>
      <c r="J34" s="178">
        <f>'Unlicensed AFL Review'!AG15</f>
        <v>0</v>
      </c>
      <c r="K34" s="178">
        <f>'Unlicensed AFL Review'!AI15</f>
        <v>0</v>
      </c>
      <c r="L34" s="179">
        <f>'Unlicensed AFL Review'!AH15</f>
        <v>0</v>
      </c>
    </row>
    <row r="35" spans="1:12" s="10" customFormat="1">
      <c r="A35" s="159">
        <v>8</v>
      </c>
      <c r="B35" s="191" t="s">
        <v>114</v>
      </c>
      <c r="C35" s="84"/>
      <c r="D35" s="84"/>
      <c r="E35" s="84"/>
      <c r="F35" s="84"/>
      <c r="G35" s="84"/>
      <c r="H35" s="176">
        <f t="shared" si="0"/>
        <v>0</v>
      </c>
      <c r="I35" s="178">
        <f>'Unlicensed AFL Review'!AK16</f>
        <v>0</v>
      </c>
      <c r="J35" s="178">
        <f>'Unlicensed AFL Review'!AG16</f>
        <v>0</v>
      </c>
      <c r="K35" s="178">
        <f>'Unlicensed AFL Review'!AI16</f>
        <v>0</v>
      </c>
      <c r="L35" s="179">
        <f>'Unlicensed AFL Review'!AH16</f>
        <v>0</v>
      </c>
    </row>
    <row r="36" spans="1:12" s="10" customFormat="1">
      <c r="A36" s="159">
        <v>9</v>
      </c>
      <c r="B36" s="191" t="s">
        <v>115</v>
      </c>
      <c r="C36" s="84"/>
      <c r="D36" s="84"/>
      <c r="E36" s="84"/>
      <c r="F36" s="84"/>
      <c r="G36" s="84"/>
      <c r="H36" s="176">
        <f t="shared" si="0"/>
        <v>0</v>
      </c>
      <c r="I36" s="178">
        <f>'Unlicensed AFL Review'!AK17</f>
        <v>0</v>
      </c>
      <c r="J36" s="178">
        <f>'Unlicensed AFL Review'!AG17</f>
        <v>0</v>
      </c>
      <c r="K36" s="178">
        <f>'Unlicensed AFL Review'!AI17</f>
        <v>0</v>
      </c>
      <c r="L36" s="179">
        <f>'Unlicensed AFL Review'!AH17</f>
        <v>0</v>
      </c>
    </row>
    <row r="37" spans="1:12" s="10" customFormat="1">
      <c r="A37" s="159">
        <v>10</v>
      </c>
      <c r="B37" s="191" t="s">
        <v>116</v>
      </c>
      <c r="C37" s="84"/>
      <c r="D37" s="84"/>
      <c r="E37" s="84"/>
      <c r="F37" s="84"/>
      <c r="G37" s="84"/>
      <c r="H37" s="176">
        <f t="shared" si="0"/>
        <v>0</v>
      </c>
      <c r="I37" s="178">
        <f>'Unlicensed AFL Review'!AK18</f>
        <v>0</v>
      </c>
      <c r="J37" s="178">
        <f>'Unlicensed AFL Review'!AG18</f>
        <v>0</v>
      </c>
      <c r="K37" s="178">
        <f>'Unlicensed AFL Review'!AI18</f>
        <v>0</v>
      </c>
      <c r="L37" s="179">
        <f>'Unlicensed AFL Review'!AH18</f>
        <v>0</v>
      </c>
    </row>
    <row r="38" spans="1:12" s="10" customFormat="1">
      <c r="A38" s="159"/>
      <c r="B38" s="188"/>
      <c r="C38" s="84"/>
      <c r="D38" s="84"/>
      <c r="E38" s="84"/>
      <c r="F38" s="84"/>
      <c r="G38" s="84"/>
      <c r="H38" s="189"/>
      <c r="I38" s="189"/>
      <c r="J38" s="189"/>
      <c r="K38" s="189"/>
      <c r="L38" s="195"/>
    </row>
    <row r="39" spans="1:12" s="10" customFormat="1" ht="26.25" thickBot="1">
      <c r="A39" s="159"/>
      <c r="B39" s="190" t="s">
        <v>55</v>
      </c>
      <c r="C39" s="84"/>
      <c r="D39" s="84"/>
      <c r="E39" s="84"/>
      <c r="F39" s="84"/>
      <c r="G39" s="84"/>
      <c r="H39" s="174" t="s">
        <v>60</v>
      </c>
      <c r="I39" s="175" t="s">
        <v>21</v>
      </c>
      <c r="J39" s="175" t="s">
        <v>46</v>
      </c>
      <c r="K39" s="175" t="s">
        <v>47</v>
      </c>
      <c r="L39" s="175" t="s">
        <v>59</v>
      </c>
    </row>
    <row r="40" spans="1:12" s="10" customFormat="1" ht="13.5" thickTop="1">
      <c r="A40" s="159">
        <v>11</v>
      </c>
      <c r="B40" s="191" t="s">
        <v>63</v>
      </c>
      <c r="C40" s="84"/>
      <c r="D40" s="84"/>
      <c r="E40" s="84"/>
      <c r="F40" s="84"/>
      <c r="G40" s="84"/>
      <c r="H40" s="176">
        <f>J40+K40</f>
        <v>0</v>
      </c>
      <c r="I40" s="178">
        <f>'Unlicensed AFL Review'!AK20</f>
        <v>0</v>
      </c>
      <c r="J40" s="178">
        <f>'Unlicensed AFL Review'!AG20</f>
        <v>0</v>
      </c>
      <c r="K40" s="178">
        <f>'Unlicensed AFL Review'!AI20</f>
        <v>0</v>
      </c>
      <c r="L40" s="179">
        <f>'Unlicensed AFL Review'!AH20</f>
        <v>0</v>
      </c>
    </row>
    <row r="41" spans="1:12" s="10" customFormat="1">
      <c r="A41" s="159">
        <v>12</v>
      </c>
      <c r="B41" s="191" t="s">
        <v>56</v>
      </c>
      <c r="C41" s="84"/>
      <c r="D41" s="84"/>
      <c r="E41" s="84"/>
      <c r="F41" s="84"/>
      <c r="G41" s="84"/>
      <c r="H41" s="178">
        <f>J41+K41</f>
        <v>0</v>
      </c>
      <c r="I41" s="178">
        <f>'Unlicensed AFL Review'!AK21</f>
        <v>0</v>
      </c>
      <c r="J41" s="178">
        <f>'Unlicensed AFL Review'!AG21</f>
        <v>0</v>
      </c>
      <c r="K41" s="178">
        <f>'Unlicensed AFL Review'!AI21</f>
        <v>0</v>
      </c>
      <c r="L41" s="179">
        <f>'Unlicensed AFL Review'!AH21</f>
        <v>0</v>
      </c>
    </row>
    <row r="42" spans="1:12" s="10" customFormat="1">
      <c r="A42" s="159"/>
      <c r="B42" s="188"/>
      <c r="C42" s="84"/>
      <c r="D42" s="84"/>
      <c r="E42" s="84"/>
      <c r="F42" s="84"/>
      <c r="G42" s="84"/>
      <c r="H42" s="189"/>
      <c r="I42" s="189"/>
      <c r="J42" s="189"/>
      <c r="K42" s="189"/>
      <c r="L42" s="195"/>
    </row>
    <row r="43" spans="1:12" s="10" customFormat="1" ht="26.25" thickBot="1">
      <c r="A43" s="159"/>
      <c r="B43" s="190" t="s">
        <v>140</v>
      </c>
      <c r="C43" s="84"/>
      <c r="D43" s="84"/>
      <c r="E43" s="84"/>
      <c r="F43" s="84"/>
      <c r="G43" s="84"/>
      <c r="H43" s="174" t="s">
        <v>60</v>
      </c>
      <c r="I43" s="175" t="s">
        <v>21</v>
      </c>
      <c r="J43" s="175" t="s">
        <v>46</v>
      </c>
      <c r="K43" s="175" t="s">
        <v>47</v>
      </c>
      <c r="L43" s="175" t="s">
        <v>59</v>
      </c>
    </row>
    <row r="44" spans="1:12" s="10" customFormat="1" ht="13.5" thickTop="1">
      <c r="A44" s="159">
        <v>13</v>
      </c>
      <c r="B44" s="191" t="s">
        <v>142</v>
      </c>
      <c r="C44" s="84"/>
      <c r="D44" s="84"/>
      <c r="E44" s="84"/>
      <c r="F44" s="84"/>
      <c r="G44" s="84"/>
      <c r="H44" s="178">
        <f>J44+K44</f>
        <v>0</v>
      </c>
      <c r="I44" s="178">
        <f>'Unlicensed AFL Review'!AK23</f>
        <v>0</v>
      </c>
      <c r="J44" s="178">
        <f>'Unlicensed AFL Review'!AG23</f>
        <v>0</v>
      </c>
      <c r="K44" s="178">
        <f>'Unlicensed AFL Review'!AI23</f>
        <v>0</v>
      </c>
      <c r="L44" s="179">
        <f>'Unlicensed AFL Review'!AH23</f>
        <v>0</v>
      </c>
    </row>
    <row r="45" spans="1:12" s="10" customFormat="1">
      <c r="A45" s="159"/>
      <c r="B45" s="180"/>
      <c r="C45" s="84"/>
      <c r="D45" s="84"/>
      <c r="E45" s="84"/>
      <c r="F45" s="84"/>
      <c r="G45" s="84"/>
      <c r="H45" s="182"/>
      <c r="I45" s="182"/>
      <c r="J45" s="182"/>
      <c r="K45" s="182"/>
      <c r="L45" s="183"/>
    </row>
    <row r="46" spans="1:12" s="10" customFormat="1">
      <c r="A46" s="159"/>
      <c r="B46" s="84"/>
      <c r="C46" s="84"/>
      <c r="D46" s="84"/>
      <c r="E46" s="84"/>
      <c r="F46" s="84"/>
      <c r="G46" s="184" t="s">
        <v>61</v>
      </c>
      <c r="H46" s="185">
        <f>SUM(H28:H37,H40:H41,H44:H44)</f>
        <v>0</v>
      </c>
      <c r="I46" s="185">
        <f>SUM(I28:I37,I40:I41,I44:I44)</f>
        <v>0</v>
      </c>
      <c r="J46" s="185">
        <f>SUM(J28:J37,J40:J41,J44:J44)</f>
        <v>0</v>
      </c>
      <c r="K46" s="185">
        <f>SUM(K28:K37,K40:K41,K44:K44)</f>
        <v>0</v>
      </c>
      <c r="L46" s="261">
        <f>IF(SUM(J46:K46)=0,0,J46/SUM(J46:K46))</f>
        <v>0</v>
      </c>
    </row>
    <row r="47" spans="1:12" s="10" customFormat="1">
      <c r="A47" s="170"/>
      <c r="B47" s="171"/>
      <c r="C47" s="171"/>
      <c r="D47" s="171"/>
      <c r="E47" s="171"/>
      <c r="F47" s="171"/>
      <c r="G47" s="171"/>
      <c r="H47" s="171"/>
      <c r="I47" s="171"/>
      <c r="J47" s="171"/>
      <c r="K47" s="171"/>
      <c r="L47" s="172"/>
    </row>
    <row r="48" spans="1:12" s="10" customFormat="1"/>
    <row r="49" s="10" customFormat="1"/>
  </sheetData>
  <sheetProtection sheet="1" objects="1" scenarios="1" autoFilter="0"/>
  <conditionalFormatting sqref="I28:I37 I44">
    <cfRule type="cellIs" dxfId="19" priority="209" stopIfTrue="1" operator="greaterThan">
      <formula>0</formula>
    </cfRule>
  </conditionalFormatting>
  <conditionalFormatting sqref="K28:K37 K44">
    <cfRule type="cellIs" dxfId="18" priority="210" stopIfTrue="1" operator="greaterThan">
      <formula>0</formula>
    </cfRule>
  </conditionalFormatting>
  <conditionalFormatting sqref="J28:J37 J44">
    <cfRule type="cellIs" dxfId="17" priority="211" stopIfTrue="1" operator="greaterThan">
      <formula>0</formula>
    </cfRule>
  </conditionalFormatting>
  <conditionalFormatting sqref="L28:L37 L46 L44">
    <cfRule type="cellIs" dxfId="16" priority="212" stopIfTrue="1" operator="equal">
      <formula>1</formula>
    </cfRule>
    <cfRule type="expression" dxfId="15" priority="213" stopIfTrue="1">
      <formula>AND(H28&lt;&gt;0,L28&lt;1)</formula>
    </cfRule>
  </conditionalFormatting>
  <conditionalFormatting sqref="I15">
    <cfRule type="cellIs" dxfId="14" priority="58" operator="greaterThan">
      <formula>0</formula>
    </cfRule>
  </conditionalFormatting>
  <conditionalFormatting sqref="J15">
    <cfRule type="cellIs" dxfId="13" priority="57" operator="greaterThan">
      <formula>0</formula>
    </cfRule>
  </conditionalFormatting>
  <conditionalFormatting sqref="K15">
    <cfRule type="cellIs" dxfId="12" priority="56" operator="greaterThan">
      <formula>0</formula>
    </cfRule>
  </conditionalFormatting>
  <conditionalFormatting sqref="L15">
    <cfRule type="cellIs" dxfId="11" priority="25" operator="greaterThanOrEqual">
      <formula>0.85</formula>
    </cfRule>
    <cfRule type="expression" dxfId="10" priority="317">
      <formula>AND($H$15&lt;&gt;0,$L$15&lt;0.85)</formula>
    </cfRule>
  </conditionalFormatting>
  <conditionalFormatting sqref="I41">
    <cfRule type="cellIs" dxfId="9" priority="6" stopIfTrue="1" operator="greaterThan">
      <formula>0</formula>
    </cfRule>
  </conditionalFormatting>
  <conditionalFormatting sqref="K41">
    <cfRule type="cellIs" dxfId="8" priority="7" stopIfTrue="1" operator="greaterThan">
      <formula>0</formula>
    </cfRule>
  </conditionalFormatting>
  <conditionalFormatting sqref="J41">
    <cfRule type="cellIs" dxfId="7" priority="8" stopIfTrue="1" operator="greaterThan">
      <formula>0</formula>
    </cfRule>
  </conditionalFormatting>
  <conditionalFormatting sqref="L41">
    <cfRule type="cellIs" dxfId="6" priority="9" stopIfTrue="1" operator="equal">
      <formula>1</formula>
    </cfRule>
    <cfRule type="expression" dxfId="5" priority="10" stopIfTrue="1">
      <formula>AND(H41&lt;&gt;0,L41&lt;1)</formula>
    </cfRule>
  </conditionalFormatting>
  <conditionalFormatting sqref="I40">
    <cfRule type="cellIs" dxfId="4" priority="1" stopIfTrue="1" operator="greaterThan">
      <formula>0</formula>
    </cfRule>
  </conditionalFormatting>
  <conditionalFormatting sqref="K40">
    <cfRule type="cellIs" dxfId="3" priority="2" stopIfTrue="1" operator="greaterThan">
      <formula>0</formula>
    </cfRule>
  </conditionalFormatting>
  <conditionalFormatting sqref="J40">
    <cfRule type="cellIs" dxfId="2" priority="3" stopIfTrue="1" operator="greaterThan">
      <formula>0</formula>
    </cfRule>
  </conditionalFormatting>
  <conditionalFormatting sqref="L40">
    <cfRule type="cellIs" dxfId="1" priority="4" stopIfTrue="1" operator="equal">
      <formula>1</formula>
    </cfRule>
    <cfRule type="expression" dxfId="0" priority="5" stopIfTrue="1">
      <formula>AND(H40&lt;&gt;0,L40&lt;1)</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ySplit="1" topLeftCell="A2" activePane="bottomLeft" state="frozen"/>
      <selection activeCell="B4" sqref="B4"/>
      <selection pane="bottomLeft" activeCell="A7" sqref="A7:O7"/>
    </sheetView>
  </sheetViews>
  <sheetFormatPr defaultRowHeight="12.75"/>
  <cols>
    <col min="1" max="1" width="35.7109375" customWidth="1"/>
    <col min="2" max="3" width="25.7109375" customWidth="1"/>
    <col min="4" max="4" width="27.5703125" style="196" customWidth="1"/>
    <col min="5" max="7" width="15.7109375" customWidth="1"/>
    <col min="8" max="9" width="9.7109375" customWidth="1"/>
    <col min="10" max="10" width="16.42578125" bestFit="1" customWidth="1"/>
    <col min="14" max="14" width="9.42578125" bestFit="1" customWidth="1"/>
  </cols>
  <sheetData>
    <row r="1" spans="1:15" s="196" customFormat="1"/>
    <row r="2" spans="1:15" s="196" customFormat="1" ht="18">
      <c r="A2" s="221" t="s">
        <v>76</v>
      </c>
      <c r="B2" s="222"/>
      <c r="C2" s="222"/>
      <c r="D2" s="222"/>
      <c r="E2" s="222"/>
      <c r="F2" s="222"/>
      <c r="G2" s="222"/>
      <c r="H2" s="222"/>
      <c r="I2" s="222"/>
      <c r="J2" s="222"/>
    </row>
    <row r="3" spans="1:15" s="196" customFormat="1"/>
    <row r="4" spans="1:15" s="196" customFormat="1" ht="25.5" customHeight="1">
      <c r="J4" s="223"/>
      <c r="K4" s="326" t="s">
        <v>106</v>
      </c>
      <c r="L4" s="327"/>
      <c r="M4" s="327"/>
      <c r="N4" s="327"/>
      <c r="O4" s="328"/>
    </row>
    <row r="5" spans="1:15" s="196" customFormat="1"/>
    <row r="6" spans="1:15" s="196" customFormat="1" ht="51">
      <c r="A6" s="224" t="s">
        <v>77</v>
      </c>
      <c r="B6" s="224" t="s">
        <v>78</v>
      </c>
      <c r="C6" s="224" t="s">
        <v>79</v>
      </c>
      <c r="D6" s="224" t="s">
        <v>80</v>
      </c>
      <c r="E6" s="224" t="s">
        <v>81</v>
      </c>
      <c r="F6" s="224" t="s">
        <v>96</v>
      </c>
      <c r="G6" s="224" t="s">
        <v>82</v>
      </c>
      <c r="H6" s="225" t="s">
        <v>83</v>
      </c>
      <c r="I6" s="225" t="s">
        <v>84</v>
      </c>
      <c r="J6" s="226" t="s">
        <v>75</v>
      </c>
      <c r="K6" s="229" t="s">
        <v>85</v>
      </c>
      <c r="L6" s="227" t="s">
        <v>21</v>
      </c>
      <c r="M6" s="227" t="s">
        <v>46</v>
      </c>
      <c r="N6" s="227" t="s">
        <v>47</v>
      </c>
      <c r="O6" s="228" t="s">
        <v>59</v>
      </c>
    </row>
    <row r="7" spans="1:15" s="196" customFormat="1" ht="20.100000000000001" customHeight="1">
      <c r="A7" s="196">
        <f>'Workbook Set-up'!B4</f>
        <v>0</v>
      </c>
      <c r="B7" s="196">
        <f>'Workbook Set-up'!B5</f>
        <v>0</v>
      </c>
      <c r="C7" s="196">
        <f>'Workbook Set-up'!B6</f>
        <v>0</v>
      </c>
      <c r="D7" s="196">
        <f>'Workbook Set-up'!B7</f>
        <v>0</v>
      </c>
      <c r="E7" s="197">
        <f>'Workbook Set-up'!B8</f>
        <v>0</v>
      </c>
      <c r="F7" s="197">
        <f>'Workbook Set-up'!B9</f>
        <v>0</v>
      </c>
      <c r="G7" s="197">
        <f>'Workbook Set-up'!B10</f>
        <v>0</v>
      </c>
      <c r="H7" s="230">
        <f>'Workbook Set-up'!B12</f>
        <v>0</v>
      </c>
      <c r="I7" s="230">
        <f>'Workbook Set-up'!B13</f>
        <v>0</v>
      </c>
      <c r="J7" s="197">
        <f>'Workbook Set-up'!B14</f>
        <v>0</v>
      </c>
      <c r="K7" s="197" t="str">
        <f>IF('OVERALL SUMMARY'!$H$46=0,"",'OVERALL SUMMARY'!H46)</f>
        <v/>
      </c>
      <c r="L7" s="197" t="str">
        <f>IF('OVERALL SUMMARY'!$H$46=0,"",'OVERALL SUMMARY'!I46)</f>
        <v/>
      </c>
      <c r="M7" s="197" t="str">
        <f>IF('OVERALL SUMMARY'!$H$46=0,"",'OVERALL SUMMARY'!J46)</f>
        <v/>
      </c>
      <c r="N7" s="197" t="str">
        <f>IF('OVERALL SUMMARY'!$H$46=0,"",'OVERALL SUMMARY'!K46)</f>
        <v/>
      </c>
      <c r="O7" s="231" t="str">
        <f>IF('OVERALL SUMMARY'!$H$46=0,"",'OVERALL SUMMARY'!L46)</f>
        <v/>
      </c>
    </row>
  </sheetData>
  <sheetProtection sheet="1" objects="1" scenarios="1"/>
  <mergeCells count="1">
    <mergeCell ref="K4:O4"/>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Guidelines</vt:lpstr>
      <vt:lpstr>Workbook Set-up</vt:lpstr>
      <vt:lpstr>Data Validation</vt:lpstr>
      <vt:lpstr>Unlicensed AFL Review</vt:lpstr>
      <vt:lpstr>Staff Credentials</vt:lpstr>
      <vt:lpstr>Fund Management Records</vt:lpstr>
      <vt:lpstr>OVERALL SUMMARY</vt:lpstr>
      <vt:lpstr>Data Extraction</vt:lpstr>
      <vt:lpstr>LME_MCO</vt:lpstr>
      <vt:lpstr>Guidelines!Print_Area</vt:lpstr>
      <vt:lpstr>Instructions!Print_Area</vt:lpstr>
      <vt:lpstr>'OVERALL SUMMARY'!Print_Area</vt:lpstr>
      <vt:lpstr>'Unlicensed AFL Review'!Print_Area</vt:lpstr>
      <vt:lpstr>'OVERALL SUMMARY'!Print_Titles</vt:lpstr>
      <vt:lpstr>'Unlicensed AFL Review'!Print_Titles</vt:lpstr>
      <vt:lpstr>'Workbook Set-up'!Print_Titles</vt:lpstr>
      <vt:lpstr>Staff_Credentials</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Wu, Peichi</cp:lastModifiedBy>
  <cp:lastPrinted>2017-06-26T11:37:46Z</cp:lastPrinted>
  <dcterms:created xsi:type="dcterms:W3CDTF">2013-02-17T18:06:16Z</dcterms:created>
  <dcterms:modified xsi:type="dcterms:W3CDTF">2018-05-01T11:22:18Z</dcterms:modified>
</cp:coreProperties>
</file>