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kardos\Desktop\DEAP\"/>
    </mc:Choice>
  </mc:AlternateContent>
  <xr:revisionPtr revIDLastSave="0" documentId="13_ncr:1_{BE6C3A13-349C-407C-B8AC-2889372133F6}" xr6:coauthVersionLast="47" xr6:coauthVersionMax="47" xr10:uidLastSave="{00000000-0000-0000-0000-000000000000}"/>
  <bookViews>
    <workbookView xWindow="-103" yWindow="-103" windowWidth="16663" windowHeight="8743" activeTab="7" xr2:uid="{00000000-000D-0000-FFFF-FFFF00000000}"/>
  </bookViews>
  <sheets>
    <sheet name="FA 1" sheetId="1" r:id="rId1"/>
    <sheet name="FA 2" sheetId="2" r:id="rId2"/>
    <sheet name="FA 3" sheetId="3" r:id="rId3"/>
    <sheet name="FA 4" sheetId="4" r:id="rId4"/>
    <sheet name="FA 5" sheetId="5" r:id="rId5"/>
    <sheet name="FA 6" sheetId="6" r:id="rId6"/>
    <sheet name="FA 7" sheetId="7" r:id="rId7"/>
    <sheet name="FA 8" sheetId="9" r:id="rId8"/>
  </sheets>
  <definedNames>
    <definedName name="_xlnm.Print_Titles" localSheetId="0">'FA 1'!$2:$6</definedName>
    <definedName name="_xlnm.Print_Titles" localSheetId="1">'FA 2'!$2:$6</definedName>
    <definedName name="_xlnm.Print_Titles" localSheetId="2">'FA 3'!$2:$6</definedName>
    <definedName name="_xlnm.Print_Titles" localSheetId="3">'FA 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" i="9" l="1"/>
  <c r="F111" i="9"/>
  <c r="E111" i="9"/>
  <c r="D111" i="9"/>
  <c r="I110" i="9"/>
  <c r="H110" i="9"/>
  <c r="H109" i="9"/>
  <c r="I109" i="9" s="1"/>
  <c r="H108" i="9"/>
  <c r="I108" i="9" s="1"/>
  <c r="H107" i="9"/>
  <c r="I107" i="9" s="1"/>
  <c r="H106" i="9"/>
  <c r="I106" i="9" s="1"/>
  <c r="H105" i="9"/>
  <c r="I105" i="9" s="1"/>
  <c r="H104" i="9"/>
  <c r="I104" i="9" s="1"/>
  <c r="I103" i="9"/>
  <c r="H103" i="9"/>
  <c r="I102" i="9"/>
  <c r="H102" i="9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3" i="9"/>
  <c r="I83" i="9" s="1"/>
  <c r="H82" i="9"/>
  <c r="I82" i="9" s="1"/>
  <c r="H81" i="9"/>
  <c r="I81" i="9" s="1"/>
  <c r="I80" i="9"/>
  <c r="H80" i="9"/>
  <c r="I79" i="9"/>
  <c r="H79" i="9"/>
  <c r="I78" i="9"/>
  <c r="H78" i="9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9" i="9"/>
  <c r="I69" i="9" s="1"/>
  <c r="H68" i="9"/>
  <c r="I68" i="9" s="1"/>
  <c r="H67" i="9"/>
  <c r="I67" i="9" s="1"/>
  <c r="H66" i="9"/>
  <c r="I66" i="9" s="1"/>
  <c r="H65" i="9"/>
  <c r="I65" i="9" s="1"/>
  <c r="H64" i="9"/>
  <c r="I64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5" i="9"/>
  <c r="I55" i="9" s="1"/>
  <c r="I54" i="9"/>
  <c r="H54" i="9"/>
  <c r="H53" i="9"/>
  <c r="I53" i="9" s="1"/>
  <c r="I52" i="9"/>
  <c r="H52" i="9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I40" i="9"/>
  <c r="H40" i="9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I28" i="9"/>
  <c r="H28" i="9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I18" i="9"/>
  <c r="H18" i="9"/>
  <c r="H17" i="9"/>
  <c r="I17" i="9" s="1"/>
  <c r="I16" i="9"/>
  <c r="H16" i="9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101" i="7"/>
  <c r="I101" i="7" s="1"/>
  <c r="H100" i="7"/>
  <c r="I100" i="7" s="1"/>
  <c r="H99" i="7"/>
  <c r="I99" i="7" s="1"/>
  <c r="H97" i="7"/>
  <c r="I97" i="7" s="1"/>
  <c r="H95" i="7"/>
  <c r="I95" i="7" s="1"/>
  <c r="H94" i="7"/>
  <c r="I94" i="7" s="1"/>
  <c r="H93" i="7"/>
  <c r="I93" i="7" s="1"/>
  <c r="H89" i="7"/>
  <c r="I89" i="7" s="1"/>
  <c r="H88" i="7"/>
  <c r="I88" i="7" s="1"/>
  <c r="H87" i="7"/>
  <c r="I87" i="7" s="1"/>
  <c r="H82" i="7"/>
  <c r="I82" i="7" s="1"/>
  <c r="H81" i="7"/>
  <c r="I81" i="7" s="1"/>
  <c r="H75" i="7"/>
  <c r="I75" i="7" s="1"/>
  <c r="H65" i="7"/>
  <c r="I65" i="7" s="1"/>
  <c r="H64" i="7"/>
  <c r="I64" i="7" s="1"/>
  <c r="H63" i="7"/>
  <c r="I63" i="7" s="1"/>
  <c r="H61" i="7"/>
  <c r="I61" i="7" s="1"/>
  <c r="H60" i="7"/>
  <c r="I60" i="7" s="1"/>
  <c r="D111" i="7"/>
  <c r="G111" i="7"/>
  <c r="F111" i="7"/>
  <c r="H110" i="7"/>
  <c r="I110" i="7" s="1"/>
  <c r="H109" i="7"/>
  <c r="I109" i="7" s="1"/>
  <c r="H107" i="7"/>
  <c r="I107" i="7" s="1"/>
  <c r="H106" i="7"/>
  <c r="I106" i="7" s="1"/>
  <c r="H102" i="7"/>
  <c r="I102" i="7" s="1"/>
  <c r="H96" i="7"/>
  <c r="I96" i="7" s="1"/>
  <c r="H90" i="7"/>
  <c r="I90" i="7" s="1"/>
  <c r="H84" i="7"/>
  <c r="I84" i="7" s="1"/>
  <c r="H78" i="7"/>
  <c r="I78" i="7" s="1"/>
  <c r="H72" i="7"/>
  <c r="I72" i="7" s="1"/>
  <c r="H66" i="7"/>
  <c r="I66" i="7" s="1"/>
  <c r="H59" i="7"/>
  <c r="I59" i="7" s="1"/>
  <c r="H58" i="7"/>
  <c r="I58" i="7" s="1"/>
  <c r="I55" i="7"/>
  <c r="H55" i="7"/>
  <c r="H54" i="7"/>
  <c r="I54" i="7" s="1"/>
  <c r="I53" i="7"/>
  <c r="H53" i="7"/>
  <c r="H52" i="7"/>
  <c r="I52" i="7" s="1"/>
  <c r="H51" i="7"/>
  <c r="I51" i="7" s="1"/>
  <c r="H50" i="7"/>
  <c r="I50" i="7" s="1"/>
  <c r="I49" i="7"/>
  <c r="H49" i="7"/>
  <c r="H48" i="7"/>
  <c r="I48" i="7" s="1"/>
  <c r="I47" i="7"/>
  <c r="H47" i="7"/>
  <c r="H46" i="7"/>
  <c r="I46" i="7" s="1"/>
  <c r="H45" i="7"/>
  <c r="I45" i="7" s="1"/>
  <c r="H44" i="7"/>
  <c r="I44" i="7" s="1"/>
  <c r="I43" i="7"/>
  <c r="H43" i="7"/>
  <c r="H42" i="7"/>
  <c r="I42" i="7" s="1"/>
  <c r="H41" i="7"/>
  <c r="I41" i="7" s="1"/>
  <c r="I40" i="7"/>
  <c r="H40" i="7"/>
  <c r="H39" i="7"/>
  <c r="I39" i="7" s="1"/>
  <c r="H38" i="7"/>
  <c r="I38" i="7" s="1"/>
  <c r="H37" i="7"/>
  <c r="I37" i="7" s="1"/>
  <c r="I36" i="7"/>
  <c r="H36" i="7"/>
  <c r="H35" i="7"/>
  <c r="I35" i="7" s="1"/>
  <c r="I34" i="7"/>
  <c r="H34" i="7"/>
  <c r="H33" i="7"/>
  <c r="I33" i="7" s="1"/>
  <c r="I32" i="7"/>
  <c r="H32" i="7"/>
  <c r="H31" i="7"/>
  <c r="I31" i="7" s="1"/>
  <c r="H30" i="7"/>
  <c r="I30" i="7" s="1"/>
  <c r="I29" i="7"/>
  <c r="H29" i="7"/>
  <c r="H28" i="7"/>
  <c r="I28" i="7" s="1"/>
  <c r="H27" i="7"/>
  <c r="I27" i="7" s="1"/>
  <c r="H26" i="7"/>
  <c r="I26" i="7" s="1"/>
  <c r="H25" i="7"/>
  <c r="I25" i="7" s="1"/>
  <c r="H24" i="7"/>
  <c r="I24" i="7" s="1"/>
  <c r="I23" i="7"/>
  <c r="H23" i="7"/>
  <c r="H22" i="7"/>
  <c r="I22" i="7" s="1"/>
  <c r="H21" i="7"/>
  <c r="I21" i="7" s="1"/>
  <c r="H20" i="7"/>
  <c r="I20" i="7" s="1"/>
  <c r="H19" i="7"/>
  <c r="I19" i="7" s="1"/>
  <c r="I18" i="7"/>
  <c r="H18" i="7"/>
  <c r="I17" i="7"/>
  <c r="H17" i="7"/>
  <c r="I16" i="7"/>
  <c r="H16" i="7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H19" i="6"/>
  <c r="I19" i="6" s="1"/>
  <c r="H24" i="6"/>
  <c r="I24" i="6" s="1"/>
  <c r="H25" i="6"/>
  <c r="I25" i="6" s="1"/>
  <c r="H26" i="6"/>
  <c r="I26" i="6" s="1"/>
  <c r="H32" i="6"/>
  <c r="I32" i="6" s="1"/>
  <c r="H37" i="6"/>
  <c r="I37" i="6" s="1"/>
  <c r="H38" i="6"/>
  <c r="I38" i="6" s="1"/>
  <c r="H43" i="6"/>
  <c r="I43" i="6" s="1"/>
  <c r="H47" i="6"/>
  <c r="I47" i="6" s="1"/>
  <c r="H49" i="6"/>
  <c r="I49" i="6" s="1"/>
  <c r="H44" i="6"/>
  <c r="I44" i="6" s="1"/>
  <c r="H16" i="6"/>
  <c r="I16" i="6" s="1"/>
  <c r="H14" i="6"/>
  <c r="I14" i="6" s="1"/>
  <c r="G111" i="6"/>
  <c r="F111" i="6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I89" i="6"/>
  <c r="H89" i="6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4" i="6"/>
  <c r="I54" i="6" s="1"/>
  <c r="H53" i="6"/>
  <c r="I53" i="6" s="1"/>
  <c r="H52" i="6"/>
  <c r="I52" i="6" s="1"/>
  <c r="H46" i="6"/>
  <c r="I46" i="6" s="1"/>
  <c r="H35" i="6"/>
  <c r="I35" i="6" s="1"/>
  <c r="H34" i="6"/>
  <c r="I34" i="6" s="1"/>
  <c r="H30" i="6"/>
  <c r="I30" i="6" s="1"/>
  <c r="H28" i="6"/>
  <c r="I28" i="6" s="1"/>
  <c r="H22" i="6"/>
  <c r="I22" i="6" s="1"/>
  <c r="H18" i="6"/>
  <c r="I18" i="6" s="1"/>
  <c r="H17" i="6"/>
  <c r="I17" i="6" s="1"/>
  <c r="H11" i="6"/>
  <c r="I11" i="6" s="1"/>
  <c r="H10" i="6"/>
  <c r="I10" i="6" s="1"/>
  <c r="H105" i="5"/>
  <c r="I105" i="5" s="1"/>
  <c r="G111" i="5"/>
  <c r="D111" i="5"/>
  <c r="E110" i="5"/>
  <c r="H109" i="5"/>
  <c r="I109" i="5" s="1"/>
  <c r="E109" i="5"/>
  <c r="H108" i="5"/>
  <c r="I108" i="5" s="1"/>
  <c r="E108" i="5"/>
  <c r="H107" i="5"/>
  <c r="I107" i="5" s="1"/>
  <c r="E107" i="5"/>
  <c r="I106" i="5"/>
  <c r="H106" i="5"/>
  <c r="E106" i="5"/>
  <c r="E105" i="5"/>
  <c r="H104" i="5"/>
  <c r="I104" i="5" s="1"/>
  <c r="E104" i="5"/>
  <c r="I103" i="5"/>
  <c r="H103" i="5"/>
  <c r="E103" i="5"/>
  <c r="I102" i="5"/>
  <c r="H102" i="5"/>
  <c r="E102" i="5"/>
  <c r="H101" i="5"/>
  <c r="I101" i="5" s="1"/>
  <c r="E101" i="5"/>
  <c r="H100" i="5"/>
  <c r="I100" i="5" s="1"/>
  <c r="E100" i="5"/>
  <c r="I99" i="5"/>
  <c r="H99" i="5"/>
  <c r="E99" i="5"/>
  <c r="H98" i="5"/>
  <c r="I98" i="5" s="1"/>
  <c r="E98" i="5"/>
  <c r="H97" i="5"/>
  <c r="I97" i="5" s="1"/>
  <c r="E97" i="5"/>
  <c r="H96" i="5"/>
  <c r="I96" i="5" s="1"/>
  <c r="E96" i="5"/>
  <c r="I95" i="5"/>
  <c r="H95" i="5"/>
  <c r="E95" i="5"/>
  <c r="I94" i="5"/>
  <c r="H94" i="5"/>
  <c r="E94" i="5"/>
  <c r="H93" i="5"/>
  <c r="I93" i="5" s="1"/>
  <c r="E93" i="5"/>
  <c r="H92" i="5"/>
  <c r="I92" i="5" s="1"/>
  <c r="E92" i="5"/>
  <c r="H91" i="5"/>
  <c r="I91" i="5" s="1"/>
  <c r="E91" i="5"/>
  <c r="I90" i="5"/>
  <c r="H90" i="5"/>
  <c r="E90" i="5"/>
  <c r="H89" i="5"/>
  <c r="I89" i="5" s="1"/>
  <c r="E89" i="5"/>
  <c r="H88" i="5"/>
  <c r="I88" i="5" s="1"/>
  <c r="E88" i="5"/>
  <c r="I87" i="5"/>
  <c r="H87" i="5"/>
  <c r="E87" i="5"/>
  <c r="I86" i="5"/>
  <c r="H86" i="5"/>
  <c r="E86" i="5"/>
  <c r="H85" i="5"/>
  <c r="I85" i="5" s="1"/>
  <c r="E85" i="5"/>
  <c r="H84" i="5"/>
  <c r="I84" i="5" s="1"/>
  <c r="E84" i="5"/>
  <c r="I83" i="5"/>
  <c r="H83" i="5"/>
  <c r="E83" i="5"/>
  <c r="I82" i="5"/>
  <c r="H82" i="5"/>
  <c r="E82" i="5"/>
  <c r="H81" i="5"/>
  <c r="I81" i="5" s="1"/>
  <c r="E81" i="5"/>
  <c r="H80" i="5"/>
  <c r="I80" i="5" s="1"/>
  <c r="E80" i="5"/>
  <c r="I79" i="5"/>
  <c r="H79" i="5"/>
  <c r="E79" i="5"/>
  <c r="I78" i="5"/>
  <c r="H78" i="5"/>
  <c r="E78" i="5"/>
  <c r="H77" i="5"/>
  <c r="I77" i="5" s="1"/>
  <c r="E77" i="5"/>
  <c r="H76" i="5"/>
  <c r="I76" i="5" s="1"/>
  <c r="E76" i="5"/>
  <c r="I75" i="5"/>
  <c r="H75" i="5"/>
  <c r="E75" i="5"/>
  <c r="I74" i="5"/>
  <c r="H74" i="5"/>
  <c r="E74" i="5"/>
  <c r="H73" i="5"/>
  <c r="I73" i="5" s="1"/>
  <c r="E73" i="5"/>
  <c r="H72" i="5"/>
  <c r="I72" i="5" s="1"/>
  <c r="E72" i="5"/>
  <c r="H71" i="5"/>
  <c r="I71" i="5" s="1"/>
  <c r="E71" i="5"/>
  <c r="I70" i="5"/>
  <c r="H70" i="5"/>
  <c r="E70" i="5"/>
  <c r="H69" i="5"/>
  <c r="I69" i="5" s="1"/>
  <c r="E69" i="5"/>
  <c r="H68" i="5"/>
  <c r="I68" i="5" s="1"/>
  <c r="E68" i="5"/>
  <c r="I67" i="5"/>
  <c r="H67" i="5"/>
  <c r="E67" i="5"/>
  <c r="I66" i="5"/>
  <c r="H66" i="5"/>
  <c r="E66" i="5"/>
  <c r="H65" i="5"/>
  <c r="I65" i="5" s="1"/>
  <c r="E65" i="5"/>
  <c r="H64" i="5"/>
  <c r="I64" i="5" s="1"/>
  <c r="E64" i="5"/>
  <c r="I63" i="5"/>
  <c r="H63" i="5"/>
  <c r="E63" i="5"/>
  <c r="I62" i="5"/>
  <c r="H62" i="5"/>
  <c r="E62" i="5"/>
  <c r="H61" i="5"/>
  <c r="I61" i="5" s="1"/>
  <c r="E61" i="5"/>
  <c r="H60" i="5"/>
  <c r="I60" i="5" s="1"/>
  <c r="E60" i="5"/>
  <c r="I59" i="5"/>
  <c r="H59" i="5"/>
  <c r="E59" i="5"/>
  <c r="I58" i="5"/>
  <c r="H58" i="5"/>
  <c r="E58" i="5"/>
  <c r="H55" i="5"/>
  <c r="I55" i="5" s="1"/>
  <c r="E55" i="5"/>
  <c r="H54" i="5"/>
  <c r="I54" i="5" s="1"/>
  <c r="E54" i="5"/>
  <c r="I53" i="5"/>
  <c r="H53" i="5"/>
  <c r="E53" i="5"/>
  <c r="H52" i="5"/>
  <c r="I52" i="5" s="1"/>
  <c r="E52" i="5"/>
  <c r="H51" i="5"/>
  <c r="I51" i="5" s="1"/>
  <c r="E51" i="5"/>
  <c r="H50" i="5"/>
  <c r="I50" i="5" s="1"/>
  <c r="E50" i="5"/>
  <c r="I49" i="5"/>
  <c r="H49" i="5"/>
  <c r="E49" i="5"/>
  <c r="I48" i="5"/>
  <c r="H48" i="5"/>
  <c r="E48" i="5"/>
  <c r="H47" i="5"/>
  <c r="I47" i="5" s="1"/>
  <c r="E47" i="5"/>
  <c r="H46" i="5"/>
  <c r="I46" i="5" s="1"/>
  <c r="E46" i="5"/>
  <c r="I45" i="5"/>
  <c r="H45" i="5"/>
  <c r="E45" i="5"/>
  <c r="H44" i="5"/>
  <c r="I44" i="5" s="1"/>
  <c r="E44" i="5"/>
  <c r="H43" i="5"/>
  <c r="I43" i="5" s="1"/>
  <c r="E43" i="5"/>
  <c r="H42" i="5"/>
  <c r="I42" i="5" s="1"/>
  <c r="E42" i="5"/>
  <c r="I41" i="5"/>
  <c r="H41" i="5"/>
  <c r="E41" i="5"/>
  <c r="I40" i="5"/>
  <c r="H40" i="5"/>
  <c r="E40" i="5"/>
  <c r="H39" i="5"/>
  <c r="I39" i="5" s="1"/>
  <c r="E39" i="5"/>
  <c r="H38" i="5"/>
  <c r="I38" i="5" s="1"/>
  <c r="E38" i="5"/>
  <c r="I37" i="5"/>
  <c r="H37" i="5"/>
  <c r="E37" i="5"/>
  <c r="I36" i="5"/>
  <c r="H36" i="5"/>
  <c r="E36" i="5"/>
  <c r="H35" i="5"/>
  <c r="I35" i="5" s="1"/>
  <c r="E35" i="5"/>
  <c r="H34" i="5"/>
  <c r="I34" i="5" s="1"/>
  <c r="E34" i="5"/>
  <c r="I33" i="5"/>
  <c r="H33" i="5"/>
  <c r="E33" i="5"/>
  <c r="I32" i="5"/>
  <c r="H32" i="5"/>
  <c r="E32" i="5"/>
  <c r="H31" i="5"/>
  <c r="I31" i="5" s="1"/>
  <c r="E31" i="5"/>
  <c r="H30" i="5"/>
  <c r="I30" i="5" s="1"/>
  <c r="E30" i="5"/>
  <c r="I29" i="5"/>
  <c r="H29" i="5"/>
  <c r="E29" i="5"/>
  <c r="I28" i="5"/>
  <c r="H28" i="5"/>
  <c r="E28" i="5"/>
  <c r="H27" i="5"/>
  <c r="I27" i="5" s="1"/>
  <c r="E27" i="5"/>
  <c r="H26" i="5"/>
  <c r="I26" i="5" s="1"/>
  <c r="E26" i="5"/>
  <c r="I25" i="5"/>
  <c r="H25" i="5"/>
  <c r="E25" i="5"/>
  <c r="I24" i="5"/>
  <c r="H24" i="5"/>
  <c r="E24" i="5"/>
  <c r="H23" i="5"/>
  <c r="I23" i="5" s="1"/>
  <c r="E23" i="5"/>
  <c r="H22" i="5"/>
  <c r="I22" i="5" s="1"/>
  <c r="E22" i="5"/>
  <c r="I21" i="5"/>
  <c r="H21" i="5"/>
  <c r="E21" i="5"/>
  <c r="H20" i="5"/>
  <c r="I20" i="5" s="1"/>
  <c r="E20" i="5"/>
  <c r="H19" i="5"/>
  <c r="I19" i="5" s="1"/>
  <c r="E19" i="5"/>
  <c r="H18" i="5"/>
  <c r="I18" i="5" s="1"/>
  <c r="E18" i="5"/>
  <c r="I17" i="5"/>
  <c r="H17" i="5"/>
  <c r="E17" i="5"/>
  <c r="I16" i="5"/>
  <c r="H16" i="5"/>
  <c r="E16" i="5"/>
  <c r="H15" i="5"/>
  <c r="I15" i="5" s="1"/>
  <c r="E15" i="5"/>
  <c r="H14" i="5"/>
  <c r="I14" i="5" s="1"/>
  <c r="E14" i="5"/>
  <c r="I13" i="5"/>
  <c r="H13" i="5"/>
  <c r="E13" i="5"/>
  <c r="I12" i="5"/>
  <c r="H12" i="5"/>
  <c r="E12" i="5"/>
  <c r="H11" i="5"/>
  <c r="I11" i="5" s="1"/>
  <c r="E11" i="5"/>
  <c r="H10" i="5"/>
  <c r="E10" i="5"/>
  <c r="I9" i="5"/>
  <c r="H9" i="5"/>
  <c r="E9" i="5"/>
  <c r="E111" i="5" s="1"/>
  <c r="I111" i="9" l="1"/>
  <c r="H111" i="9"/>
  <c r="H62" i="7"/>
  <c r="I62" i="7" s="1"/>
  <c r="H69" i="7"/>
  <c r="I69" i="7" s="1"/>
  <c r="H76" i="7"/>
  <c r="I76" i="7" s="1"/>
  <c r="H83" i="7"/>
  <c r="I83" i="7" s="1"/>
  <c r="H91" i="7"/>
  <c r="I91" i="7" s="1"/>
  <c r="H98" i="7"/>
  <c r="I98" i="7" s="1"/>
  <c r="H105" i="7"/>
  <c r="I105" i="7" s="1"/>
  <c r="H70" i="7"/>
  <c r="I70" i="7" s="1"/>
  <c r="H77" i="7"/>
  <c r="I77" i="7" s="1"/>
  <c r="H85" i="7"/>
  <c r="I85" i="7" s="1"/>
  <c r="H92" i="7"/>
  <c r="I92" i="7" s="1"/>
  <c r="E111" i="7"/>
  <c r="H71" i="7"/>
  <c r="I71" i="7" s="1"/>
  <c r="H79" i="7"/>
  <c r="I79" i="7" s="1"/>
  <c r="H86" i="7"/>
  <c r="I86" i="7" s="1"/>
  <c r="H108" i="7"/>
  <c r="I108" i="7" s="1"/>
  <c r="H73" i="7"/>
  <c r="I73" i="7" s="1"/>
  <c r="H80" i="7"/>
  <c r="I80" i="7" s="1"/>
  <c r="H67" i="7"/>
  <c r="I67" i="7" s="1"/>
  <c r="H74" i="7"/>
  <c r="I74" i="7" s="1"/>
  <c r="H103" i="7"/>
  <c r="I103" i="7" s="1"/>
  <c r="H68" i="7"/>
  <c r="I68" i="7" s="1"/>
  <c r="H104" i="7"/>
  <c r="I104" i="7" s="1"/>
  <c r="I9" i="7"/>
  <c r="H9" i="6"/>
  <c r="I9" i="6" s="1"/>
  <c r="H51" i="6"/>
  <c r="I51" i="6" s="1"/>
  <c r="D111" i="6"/>
  <c r="H29" i="6"/>
  <c r="I29" i="6" s="1"/>
  <c r="H36" i="6"/>
  <c r="I36" i="6" s="1"/>
  <c r="H15" i="6"/>
  <c r="I15" i="6" s="1"/>
  <c r="H41" i="6"/>
  <c r="I41" i="6" s="1"/>
  <c r="H21" i="6"/>
  <c r="I21" i="6" s="1"/>
  <c r="H45" i="6"/>
  <c r="I45" i="6" s="1"/>
  <c r="H33" i="6"/>
  <c r="I33" i="6" s="1"/>
  <c r="H27" i="6"/>
  <c r="I27" i="6" s="1"/>
  <c r="H39" i="6"/>
  <c r="I39" i="6" s="1"/>
  <c r="H48" i="6"/>
  <c r="I48" i="6" s="1"/>
  <c r="E111" i="6"/>
  <c r="H20" i="6"/>
  <c r="I20" i="6" s="1"/>
  <c r="H31" i="6"/>
  <c r="I31" i="6" s="1"/>
  <c r="H40" i="6"/>
  <c r="I40" i="6" s="1"/>
  <c r="H50" i="6"/>
  <c r="I50" i="6" s="1"/>
  <c r="H12" i="6"/>
  <c r="I12" i="6" s="1"/>
  <c r="H13" i="6"/>
  <c r="I13" i="6" s="1"/>
  <c r="H23" i="6"/>
  <c r="I23" i="6" s="1"/>
  <c r="H42" i="6"/>
  <c r="I42" i="6" s="1"/>
  <c r="H55" i="6"/>
  <c r="I55" i="6" s="1"/>
  <c r="F111" i="5"/>
  <c r="H110" i="5"/>
  <c r="I110" i="5" s="1"/>
  <c r="I10" i="5"/>
  <c r="H111" i="7" l="1"/>
  <c r="I111" i="7"/>
  <c r="I111" i="6"/>
  <c r="H111" i="6"/>
  <c r="I111" i="5"/>
  <c r="H111" i="5"/>
  <c r="G111" i="4"/>
  <c r="F111" i="4"/>
  <c r="D111" i="4"/>
  <c r="H110" i="4"/>
  <c r="I110" i="4" s="1"/>
  <c r="E110" i="4"/>
  <c r="H109" i="4"/>
  <c r="I109" i="4" s="1"/>
  <c r="E109" i="4"/>
  <c r="H108" i="4"/>
  <c r="I108" i="4" s="1"/>
  <c r="E108" i="4"/>
  <c r="H107" i="4"/>
  <c r="I107" i="4" s="1"/>
  <c r="E107" i="4"/>
  <c r="H106" i="4"/>
  <c r="I106" i="4" s="1"/>
  <c r="E106" i="4"/>
  <c r="H105" i="4"/>
  <c r="I105" i="4" s="1"/>
  <c r="E105" i="4"/>
  <c r="H104" i="4"/>
  <c r="I104" i="4" s="1"/>
  <c r="E104" i="4"/>
  <c r="H103" i="4"/>
  <c r="I103" i="4" s="1"/>
  <c r="E103" i="4"/>
  <c r="I102" i="4"/>
  <c r="H102" i="4"/>
  <c r="E102" i="4"/>
  <c r="H101" i="4"/>
  <c r="I101" i="4" s="1"/>
  <c r="E101" i="4"/>
  <c r="H100" i="4"/>
  <c r="I100" i="4" s="1"/>
  <c r="E100" i="4"/>
  <c r="H99" i="4"/>
  <c r="I99" i="4" s="1"/>
  <c r="E99" i="4"/>
  <c r="H98" i="4"/>
  <c r="I98" i="4" s="1"/>
  <c r="E98" i="4"/>
  <c r="I97" i="4"/>
  <c r="H97" i="4"/>
  <c r="E97" i="4"/>
  <c r="H96" i="4"/>
  <c r="I96" i="4" s="1"/>
  <c r="E96" i="4"/>
  <c r="H95" i="4"/>
  <c r="I95" i="4" s="1"/>
  <c r="E95" i="4"/>
  <c r="I94" i="4"/>
  <c r="H94" i="4"/>
  <c r="E94" i="4"/>
  <c r="H93" i="4"/>
  <c r="I93" i="4" s="1"/>
  <c r="E93" i="4"/>
  <c r="H92" i="4"/>
  <c r="I92" i="4" s="1"/>
  <c r="E92" i="4"/>
  <c r="H91" i="4"/>
  <c r="I91" i="4" s="1"/>
  <c r="E91" i="4"/>
  <c r="H90" i="4"/>
  <c r="I90" i="4" s="1"/>
  <c r="E90" i="4"/>
  <c r="I89" i="4"/>
  <c r="H89" i="4"/>
  <c r="E89" i="4"/>
  <c r="H88" i="4"/>
  <c r="I88" i="4" s="1"/>
  <c r="E88" i="4"/>
  <c r="H87" i="4"/>
  <c r="I87" i="4" s="1"/>
  <c r="E87" i="4"/>
  <c r="I86" i="4"/>
  <c r="H86" i="4"/>
  <c r="E86" i="4"/>
  <c r="H85" i="4"/>
  <c r="I85" i="4" s="1"/>
  <c r="E85" i="4"/>
  <c r="H84" i="4"/>
  <c r="I84" i="4" s="1"/>
  <c r="E84" i="4"/>
  <c r="H83" i="4"/>
  <c r="I83" i="4" s="1"/>
  <c r="E83" i="4"/>
  <c r="H82" i="4"/>
  <c r="I82" i="4" s="1"/>
  <c r="E82" i="4"/>
  <c r="I81" i="4"/>
  <c r="H81" i="4"/>
  <c r="E81" i="4"/>
  <c r="H80" i="4"/>
  <c r="I80" i="4" s="1"/>
  <c r="E80" i="4"/>
  <c r="H79" i="4"/>
  <c r="I79" i="4" s="1"/>
  <c r="E79" i="4"/>
  <c r="I78" i="4"/>
  <c r="H78" i="4"/>
  <c r="E78" i="4"/>
  <c r="H77" i="4"/>
  <c r="I77" i="4" s="1"/>
  <c r="E77" i="4"/>
  <c r="H76" i="4"/>
  <c r="I76" i="4" s="1"/>
  <c r="E76" i="4"/>
  <c r="H75" i="4"/>
  <c r="I75" i="4" s="1"/>
  <c r="E75" i="4"/>
  <c r="H74" i="4"/>
  <c r="I74" i="4" s="1"/>
  <c r="E74" i="4"/>
  <c r="I73" i="4"/>
  <c r="H73" i="4"/>
  <c r="E73" i="4"/>
  <c r="H72" i="4"/>
  <c r="I72" i="4" s="1"/>
  <c r="E72" i="4"/>
  <c r="H71" i="4"/>
  <c r="I71" i="4" s="1"/>
  <c r="E71" i="4"/>
  <c r="I70" i="4"/>
  <c r="H70" i="4"/>
  <c r="E70" i="4"/>
  <c r="H69" i="4"/>
  <c r="I69" i="4" s="1"/>
  <c r="E69" i="4"/>
  <c r="H68" i="4"/>
  <c r="I68" i="4" s="1"/>
  <c r="E68" i="4"/>
  <c r="H67" i="4"/>
  <c r="I67" i="4" s="1"/>
  <c r="E67" i="4"/>
  <c r="H66" i="4"/>
  <c r="I66" i="4" s="1"/>
  <c r="E66" i="4"/>
  <c r="H65" i="4"/>
  <c r="I65" i="4" s="1"/>
  <c r="E65" i="4"/>
  <c r="H64" i="4"/>
  <c r="I64" i="4" s="1"/>
  <c r="E64" i="4"/>
  <c r="H63" i="4"/>
  <c r="I63" i="4" s="1"/>
  <c r="E63" i="4"/>
  <c r="I62" i="4"/>
  <c r="H62" i="4"/>
  <c r="E62" i="4"/>
  <c r="H61" i="4"/>
  <c r="I61" i="4" s="1"/>
  <c r="E61" i="4"/>
  <c r="H60" i="4"/>
  <c r="I60" i="4" s="1"/>
  <c r="E60" i="4"/>
  <c r="H59" i="4"/>
  <c r="I59" i="4" s="1"/>
  <c r="E59" i="4"/>
  <c r="H58" i="4"/>
  <c r="I58" i="4" s="1"/>
  <c r="E58" i="4"/>
  <c r="I55" i="4"/>
  <c r="H55" i="4"/>
  <c r="E55" i="4"/>
  <c r="H54" i="4"/>
  <c r="I54" i="4" s="1"/>
  <c r="E54" i="4"/>
  <c r="H53" i="4"/>
  <c r="I53" i="4" s="1"/>
  <c r="E53" i="4"/>
  <c r="H52" i="4"/>
  <c r="I52" i="4" s="1"/>
  <c r="E52" i="4"/>
  <c r="H51" i="4"/>
  <c r="I51" i="4" s="1"/>
  <c r="E51" i="4"/>
  <c r="H50" i="4"/>
  <c r="I50" i="4" s="1"/>
  <c r="E50" i="4"/>
  <c r="H49" i="4"/>
  <c r="I49" i="4" s="1"/>
  <c r="E49" i="4"/>
  <c r="H48" i="4"/>
  <c r="I48" i="4" s="1"/>
  <c r="E48" i="4"/>
  <c r="I47" i="4"/>
  <c r="H47" i="4"/>
  <c r="E47" i="4"/>
  <c r="H46" i="4"/>
  <c r="I46" i="4" s="1"/>
  <c r="E46" i="4"/>
  <c r="H45" i="4"/>
  <c r="I45" i="4" s="1"/>
  <c r="E45" i="4"/>
  <c r="H44" i="4"/>
  <c r="I44" i="4" s="1"/>
  <c r="E44" i="4"/>
  <c r="H43" i="4"/>
  <c r="I43" i="4" s="1"/>
  <c r="E43" i="4"/>
  <c r="H42" i="4"/>
  <c r="I42" i="4" s="1"/>
  <c r="E42" i="4"/>
  <c r="H41" i="4"/>
  <c r="I41" i="4" s="1"/>
  <c r="E41" i="4"/>
  <c r="H40" i="4"/>
  <c r="I40" i="4" s="1"/>
  <c r="E40" i="4"/>
  <c r="I39" i="4"/>
  <c r="H39" i="4"/>
  <c r="E39" i="4"/>
  <c r="H38" i="4"/>
  <c r="I38" i="4" s="1"/>
  <c r="E38" i="4"/>
  <c r="H37" i="4"/>
  <c r="I37" i="4" s="1"/>
  <c r="E37" i="4"/>
  <c r="I36" i="4"/>
  <c r="H36" i="4"/>
  <c r="E36" i="4"/>
  <c r="H35" i="4"/>
  <c r="I35" i="4" s="1"/>
  <c r="E35" i="4"/>
  <c r="H34" i="4"/>
  <c r="I34" i="4" s="1"/>
  <c r="E34" i="4"/>
  <c r="H33" i="4"/>
  <c r="I33" i="4" s="1"/>
  <c r="E33" i="4"/>
  <c r="H32" i="4"/>
  <c r="I32" i="4" s="1"/>
  <c r="E32" i="4"/>
  <c r="H31" i="4"/>
  <c r="I31" i="4" s="1"/>
  <c r="E31" i="4"/>
  <c r="H30" i="4"/>
  <c r="I30" i="4" s="1"/>
  <c r="E30" i="4"/>
  <c r="H29" i="4"/>
  <c r="I29" i="4" s="1"/>
  <c r="E29" i="4"/>
  <c r="I28" i="4"/>
  <c r="H28" i="4"/>
  <c r="E28" i="4"/>
  <c r="H27" i="4"/>
  <c r="I27" i="4" s="1"/>
  <c r="E27" i="4"/>
  <c r="H26" i="4"/>
  <c r="I26" i="4" s="1"/>
  <c r="E26" i="4"/>
  <c r="H25" i="4"/>
  <c r="I25" i="4" s="1"/>
  <c r="E25" i="4"/>
  <c r="H24" i="4"/>
  <c r="I24" i="4" s="1"/>
  <c r="E24" i="4"/>
  <c r="I23" i="4"/>
  <c r="H23" i="4"/>
  <c r="E23" i="4"/>
  <c r="H22" i="4"/>
  <c r="I22" i="4" s="1"/>
  <c r="E22" i="4"/>
  <c r="H21" i="4"/>
  <c r="I21" i="4" s="1"/>
  <c r="E21" i="4"/>
  <c r="H20" i="4"/>
  <c r="I20" i="4" s="1"/>
  <c r="E20" i="4"/>
  <c r="H19" i="4"/>
  <c r="I19" i="4" s="1"/>
  <c r="E19" i="4"/>
  <c r="H18" i="4"/>
  <c r="I18" i="4" s="1"/>
  <c r="E18" i="4"/>
  <c r="H17" i="4"/>
  <c r="I17" i="4" s="1"/>
  <c r="E17" i="4"/>
  <c r="H16" i="4"/>
  <c r="I16" i="4" s="1"/>
  <c r="E16" i="4"/>
  <c r="I15" i="4"/>
  <c r="H15" i="4"/>
  <c r="E15" i="4"/>
  <c r="H14" i="4"/>
  <c r="I14" i="4" s="1"/>
  <c r="E14" i="4"/>
  <c r="H13" i="4"/>
  <c r="I13" i="4" s="1"/>
  <c r="E13" i="4"/>
  <c r="I12" i="4"/>
  <c r="H12" i="4"/>
  <c r="E12" i="4"/>
  <c r="H11" i="4"/>
  <c r="I11" i="4" s="1"/>
  <c r="E11" i="4"/>
  <c r="H10" i="4"/>
  <c r="E10" i="4"/>
  <c r="H9" i="4"/>
  <c r="I9" i="4" s="1"/>
  <c r="E9" i="4"/>
  <c r="G111" i="3"/>
  <c r="F111" i="3"/>
  <c r="D111" i="3"/>
  <c r="H110" i="3"/>
  <c r="I110" i="3" s="1"/>
  <c r="E110" i="3"/>
  <c r="I109" i="3"/>
  <c r="H109" i="3"/>
  <c r="E109" i="3"/>
  <c r="I108" i="3"/>
  <c r="H108" i="3"/>
  <c r="E108" i="3"/>
  <c r="H107" i="3"/>
  <c r="I107" i="3" s="1"/>
  <c r="E107" i="3"/>
  <c r="I106" i="3"/>
  <c r="H106" i="3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I101" i="3"/>
  <c r="H101" i="3"/>
  <c r="E101" i="3"/>
  <c r="I100" i="3"/>
  <c r="H100" i="3"/>
  <c r="E100" i="3"/>
  <c r="I99" i="3"/>
  <c r="H99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I93" i="3"/>
  <c r="H93" i="3"/>
  <c r="E93" i="3"/>
  <c r="I92" i="3"/>
  <c r="H92" i="3"/>
  <c r="E92" i="3"/>
  <c r="H91" i="3"/>
  <c r="I91" i="3" s="1"/>
  <c r="E91" i="3"/>
  <c r="I90" i="3"/>
  <c r="H90" i="3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I84" i="3"/>
  <c r="H84" i="3"/>
  <c r="E84" i="3"/>
  <c r="I83" i="3"/>
  <c r="H83" i="3"/>
  <c r="E83" i="3"/>
  <c r="I82" i="3"/>
  <c r="H82" i="3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I77" i="3"/>
  <c r="H77" i="3"/>
  <c r="E77" i="3"/>
  <c r="I76" i="3"/>
  <c r="H76" i="3"/>
  <c r="E76" i="3"/>
  <c r="I75" i="3"/>
  <c r="H75" i="3"/>
  <c r="E75" i="3"/>
  <c r="I74" i="3"/>
  <c r="H74" i="3"/>
  <c r="E74" i="3"/>
  <c r="H73" i="3"/>
  <c r="I73" i="3" s="1"/>
  <c r="E73" i="3"/>
  <c r="H72" i="3"/>
  <c r="I72" i="3" s="1"/>
  <c r="E72" i="3"/>
  <c r="H71" i="3"/>
  <c r="I71" i="3" s="1"/>
  <c r="E71" i="3"/>
  <c r="H70" i="3"/>
  <c r="I70" i="3" s="1"/>
  <c r="E70" i="3"/>
  <c r="H69" i="3"/>
  <c r="I69" i="3" s="1"/>
  <c r="E69" i="3"/>
  <c r="I68" i="3"/>
  <c r="H68" i="3"/>
  <c r="E68" i="3"/>
  <c r="H67" i="3"/>
  <c r="I67" i="3" s="1"/>
  <c r="E67" i="3"/>
  <c r="H66" i="3"/>
  <c r="I66" i="3" s="1"/>
  <c r="E66" i="3"/>
  <c r="H65" i="3"/>
  <c r="I65" i="3" s="1"/>
  <c r="E65" i="3"/>
  <c r="H64" i="3"/>
  <c r="I64" i="3" s="1"/>
  <c r="E64" i="3"/>
  <c r="H63" i="3"/>
  <c r="I63" i="3" s="1"/>
  <c r="E63" i="3"/>
  <c r="H62" i="3"/>
  <c r="I62" i="3" s="1"/>
  <c r="E62" i="3"/>
  <c r="I61" i="3"/>
  <c r="H61" i="3"/>
  <c r="E61" i="3"/>
  <c r="H60" i="3"/>
  <c r="I60" i="3" s="1"/>
  <c r="E60" i="3"/>
  <c r="I59" i="3"/>
  <c r="H59" i="3"/>
  <c r="E59" i="3"/>
  <c r="I58" i="3"/>
  <c r="H58" i="3"/>
  <c r="E58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I27" i="3"/>
  <c r="H27" i="3"/>
  <c r="E27" i="3"/>
  <c r="H26" i="3"/>
  <c r="I26" i="3" s="1"/>
  <c r="E26" i="3"/>
  <c r="I25" i="3"/>
  <c r="H25" i="3"/>
  <c r="E25" i="3"/>
  <c r="I24" i="3"/>
  <c r="H24" i="3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I17" i="3"/>
  <c r="H17" i="3"/>
  <c r="E17" i="3"/>
  <c r="I16" i="3"/>
  <c r="H16" i="3"/>
  <c r="E16" i="3"/>
  <c r="H15" i="3"/>
  <c r="I15" i="3" s="1"/>
  <c r="E15" i="3"/>
  <c r="H14" i="3"/>
  <c r="I14" i="3" s="1"/>
  <c r="E14" i="3"/>
  <c r="H13" i="3"/>
  <c r="I13" i="3" s="1"/>
  <c r="E13" i="3"/>
  <c r="H12" i="3"/>
  <c r="I12" i="3" s="1"/>
  <c r="E12" i="3"/>
  <c r="H11" i="3"/>
  <c r="I11" i="3" s="1"/>
  <c r="E11" i="3"/>
  <c r="H10" i="3"/>
  <c r="I10" i="3" s="1"/>
  <c r="E10" i="3"/>
  <c r="I9" i="3"/>
  <c r="H9" i="3"/>
  <c r="E9" i="3"/>
  <c r="G111" i="2"/>
  <c r="F111" i="2"/>
  <c r="D111" i="2"/>
  <c r="H110" i="2"/>
  <c r="I110" i="2" s="1"/>
  <c r="E110" i="2"/>
  <c r="I109" i="2"/>
  <c r="H109" i="2"/>
  <c r="E109" i="2"/>
  <c r="H108" i="2"/>
  <c r="I108" i="2" s="1"/>
  <c r="E108" i="2"/>
  <c r="I107" i="2"/>
  <c r="H107" i="2"/>
  <c r="E107" i="2"/>
  <c r="I106" i="2"/>
  <c r="H106" i="2"/>
  <c r="E106" i="2"/>
  <c r="I105" i="2"/>
  <c r="H105" i="2"/>
  <c r="E105" i="2"/>
  <c r="I104" i="2"/>
  <c r="H104" i="2"/>
  <c r="E104" i="2"/>
  <c r="H103" i="2"/>
  <c r="I103" i="2" s="1"/>
  <c r="E103" i="2"/>
  <c r="H102" i="2"/>
  <c r="I102" i="2" s="1"/>
  <c r="E102" i="2"/>
  <c r="I101" i="2"/>
  <c r="H101" i="2"/>
  <c r="E101" i="2"/>
  <c r="H100" i="2"/>
  <c r="I100" i="2" s="1"/>
  <c r="E100" i="2"/>
  <c r="I99" i="2"/>
  <c r="H99" i="2"/>
  <c r="E99" i="2"/>
  <c r="H98" i="2"/>
  <c r="I98" i="2" s="1"/>
  <c r="E98" i="2"/>
  <c r="I97" i="2"/>
  <c r="H97" i="2"/>
  <c r="E97" i="2"/>
  <c r="I96" i="2"/>
  <c r="H96" i="2"/>
  <c r="E96" i="2"/>
  <c r="H95" i="2"/>
  <c r="I95" i="2" s="1"/>
  <c r="E95" i="2"/>
  <c r="H94" i="2"/>
  <c r="I94" i="2" s="1"/>
  <c r="E94" i="2"/>
  <c r="I93" i="2"/>
  <c r="H93" i="2"/>
  <c r="E93" i="2"/>
  <c r="H92" i="2"/>
  <c r="I92" i="2" s="1"/>
  <c r="E92" i="2"/>
  <c r="I91" i="2"/>
  <c r="H91" i="2"/>
  <c r="E91" i="2"/>
  <c r="H90" i="2"/>
  <c r="I90" i="2" s="1"/>
  <c r="E90" i="2"/>
  <c r="I89" i="2"/>
  <c r="H89" i="2"/>
  <c r="E89" i="2"/>
  <c r="I88" i="2"/>
  <c r="H88" i="2"/>
  <c r="E88" i="2"/>
  <c r="H87" i="2"/>
  <c r="I87" i="2" s="1"/>
  <c r="E87" i="2"/>
  <c r="H86" i="2"/>
  <c r="I86" i="2" s="1"/>
  <c r="E86" i="2"/>
  <c r="I85" i="2"/>
  <c r="H85" i="2"/>
  <c r="E85" i="2"/>
  <c r="H84" i="2"/>
  <c r="I84" i="2" s="1"/>
  <c r="E84" i="2"/>
  <c r="I83" i="2"/>
  <c r="H83" i="2"/>
  <c r="E83" i="2"/>
  <c r="H82" i="2"/>
  <c r="I82" i="2" s="1"/>
  <c r="E82" i="2"/>
  <c r="I81" i="2"/>
  <c r="H81" i="2"/>
  <c r="E81" i="2"/>
  <c r="I80" i="2"/>
  <c r="H80" i="2"/>
  <c r="E80" i="2"/>
  <c r="H79" i="2"/>
  <c r="I79" i="2" s="1"/>
  <c r="E79" i="2"/>
  <c r="H78" i="2"/>
  <c r="I78" i="2" s="1"/>
  <c r="E78" i="2"/>
  <c r="I77" i="2"/>
  <c r="H77" i="2"/>
  <c r="E77" i="2"/>
  <c r="H76" i="2"/>
  <c r="I76" i="2" s="1"/>
  <c r="E76" i="2"/>
  <c r="I75" i="2"/>
  <c r="H75" i="2"/>
  <c r="E75" i="2"/>
  <c r="H74" i="2"/>
  <c r="I74" i="2" s="1"/>
  <c r="E74" i="2"/>
  <c r="I73" i="2"/>
  <c r="H73" i="2"/>
  <c r="E73" i="2"/>
  <c r="I72" i="2"/>
  <c r="H72" i="2"/>
  <c r="E72" i="2"/>
  <c r="H71" i="2"/>
  <c r="I71" i="2" s="1"/>
  <c r="E71" i="2"/>
  <c r="H70" i="2"/>
  <c r="I70" i="2" s="1"/>
  <c r="E70" i="2"/>
  <c r="I69" i="2"/>
  <c r="H69" i="2"/>
  <c r="E69" i="2"/>
  <c r="H68" i="2"/>
  <c r="I68" i="2" s="1"/>
  <c r="E68" i="2"/>
  <c r="I67" i="2"/>
  <c r="H67" i="2"/>
  <c r="E67" i="2"/>
  <c r="H66" i="2"/>
  <c r="I66" i="2" s="1"/>
  <c r="E66" i="2"/>
  <c r="I65" i="2"/>
  <c r="H65" i="2"/>
  <c r="E65" i="2"/>
  <c r="H64" i="2"/>
  <c r="I64" i="2" s="1"/>
  <c r="E64" i="2"/>
  <c r="H63" i="2"/>
  <c r="I63" i="2" s="1"/>
  <c r="E63" i="2"/>
  <c r="H62" i="2"/>
  <c r="I62" i="2" s="1"/>
  <c r="E62" i="2"/>
  <c r="I61" i="2"/>
  <c r="H61" i="2"/>
  <c r="E61" i="2"/>
  <c r="H60" i="2"/>
  <c r="I60" i="2" s="1"/>
  <c r="E60" i="2"/>
  <c r="I59" i="2"/>
  <c r="H59" i="2"/>
  <c r="E59" i="2"/>
  <c r="H58" i="2"/>
  <c r="I58" i="2" s="1"/>
  <c r="E58" i="2"/>
  <c r="I55" i="2"/>
  <c r="H55" i="2"/>
  <c r="E55" i="2"/>
  <c r="H54" i="2"/>
  <c r="I54" i="2" s="1"/>
  <c r="E54" i="2"/>
  <c r="H53" i="2"/>
  <c r="I53" i="2" s="1"/>
  <c r="E53" i="2"/>
  <c r="H52" i="2"/>
  <c r="I52" i="2" s="1"/>
  <c r="E52" i="2"/>
  <c r="I51" i="2"/>
  <c r="H51" i="2"/>
  <c r="E51" i="2"/>
  <c r="H50" i="2"/>
  <c r="I50" i="2" s="1"/>
  <c r="E50" i="2"/>
  <c r="I49" i="2"/>
  <c r="H49" i="2"/>
  <c r="E49" i="2"/>
  <c r="H48" i="2"/>
  <c r="I48" i="2" s="1"/>
  <c r="E48" i="2"/>
  <c r="I47" i="2"/>
  <c r="H47" i="2"/>
  <c r="E47" i="2"/>
  <c r="H46" i="2"/>
  <c r="I46" i="2" s="1"/>
  <c r="E46" i="2"/>
  <c r="H45" i="2"/>
  <c r="I45" i="2" s="1"/>
  <c r="E45" i="2"/>
  <c r="H44" i="2"/>
  <c r="I44" i="2" s="1"/>
  <c r="E44" i="2"/>
  <c r="I43" i="2"/>
  <c r="H43" i="2"/>
  <c r="E43" i="2"/>
  <c r="H42" i="2"/>
  <c r="I42" i="2" s="1"/>
  <c r="E42" i="2"/>
  <c r="I41" i="2"/>
  <c r="H41" i="2"/>
  <c r="E41" i="2"/>
  <c r="H40" i="2"/>
  <c r="I40" i="2" s="1"/>
  <c r="E40" i="2"/>
  <c r="I39" i="2"/>
  <c r="H39" i="2"/>
  <c r="E39" i="2"/>
  <c r="I38" i="2"/>
  <c r="H38" i="2"/>
  <c r="E38" i="2"/>
  <c r="H37" i="2"/>
  <c r="I37" i="2" s="1"/>
  <c r="E37" i="2"/>
  <c r="H36" i="2"/>
  <c r="I36" i="2" s="1"/>
  <c r="E36" i="2"/>
  <c r="I35" i="2"/>
  <c r="H35" i="2"/>
  <c r="E35" i="2"/>
  <c r="H34" i="2"/>
  <c r="I34" i="2" s="1"/>
  <c r="E34" i="2"/>
  <c r="I33" i="2"/>
  <c r="H33" i="2"/>
  <c r="E33" i="2"/>
  <c r="H32" i="2"/>
  <c r="I32" i="2" s="1"/>
  <c r="E32" i="2"/>
  <c r="I31" i="2"/>
  <c r="H31" i="2"/>
  <c r="E31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6" i="2"/>
  <c r="I26" i="2" s="1"/>
  <c r="E26" i="2"/>
  <c r="I25" i="2"/>
  <c r="H25" i="2"/>
  <c r="E25" i="2"/>
  <c r="H24" i="2"/>
  <c r="I24" i="2" s="1"/>
  <c r="E24" i="2"/>
  <c r="I23" i="2"/>
  <c r="H23" i="2"/>
  <c r="E23" i="2"/>
  <c r="H22" i="2"/>
  <c r="I22" i="2" s="1"/>
  <c r="E22" i="2"/>
  <c r="H21" i="2"/>
  <c r="I21" i="2" s="1"/>
  <c r="E21" i="2"/>
  <c r="H20" i="2"/>
  <c r="I20" i="2" s="1"/>
  <c r="E20" i="2"/>
  <c r="I19" i="2"/>
  <c r="H19" i="2"/>
  <c r="E19" i="2"/>
  <c r="H18" i="2"/>
  <c r="I18" i="2" s="1"/>
  <c r="E18" i="2"/>
  <c r="I17" i="2"/>
  <c r="H17" i="2"/>
  <c r="E17" i="2"/>
  <c r="H16" i="2"/>
  <c r="I16" i="2" s="1"/>
  <c r="E16" i="2"/>
  <c r="I15" i="2"/>
  <c r="H15" i="2"/>
  <c r="E15" i="2"/>
  <c r="I14" i="2"/>
  <c r="H14" i="2"/>
  <c r="E14" i="2"/>
  <c r="H13" i="2"/>
  <c r="I13" i="2" s="1"/>
  <c r="E13" i="2"/>
  <c r="H12" i="2"/>
  <c r="I12" i="2" s="1"/>
  <c r="E12" i="2"/>
  <c r="I11" i="2"/>
  <c r="H11" i="2"/>
  <c r="E11" i="2"/>
  <c r="H10" i="2"/>
  <c r="I10" i="2" s="1"/>
  <c r="E10" i="2"/>
  <c r="I9" i="2"/>
  <c r="H9" i="2"/>
  <c r="H111" i="2" s="1"/>
  <c r="E9" i="2"/>
  <c r="E111" i="2" s="1"/>
  <c r="D111" i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H111" i="4" l="1"/>
  <c r="E111" i="4"/>
  <c r="I10" i="4"/>
  <c r="I111" i="4" s="1"/>
  <c r="E111" i="3"/>
  <c r="H111" i="3"/>
  <c r="I111" i="3"/>
  <c r="I111" i="2"/>
  <c r="I10" i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<sst xmlns="http://schemas.openxmlformats.org/spreadsheetml/2006/main" count="2136" uniqueCount="248">
  <si>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</si>
  <si>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</si>
  <si>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</si>
  <si>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</si>
  <si>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</si>
  <si>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</si>
  <si>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</si>
  <si>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</si>
  <si>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</si>
  <si>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</si>
  <si>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</si>
  <si>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</si>
  <si>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</si>
  <si>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</si>
  <si>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</si>
  <si>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</si>
  <si>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</si>
  <si>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</si>
  <si>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</si>
  <si>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</si>
  <si>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</si>
  <si>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</si>
  <si>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</si>
  <si>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</si>
  <si>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</si>
  <si>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</si>
  <si>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</si>
  <si>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</si>
  <si>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</si>
  <si>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</si>
  <si>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</si>
  <si>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</si>
  <si>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</si>
  <si>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</si>
  <si>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</si>
  <si>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</si>
  <si>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</si>
  <si>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</si>
  <si>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</si>
  <si>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</si>
  <si>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</si>
  <si>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</si>
  <si>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</si>
  <si>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</si>
  <si>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</si>
  <si>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</si>
  <si>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</si>
  <si>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</si>
  <si>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</si>
  <si>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</si>
  <si>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</si>
  <si>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</si>
  <si>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</si>
  <si>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</si>
  <si>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</si>
  <si>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</si>
  <si>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</si>
  <si>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</si>
  <si>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</si>
  <si>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</si>
  <si>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</si>
  <si>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</si>
  <si>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</si>
  <si>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</si>
  <si>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</si>
  <si>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</si>
  <si>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</si>
  <si>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</si>
  <si>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</si>
  <si>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</si>
  <si>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</si>
  <si>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</si>
  <si>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</si>
  <si>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</si>
  <si>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</si>
  <si>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</si>
  <si>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</si>
  <si>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</si>
  <si>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</si>
  <si>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</si>
  <si>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</si>
  <si>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</si>
  <si>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</si>
  <si>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</si>
  <si>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</si>
  <si>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</si>
  <si>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</si>
  <si>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</si>
  <si>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</si>
  <si>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</si>
  <si>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</si>
  <si>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</si>
  <si>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</si>
  <si>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</si>
  <si>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</si>
  <si>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</si>
  <si>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</si>
  <si>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</si>
  <si>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</si>
  <si>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</si>
  <si>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</si>
  <si>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</si>
  <si>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</si>
  <si>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</si>
  <si>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</si>
  <si>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</si>
  <si>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</si>
  <si>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</si>
  <si>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</si>
  <si>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</si>
  <si>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</si>
  <si>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</si>
  <si>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</si>
  <si>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</si>
  <si>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</si>
  <si>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</si>
  <si>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</si>
  <si>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</si>
  <si>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</si>
  <si>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</si>
  <si>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</si>
  <si>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</si>
  <si>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</si>
  <si>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</si>
  <si>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</si>
  <si>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</si>
  <si>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</si>
  <si>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</si>
  <si>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</si>
  <si>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</si>
  <si>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</si>
  <si>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</si>
  <si>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</si>
  <si>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</si>
  <si>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</si>
  <si>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</si>
  <si>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</si>
  <si>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</si>
  <si>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</si>
  <si>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</si>
  <si>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</si>
  <si>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</si>
  <si>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</si>
  <si>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</si>
  <si>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</si>
  <si>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</si>
  <si>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</si>
  <si>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</si>
  <si>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</si>
  <si>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</si>
  <si>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</si>
  <si>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</si>
  <si>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</si>
  <si>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</si>
  <si>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</si>
  <si>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</si>
  <si>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</si>
  <si>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</si>
  <si>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</si>
  <si>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</si>
  <si>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</si>
  <si>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</si>
  <si>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</si>
  <si>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</si>
  <si>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</si>
  <si>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</si>
  <si>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</si>
  <si>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</si>
  <si>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</si>
  <si>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</si>
  <si>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</si>
  <si>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</si>
  <si>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</si>
  <si>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</si>
  <si>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</si>
  <si>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</si>
  <si>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</si>
  <si>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</si>
  <si>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</si>
  <si>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</si>
  <si>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</si>
  <si>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</si>
  <si>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</si>
  <si>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</si>
  <si>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</si>
  <si>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</si>
  <si>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</si>
  <si>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</si>
  <si>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</si>
  <si>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</si>
  <si>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</si>
  <si>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</si>
  <si>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</si>
  <si>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</si>
  <si>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</si>
  <si>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</si>
  <si>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</si>
  <si>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</si>
  <si>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</si>
  <si>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</si>
  <si>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</si>
  <si>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</si>
  <si>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</si>
  <si>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</si>
  <si>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</si>
  <si>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</si>
  <si>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</si>
  <si>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</si>
  <si>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</si>
  <si>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</si>
  <si>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</si>
  <si>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</si>
  <si>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</si>
  <si>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</si>
  <si>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</si>
  <si>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</si>
  <si>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</si>
  <si>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</si>
  <si>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</si>
  <si>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</si>
  <si>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</si>
  <si>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</si>
  <si>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</si>
  <si>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</si>
  <si>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</si>
  <si>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</si>
  <si>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</si>
  <si>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Payment Period:</t>
  </si>
  <si>
    <t>Service Period: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</si>
  <si>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</si>
  <si>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</si>
  <si>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</si>
  <si>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</si>
  <si>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</si>
  <si>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</si>
  <si>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</si>
  <si>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</si>
  <si>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State Funds</t>
  </si>
  <si>
    <t>N/A</t>
  </si>
  <si>
    <t>This funding authorization represents 100% State Funds</t>
  </si>
  <si>
    <t>OBLIGATIONS INCURRED AND EXPENDITURES MADE UNDER THIS ADVICE WILL BE SUBJECT TO LIMITATIONS PUBLISHED BY  STATE AGENCIES AS TO THE AVAILABILITY OF FUNDS</t>
  </si>
  <si>
    <t>Utility Assistance - Disaster Recovery State Funds</t>
  </si>
  <si>
    <t>This is for Direct Payments and is provided for informational purpose.</t>
  </si>
  <si>
    <t>This allocation represents the amount as designated in Session Law 2024-Disaster Recovery Act of 2024 - Part II</t>
  </si>
  <si>
    <t>DSS-DRA SL2024-53 Utility Assistance</t>
  </si>
  <si>
    <t xml:space="preserve"> 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</si>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</sst>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3" xfId="0" applyFont="1" applyBorder="1"/>
    <xf numFmtId="0" fontId="16" fillId="0" borderId="0" xfId="0" applyFont="1"/>
    <xf numFmtId="0" fontId="6" fillId="0" borderId="10" xfId="0" applyFont="1" applyBorder="1" applyAlignment="1">
      <alignment horizontal="center"/>
    </xf>
    <xf numFmtId="3" fontId="3" fillId="2" borderId="11" xfId="0" applyNumberFormat="1" applyFont="1" applyFill="1" applyBorder="1"/>
    <xf numFmtId="3" fontId="3" fillId="3" borderId="14" xfId="1" applyNumberFormat="1" applyFont="1" applyFill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3" fillId="3" borderId="16" xfId="1" applyNumberFormat="1" applyFont="1" applyFill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3" fontId="6" fillId="0" borderId="17" xfId="2" applyNumberFormat="1" applyFont="1" applyBorder="1"/>
    <xf numFmtId="0" fontId="3" fillId="4" borderId="0" xfId="0" applyFont="1" applyFill="1"/>
    <xf numFmtId="164" fontId="3" fillId="4" borderId="0" xfId="1" applyNumberFormat="1" applyFont="1" applyFill="1" applyBorder="1" applyAlignment="1"/>
    <xf numFmtId="0" fontId="7" fillId="4" borderId="0" xfId="0" applyFont="1" applyFill="1" applyAlignment="1">
      <alignment horizontal="left" vertical="center"/>
    </xf>
    <xf numFmtId="0" fontId="4" fillId="4" borderId="0" xfId="0" applyFont="1" applyFill="1"/>
    <xf numFmtId="0" fontId="9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/>
    </xf>
    <xf numFmtId="0" fontId="16" fillId="4" borderId="0" xfId="0" applyFont="1" applyFill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3" fontId="3" fillId="4" borderId="0" xfId="1" applyFont="1" applyFill="1" applyBorder="1" applyAlignment="1"/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horizontal="left"/>
    </xf>
    <xf numFmtId="0" fontId="9" fillId="4" borderId="0" xfId="0" applyFont="1" applyFill="1"/>
    <xf numFmtId="165" fontId="9" fillId="4" borderId="0" xfId="0" applyNumberFormat="1" applyFont="1" applyFill="1"/>
    <xf numFmtId="164" fontId="9" fillId="4" borderId="0" xfId="1" applyNumberFormat="1" applyFont="1" applyFill="1" applyBorder="1" applyAlignment="1"/>
    <xf numFmtId="165" fontId="3" fillId="4" borderId="0" xfId="0" applyNumberFormat="1" applyFont="1" applyFill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4" borderId="0" xfId="0" applyFont="1" applyFill="1" applyProtection="1">
      <protection locked="0"/>
    </xf>
    <xf numFmtId="0" fontId="9" fillId="4" borderId="0" xfId="0" applyFont="1" applyFill="1" applyAlignment="1">
      <alignment horizontal="left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8" fillId="4" borderId="0" xfId="0" applyFont="1" applyFill="1"/>
    <xf numFmtId="164" fontId="7" fillId="4" borderId="0" xfId="1" applyNumberFormat="1" applyFont="1" applyFill="1" applyBorder="1" applyAlignment="1"/>
    <xf numFmtId="0" fontId="11" fillId="4" borderId="0" xfId="0" applyFont="1" applyFill="1" applyAlignment="1">
      <alignment horizontal="left"/>
    </xf>
    <xf numFmtId="6" fontId="3" fillId="4" borderId="0" xfId="1" applyNumberFormat="1" applyFont="1" applyFill="1" applyBorder="1"/>
    <xf numFmtId="6" fontId="3" fillId="4" borderId="0" xfId="1" applyNumberFormat="1" applyFont="1" applyFill="1" applyBorder="1" applyAlignment="1"/>
    <xf numFmtId="164" fontId="3" fillId="4" borderId="0" xfId="1" quotePrefix="1" applyNumberFormat="1" applyFont="1" applyFill="1" applyBorder="1" applyAlignment="1">
      <alignment horizontal="right"/>
    </xf>
    <xf numFmtId="43" fontId="6" fillId="4" borderId="0" xfId="0" applyNumberFormat="1" applyFont="1" applyFill="1"/>
    <xf numFmtId="43" fontId="3" fillId="4" borderId="0" xfId="1" quotePrefix="1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/>
    <xf numFmtId="164" fontId="3" fillId="4" borderId="7" xfId="1" applyNumberFormat="1" applyFont="1" applyFill="1" applyBorder="1" applyAlignment="1"/>
    <xf numFmtId="164" fontId="3" fillId="4" borderId="16" xfId="1" applyNumberFormat="1" applyFont="1" applyFill="1" applyBorder="1" applyAlignment="1"/>
    <xf numFmtId="0" fontId="3" fillId="4" borderId="3" xfId="0" applyFont="1" applyFill="1" applyBorder="1"/>
    <xf numFmtId="164" fontId="3" fillId="4" borderId="3" xfId="1" applyNumberFormat="1" applyFont="1" applyFill="1" applyBorder="1" applyAlignment="1"/>
    <xf numFmtId="0" fontId="3" fillId="4" borderId="0" xfId="0" applyFont="1" applyFill="1" applyAlignment="1">
      <alignment wrapText="1"/>
    </xf>
    <xf numFmtId="44" fontId="3" fillId="4" borderId="0" xfId="2" applyFont="1" applyFill="1" applyBorder="1" applyAlignment="1" applyProtection="1">
      <protection locked="0"/>
    </xf>
    <xf numFmtId="2" fontId="3" fillId="3" borderId="15" xfId="1" applyNumberFormat="1" applyFont="1" applyFill="1" applyBorder="1" applyAlignment="1">
      <alignment horizontal="right"/>
    </xf>
    <xf numFmtId="4" fontId="3" fillId="3" borderId="15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" fontId="3" fillId="0" borderId="4" xfId="1" applyNumberFormat="1" applyFont="1" applyBorder="1" applyAlignment="1">
      <alignment horizontal="right"/>
    </xf>
    <xf numFmtId="0" fontId="10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165" fontId="12" fillId="4" borderId="13" xfId="0" applyNumberFormat="1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/>
    </xf>
    <xf numFmtId="1" fontId="3" fillId="3" borderId="15" xfId="1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52684" y="16940067"/>
              <a:ext cx="1499836" cy="385702"/>
              <a:chOff x="3744195" y="17301184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9" y="1730118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752684" y="16940067"/>
              <a:ext cx="1499836" cy="385702"/>
              <a:chOff x="3744195" y="17301184"/>
              <a:chExt cx="1078925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4173689" y="1730118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756533" y="17067067"/>
              <a:ext cx="1499836" cy="392116"/>
              <a:chOff x="3744195" y="17301201"/>
              <a:chExt cx="1078925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89" y="17301201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2752684" y="16940067"/>
              <a:ext cx="1499836" cy="385702"/>
              <a:chOff x="3744194" y="17301180"/>
              <a:chExt cx="1078927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3744194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4173690" y="1730118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707127</xdr:colOff>
      <xdr:row>138</xdr:row>
      <xdr:rowOff>57748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07" y="21010096"/>
          <a:ext cx="1793619" cy="39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1085426</xdr:colOff>
          <xdr:row>114</xdr:row>
          <xdr:rowOff>114300</xdr:rowOff>
        </xdr:from>
        <xdr:to>
          <xdr:col>4</xdr:col>
          <xdr:colOff>288130</xdr:colOff>
          <xdr:row>116</xdr:row>
          <xdr:rowOff>95415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2819965" y="16941800"/>
              <a:ext cx="1483262" cy="388258"/>
              <a:chOff x="3744193" y="17301135"/>
              <a:chExt cx="1078923" cy="335107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400-000003140000}"/>
                  </a:ext>
                </a:extLst>
              </xdr:cNvPr>
              <xdr:cNvSpPr/>
            </xdr:nvSpPr>
            <xdr:spPr bwMode="auto">
              <a:xfrm>
                <a:off x="3744193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400-000004140000}"/>
                  </a:ext>
                </a:extLst>
              </xdr:cNvPr>
              <xdr:cNvSpPr/>
            </xdr:nvSpPr>
            <xdr:spPr bwMode="auto">
              <a:xfrm>
                <a:off x="4173686" y="17301135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234537</xdr:colOff>
      <xdr:row>0</xdr:row>
      <xdr:rowOff>21276</xdr:rowOff>
    </xdr:from>
    <xdr:to>
      <xdr:col>7</xdr:col>
      <xdr:colOff>478329</xdr:colOff>
      <xdr:row>1</xdr:row>
      <xdr:rowOff>19295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810" y="21276"/>
          <a:ext cx="3260207" cy="1080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74570" cy="397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2819400" y="16998949"/>
              <a:ext cx="1483262" cy="393618"/>
              <a:chOff x="3744193" y="17301109"/>
              <a:chExt cx="1078923" cy="335107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500-000001180000}"/>
                  </a:ext>
                </a:extLst>
              </xdr:cNvPr>
              <xdr:cNvSpPr/>
            </xdr:nvSpPr>
            <xdr:spPr bwMode="auto">
              <a:xfrm>
                <a:off x="3744193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4173686" y="17301109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63684" cy="38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pSpPr/>
          </xdr:nvGrpSpPr>
          <xdr:grpSpPr>
            <a:xfrm>
              <a:off x="2819400" y="17270185"/>
              <a:ext cx="1488704" cy="391803"/>
              <a:chOff x="3744193" y="17301109"/>
              <a:chExt cx="1078923" cy="335107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600-0000011C0000}"/>
                  </a:ext>
                </a:extLst>
              </xdr:cNvPr>
              <xdr:cNvSpPr/>
            </xdr:nvSpPr>
            <xdr:spPr bwMode="auto">
              <a:xfrm>
                <a:off x="3744193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600-0000021C0000}"/>
                  </a:ext>
                </a:extLst>
              </xdr:cNvPr>
              <xdr:cNvSpPr/>
            </xdr:nvSpPr>
            <xdr:spPr bwMode="auto">
              <a:xfrm>
                <a:off x="4173686" y="17301109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34FE5-C444-42A2-BC33-B6EDF8B4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63684" cy="38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1B5CB9-3153-4269-B113-9D27FFBA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310D7477-0C33-49F0-B556-CBF58A1EC6C0}"/>
                </a:ext>
              </a:extLst>
            </xdr:cNvPr>
            <xdr:cNvGrpSpPr/>
          </xdr:nvGrpSpPr>
          <xdr:grpSpPr>
            <a:xfrm>
              <a:off x="2819400" y="17270185"/>
              <a:ext cx="1488704" cy="391803"/>
              <a:chOff x="3744193" y="17301109"/>
              <a:chExt cx="1078923" cy="335107"/>
            </a:xfrm>
          </xdr:grpSpPr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600-0000011C0000}"/>
                  </a:ext>
                </a:extLst>
              </xdr:cNvPr>
              <xdr:cNvSpPr/>
            </xdr:nvSpPr>
            <xdr:spPr bwMode="auto">
              <a:xfrm>
                <a:off x="3744193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600-0000021C0000}"/>
                  </a:ext>
                </a:extLst>
              </xdr:cNvPr>
              <xdr:cNvSpPr/>
            </xdr:nvSpPr>
            <xdr:spPr bwMode="auto">
              <a:xfrm>
                <a:off x="4173686" y="17301109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opLeftCell="A21" zoomScale="110" zoomScaleNormal="110" workbookViewId="0">
      <selection activeCell="D16" sqref="D1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5" t="s">
        <v>241</v>
      </c>
      <c r="D3" s="125"/>
      <c r="E3" s="125"/>
      <c r="F3" s="125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5" t="s">
        <v>227</v>
      </c>
      <c r="I4" s="135"/>
      <c r="J4" s="53">
        <v>45627</v>
      </c>
      <c r="K4" s="53">
        <v>45838</v>
      </c>
      <c r="L4" s="53" t="s">
        <v>245</v>
      </c>
    </row>
    <row r="5" spans="1:13" ht="12.9" x14ac:dyDescent="0.35">
      <c r="A5" s="135" t="s">
        <v>232</v>
      </c>
      <c r="B5" s="135"/>
      <c r="C5" s="50">
        <v>1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0</v>
      </c>
      <c r="G14" s="13">
        <v>0</v>
      </c>
      <c r="H14" s="56">
        <f t="shared" si="1"/>
        <v>80695</v>
      </c>
      <c r="I14" s="14">
        <f t="shared" si="2"/>
        <v>80695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0</v>
      </c>
      <c r="G30" s="13">
        <v>0</v>
      </c>
      <c r="H30" s="56">
        <f t="shared" si="1"/>
        <v>58358</v>
      </c>
      <c r="I30" s="14">
        <f t="shared" si="2"/>
        <v>58358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89" si="3">SUM(D58:D58)</f>
        <v>0</v>
      </c>
      <c r="F58" s="60">
        <v>0</v>
      </c>
      <c r="G58" s="13">
        <v>0</v>
      </c>
      <c r="H58" s="55">
        <f t="shared" ref="H58:H89" si="4">D58+F58</f>
        <v>0</v>
      </c>
      <c r="I58" s="11">
        <f t="shared" ref="I58:I89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ref="E90:E110" si="6">SUM(D90:D90)</f>
        <v>0</v>
      </c>
      <c r="F90" s="60">
        <v>0</v>
      </c>
      <c r="G90" s="13">
        <v>0</v>
      </c>
      <c r="H90" s="56">
        <f t="shared" ref="H90:H110" si="7">D90+F90</f>
        <v>0</v>
      </c>
      <c r="I90" s="14">
        <f t="shared" ref="I90:I110" si="8">SUM(H90:H90)</f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6"/>
        <v>450529</v>
      </c>
      <c r="F91" s="60">
        <v>0</v>
      </c>
      <c r="G91" s="13">
        <v>0</v>
      </c>
      <c r="H91" s="56">
        <f t="shared" si="7"/>
        <v>450529</v>
      </c>
      <c r="I91" s="14">
        <f t="shared" si="8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6"/>
        <v>0</v>
      </c>
      <c r="F92" s="60">
        <v>0</v>
      </c>
      <c r="G92" s="13">
        <v>0</v>
      </c>
      <c r="H92" s="56">
        <f t="shared" si="7"/>
        <v>0</v>
      </c>
      <c r="I92" s="14">
        <f t="shared" si="8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6"/>
        <v>0</v>
      </c>
      <c r="F93" s="60">
        <v>0</v>
      </c>
      <c r="G93" s="13">
        <v>0</v>
      </c>
      <c r="H93" s="56">
        <f t="shared" si="7"/>
        <v>0</v>
      </c>
      <c r="I93" s="14">
        <f t="shared" si="8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6"/>
        <v>0</v>
      </c>
      <c r="F94" s="60">
        <v>0</v>
      </c>
      <c r="G94" s="13">
        <v>0</v>
      </c>
      <c r="H94" s="56">
        <f t="shared" si="7"/>
        <v>0</v>
      </c>
      <c r="I94" s="14">
        <f t="shared" si="8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6"/>
        <v>0</v>
      </c>
      <c r="F95" s="60">
        <v>0</v>
      </c>
      <c r="G95" s="13">
        <v>0</v>
      </c>
      <c r="H95" s="56">
        <f t="shared" si="7"/>
        <v>0</v>
      </c>
      <c r="I95" s="14">
        <f t="shared" si="8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6"/>
        <v>0</v>
      </c>
      <c r="F96" s="60">
        <v>0</v>
      </c>
      <c r="G96" s="13">
        <v>0</v>
      </c>
      <c r="H96" s="56">
        <f t="shared" si="7"/>
        <v>0</v>
      </c>
      <c r="I96" s="14">
        <f t="shared" si="8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6"/>
        <v>0</v>
      </c>
      <c r="F97" s="60">
        <v>0</v>
      </c>
      <c r="G97" s="13">
        <v>0</v>
      </c>
      <c r="H97" s="56">
        <f t="shared" si="7"/>
        <v>0</v>
      </c>
      <c r="I97" s="14">
        <f t="shared" si="8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6"/>
        <v>151299</v>
      </c>
      <c r="F98" s="60">
        <v>0</v>
      </c>
      <c r="G98" s="13">
        <v>0</v>
      </c>
      <c r="H98" s="56">
        <f t="shared" si="7"/>
        <v>151299</v>
      </c>
      <c r="I98" s="14">
        <f t="shared" si="8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6"/>
        <v>0</v>
      </c>
      <c r="F99" s="60">
        <v>0</v>
      </c>
      <c r="G99" s="13">
        <v>0</v>
      </c>
      <c r="H99" s="56">
        <f t="shared" si="7"/>
        <v>0</v>
      </c>
      <c r="I99" s="14">
        <f t="shared" si="8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6"/>
        <v>0</v>
      </c>
      <c r="F100" s="60">
        <v>0</v>
      </c>
      <c r="G100" s="13">
        <v>0</v>
      </c>
      <c r="H100" s="56">
        <f t="shared" si="7"/>
        <v>0</v>
      </c>
      <c r="I100" s="14">
        <f t="shared" si="8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6"/>
        <v>0</v>
      </c>
      <c r="F101" s="60">
        <v>0</v>
      </c>
      <c r="G101" s="13">
        <v>0</v>
      </c>
      <c r="H101" s="56">
        <f t="shared" si="7"/>
        <v>0</v>
      </c>
      <c r="I101" s="14">
        <f t="shared" si="8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6"/>
        <v>0</v>
      </c>
      <c r="F102" s="60">
        <v>0</v>
      </c>
      <c r="G102" s="13">
        <v>0</v>
      </c>
      <c r="H102" s="56">
        <f t="shared" si="7"/>
        <v>0</v>
      </c>
      <c r="I102" s="14">
        <f t="shared" si="8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6"/>
        <v>0</v>
      </c>
      <c r="F103" s="60">
        <v>0</v>
      </c>
      <c r="G103" s="13">
        <v>0</v>
      </c>
      <c r="H103" s="56">
        <f t="shared" si="7"/>
        <v>0</v>
      </c>
      <c r="I103" s="14">
        <f t="shared" si="8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6"/>
        <v>0</v>
      </c>
      <c r="F104" s="60">
        <v>0</v>
      </c>
      <c r="G104" s="13">
        <v>0</v>
      </c>
      <c r="H104" s="56">
        <f t="shared" si="7"/>
        <v>0</v>
      </c>
      <c r="I104" s="14">
        <f t="shared" si="8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6"/>
        <v>249358</v>
      </c>
      <c r="F105" s="60">
        <v>0</v>
      </c>
      <c r="G105" s="13">
        <v>0</v>
      </c>
      <c r="H105" s="56">
        <f t="shared" si="7"/>
        <v>249358</v>
      </c>
      <c r="I105" s="14">
        <f t="shared" si="8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6"/>
        <v>0</v>
      </c>
      <c r="F106" s="60">
        <v>0</v>
      </c>
      <c r="G106" s="13">
        <v>0</v>
      </c>
      <c r="H106" s="56">
        <f t="shared" si="7"/>
        <v>0</v>
      </c>
      <c r="I106" s="14">
        <f t="shared" si="8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6"/>
        <v>460576</v>
      </c>
      <c r="F107" s="60">
        <v>0</v>
      </c>
      <c r="G107" s="13">
        <v>0</v>
      </c>
      <c r="H107" s="56">
        <f t="shared" si="7"/>
        <v>460576</v>
      </c>
      <c r="I107" s="14">
        <f t="shared" si="8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6"/>
        <v>0</v>
      </c>
      <c r="F108" s="60">
        <v>0</v>
      </c>
      <c r="G108" s="13">
        <v>0</v>
      </c>
      <c r="H108" s="56">
        <f t="shared" si="7"/>
        <v>0</v>
      </c>
      <c r="I108" s="14">
        <f t="shared" si="8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6"/>
        <v>0</v>
      </c>
      <c r="F109" s="60">
        <v>0</v>
      </c>
      <c r="G109" s="13">
        <v>0</v>
      </c>
      <c r="H109" s="56">
        <f t="shared" si="7"/>
        <v>0</v>
      </c>
      <c r="I109" s="14">
        <f t="shared" si="8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6"/>
        <v>108476</v>
      </c>
      <c r="F110" s="60">
        <v>0</v>
      </c>
      <c r="G110" s="13">
        <v>0</v>
      </c>
      <c r="H110" s="56">
        <f t="shared" si="7"/>
        <v>108476</v>
      </c>
      <c r="I110" s="14">
        <f t="shared" si="8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9">SUM(D9:D110)</f>
        <v>9000000</v>
      </c>
      <c r="E111" s="68">
        <f t="shared" si="9"/>
        <v>9000000</v>
      </c>
      <c r="F111" s="68">
        <f t="shared" si="9"/>
        <v>0</v>
      </c>
      <c r="G111" s="68">
        <f t="shared" si="9"/>
        <v>0</v>
      </c>
      <c r="H111" s="68">
        <f t="shared" si="9"/>
        <v>9000000</v>
      </c>
      <c r="I111" s="68">
        <f t="shared" si="9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9" t="s">
        <v>234</v>
      </c>
      <c r="C114" s="129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ht="16.2" customHeight="1" x14ac:dyDescent="0.4">
      <c r="B115" s="129" t="s">
        <v>235</v>
      </c>
      <c r="C115" s="129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ht="16.5" customHeight="1" x14ac:dyDescent="0.4">
      <c r="B116" s="129" t="s">
        <v>233</v>
      </c>
      <c r="C116" s="129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31" t="s">
        <v>236</v>
      </c>
      <c r="C117" s="131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ht="16.5" customHeight="1" x14ac:dyDescent="0.4">
      <c r="B118" s="131" t="s">
        <v>121</v>
      </c>
      <c r="C118" s="131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31" t="s">
        <v>122</v>
      </c>
      <c r="C119" s="131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31" t="s">
        <v>123</v>
      </c>
      <c r="C120" s="131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31" t="s">
        <v>124</v>
      </c>
      <c r="C121" s="131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</row>
    <row r="128" spans="2:255" ht="14.25" customHeight="1" x14ac:dyDescent="0.3">
      <c r="C128" s="34"/>
      <c r="D128" s="27"/>
    </row>
    <row r="129" spans="2:12" ht="14.25" customHeight="1" x14ac:dyDescent="0.35">
      <c r="B129" s="136" t="s">
        <v>118</v>
      </c>
      <c r="C129" s="136"/>
      <c r="D129" s="63" t="s">
        <v>238</v>
      </c>
    </row>
    <row r="130" spans="2:12" ht="14.25" customHeight="1" x14ac:dyDescent="0.35">
      <c r="B130" s="136" t="s">
        <v>125</v>
      </c>
      <c r="C130" s="136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4" t="s">
        <v>240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8">
        <v>45688</v>
      </c>
      <c r="I139" s="128"/>
      <c r="J139" s="44"/>
    </row>
    <row r="140" spans="2:12" ht="12.9" x14ac:dyDescent="0.35">
      <c r="B140" s="45"/>
      <c r="C140" s="45"/>
      <c r="D140" s="127"/>
      <c r="E140" s="127"/>
      <c r="F140" s="43"/>
      <c r="G140" s="127"/>
      <c r="H140" s="127"/>
      <c r="I140" s="127"/>
      <c r="J140" s="127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6"/>
      <c r="J143" s="126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ZCnj7rCIYZTALtkfC1ZmOFWHcNt9wgvarKrmLnzNB29SCjKnCSQFiS1AwQBH5eQcCkXgrB9TEYH8T8aZ/wW27Q==" saltValue="sOnr+2hwltVF3k3UMffcWA==" spinCount="100000" sheet="1" objects="1" scenarios="1"/>
  <mergeCells count="31">
    <mergeCell ref="B115:C115"/>
    <mergeCell ref="H7:I7"/>
    <mergeCell ref="F7:G7"/>
    <mergeCell ref="D7:E7"/>
    <mergeCell ref="B124:L124"/>
    <mergeCell ref="D118:L118"/>
    <mergeCell ref="D119:L119"/>
    <mergeCell ref="D120:L120"/>
    <mergeCell ref="D121:L121"/>
    <mergeCell ref="B129:C129"/>
    <mergeCell ref="B130:C130"/>
    <mergeCell ref="B118:C118"/>
    <mergeCell ref="B119:C119"/>
    <mergeCell ref="B120:C120"/>
    <mergeCell ref="B121:C121"/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D7F-C0E2-4AFE-884D-598D0FB62AE2}">
  <dimension ref="A1:IU147"/>
  <sheetViews>
    <sheetView showGridLines="0" topLeftCell="A2" zoomScale="110" zoomScaleNormal="110" workbookViewId="0">
      <selection activeCell="D13" sqref="D13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5" t="s">
        <v>241</v>
      </c>
      <c r="D3" s="125"/>
      <c r="E3" s="125"/>
      <c r="F3" s="125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5" t="s">
        <v>227</v>
      </c>
      <c r="I4" s="135"/>
      <c r="J4" s="53">
        <v>45627</v>
      </c>
      <c r="K4" s="53">
        <v>45838</v>
      </c>
      <c r="L4" s="53" t="s">
        <v>245</v>
      </c>
    </row>
    <row r="5" spans="1:13" ht="12.9" x14ac:dyDescent="0.35">
      <c r="A5" s="135" t="s">
        <v>232</v>
      </c>
      <c r="B5" s="135"/>
      <c r="C5" s="50">
        <v>2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55000</v>
      </c>
      <c r="G14" s="13">
        <v>0</v>
      </c>
      <c r="H14" s="56">
        <f t="shared" si="1"/>
        <v>135695</v>
      </c>
      <c r="I14" s="14">
        <f t="shared" si="2"/>
        <v>135695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-55000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0</v>
      </c>
      <c r="G91" s="13">
        <v>0</v>
      </c>
      <c r="H91" s="56">
        <f t="shared" si="4"/>
        <v>450529</v>
      </c>
      <c r="I91" s="14">
        <f t="shared" si="5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0</v>
      </c>
      <c r="G98" s="13">
        <v>0</v>
      </c>
      <c r="H98" s="56">
        <f t="shared" si="4"/>
        <v>151299</v>
      </c>
      <c r="I98" s="14">
        <f t="shared" si="5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0</v>
      </c>
      <c r="G105" s="13">
        <v>0</v>
      </c>
      <c r="H105" s="56">
        <f t="shared" si="4"/>
        <v>249358</v>
      </c>
      <c r="I105" s="14">
        <f t="shared" si="5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0</v>
      </c>
      <c r="G107" s="13">
        <v>0</v>
      </c>
      <c r="H107" s="56">
        <f t="shared" si="4"/>
        <v>460576</v>
      </c>
      <c r="I107" s="14">
        <f t="shared" si="5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0</v>
      </c>
      <c r="G110" s="13">
        <v>0</v>
      </c>
      <c r="H110" s="56">
        <f t="shared" si="4"/>
        <v>108476</v>
      </c>
      <c r="I110" s="14">
        <f t="shared" si="5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9" t="s">
        <v>234</v>
      </c>
      <c r="C114" s="129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ht="16.2" customHeight="1" x14ac:dyDescent="0.4">
      <c r="B115" s="129" t="s">
        <v>235</v>
      </c>
      <c r="C115" s="129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ht="16.5" customHeight="1" x14ac:dyDescent="0.4">
      <c r="B116" s="129" t="s">
        <v>233</v>
      </c>
      <c r="C116" s="129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31" t="s">
        <v>236</v>
      </c>
      <c r="C117" s="131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ht="16.5" customHeight="1" x14ac:dyDescent="0.4">
      <c r="B118" s="131" t="s">
        <v>121</v>
      </c>
      <c r="C118" s="131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31" t="s">
        <v>122</v>
      </c>
      <c r="C119" s="131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31" t="s">
        <v>123</v>
      </c>
      <c r="C120" s="131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31" t="s">
        <v>124</v>
      </c>
      <c r="C121" s="131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</row>
    <row r="128" spans="2:255" ht="14.25" customHeight="1" x14ac:dyDescent="0.3">
      <c r="C128" s="34"/>
      <c r="D128" s="27"/>
    </row>
    <row r="129" spans="2:12" ht="14.25" customHeight="1" x14ac:dyDescent="0.35">
      <c r="B129" s="136" t="s">
        <v>118</v>
      </c>
      <c r="C129" s="136"/>
      <c r="D129" s="63" t="s">
        <v>238</v>
      </c>
    </row>
    <row r="130" spans="2:12" ht="14.25" customHeight="1" x14ac:dyDescent="0.35">
      <c r="B130" s="136" t="s">
        <v>125</v>
      </c>
      <c r="C130" s="136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4" t="s">
        <v>240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8">
        <v>45688</v>
      </c>
      <c r="I139" s="128"/>
      <c r="J139" s="44"/>
    </row>
    <row r="140" spans="2:12" ht="12.9" x14ac:dyDescent="0.35">
      <c r="B140" s="45"/>
      <c r="C140" s="45"/>
      <c r="D140" s="127"/>
      <c r="E140" s="127"/>
      <c r="F140" s="43"/>
      <c r="G140" s="127"/>
      <c r="H140" s="127"/>
      <c r="I140" s="127"/>
      <c r="J140" s="127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6"/>
      <c r="J143" s="126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+4wwD/ECj8ACx8pN40TdiGWHM0Di3tj7LSzYSjGVuNsUazspw/pZDPeqvzS/vk8Dh2ao07WPKYXX0/ybCiE1iQ==" saltValue="yPsSNBrg/fyFIPhOp9pyd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B27-5E44-4FC4-B35C-7B2180577795}">
  <dimension ref="A1:IU147"/>
  <sheetViews>
    <sheetView showGridLines="0" zoomScale="90" zoomScaleNormal="90" workbookViewId="0">
      <selection activeCell="F106" sqref="F10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5" t="s">
        <v>241</v>
      </c>
      <c r="D3" s="125"/>
      <c r="E3" s="125"/>
      <c r="F3" s="125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5" t="s">
        <v>227</v>
      </c>
      <c r="I4" s="135"/>
      <c r="J4" s="53">
        <v>45627</v>
      </c>
      <c r="K4" s="53">
        <v>45838</v>
      </c>
      <c r="L4" s="53" t="s">
        <v>245</v>
      </c>
    </row>
    <row r="5" spans="1:13" ht="12.9" x14ac:dyDescent="0.35">
      <c r="A5" s="135" t="s">
        <v>232</v>
      </c>
      <c r="B5" s="135"/>
      <c r="C5" s="50">
        <v>3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300000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-49000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300000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135695</v>
      </c>
      <c r="E14" s="14">
        <f t="shared" si="0"/>
        <v>135695</v>
      </c>
      <c r="F14" s="60">
        <v>300000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250000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300000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-100000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-594000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-300000</v>
      </c>
      <c r="G31" s="13">
        <v>0</v>
      </c>
      <c r="H31" s="56">
        <f t="shared" si="1"/>
        <v>427829</v>
      </c>
      <c r="I31" s="14">
        <f t="shared" si="2"/>
        <v>427829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-1000000</v>
      </c>
      <c r="G44" s="13">
        <v>0</v>
      </c>
      <c r="H44" s="56">
        <f t="shared" si="1"/>
        <v>219375</v>
      </c>
      <c r="I44" s="14">
        <f t="shared" si="2"/>
        <v>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300000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200000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-150000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-140000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-20000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100000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103000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200000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100000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-100000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-300000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300000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9" t="s">
        <v>234</v>
      </c>
      <c r="C114" s="129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ht="16.2" customHeight="1" x14ac:dyDescent="0.4">
      <c r="B115" s="129" t="s">
        <v>235</v>
      </c>
      <c r="C115" s="129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ht="16.5" customHeight="1" x14ac:dyDescent="0.4">
      <c r="B116" s="129" t="s">
        <v>233</v>
      </c>
      <c r="C116" s="129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31" t="s">
        <v>236</v>
      </c>
      <c r="C117" s="131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ht="16.5" customHeight="1" x14ac:dyDescent="0.4">
      <c r="B118" s="131" t="s">
        <v>121</v>
      </c>
      <c r="C118" s="131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31" t="s">
        <v>122</v>
      </c>
      <c r="C119" s="131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31" t="s">
        <v>123</v>
      </c>
      <c r="C120" s="131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31" t="s">
        <v>124</v>
      </c>
      <c r="C121" s="131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</row>
    <row r="128" spans="2:255" ht="14.25" customHeight="1" x14ac:dyDescent="0.3">
      <c r="C128" s="34"/>
      <c r="D128" s="27"/>
    </row>
    <row r="129" spans="2:12" ht="14.25" customHeight="1" x14ac:dyDescent="0.35">
      <c r="B129" s="136" t="s">
        <v>118</v>
      </c>
      <c r="C129" s="136"/>
      <c r="D129" s="63" t="s">
        <v>238</v>
      </c>
    </row>
    <row r="130" spans="2:12" ht="14.25" customHeight="1" x14ac:dyDescent="0.35">
      <c r="B130" s="136" t="s">
        <v>125</v>
      </c>
      <c r="C130" s="136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4" t="s">
        <v>240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8">
        <v>45694</v>
      </c>
      <c r="I139" s="128"/>
      <c r="J139" s="44"/>
    </row>
    <row r="140" spans="2:12" ht="12.9" x14ac:dyDescent="0.35">
      <c r="B140" s="45"/>
      <c r="C140" s="45"/>
      <c r="D140" s="127"/>
      <c r="E140" s="127"/>
      <c r="F140" s="43"/>
      <c r="G140" s="127"/>
      <c r="H140" s="127"/>
      <c r="I140" s="127"/>
      <c r="J140" s="127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6"/>
      <c r="J143" s="126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/NOOaYHOZZZSu5Z0zI09IRT0rht/mlI76ATKA+z1yFCgYY0d+mM1GgNrqCFdm9y6UDC8I+8SpS4+/5lk/gyTtw==" saltValue="NCKq72VAXIaa7NGEZ2VYRQ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538843</xdr:colOff>
                    <xdr:row>116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489857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32BB-EDCE-48ED-8EB8-F470E5E6D7FF}">
  <dimension ref="A1:IU147"/>
  <sheetViews>
    <sheetView showGridLines="0" zoomScale="110" zoomScaleNormal="110" workbookViewId="0">
      <selection activeCell="F1" sqref="F1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5" t="s">
        <v>241</v>
      </c>
      <c r="D3" s="125"/>
      <c r="E3" s="125"/>
      <c r="F3" s="125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5" t="s">
        <v>227</v>
      </c>
      <c r="I4" s="135"/>
      <c r="J4" s="53">
        <v>45627</v>
      </c>
      <c r="K4" s="53">
        <v>45838</v>
      </c>
      <c r="L4" s="53" t="s">
        <v>245</v>
      </c>
    </row>
    <row r="5" spans="1:13" ht="12.9" x14ac:dyDescent="0.35">
      <c r="A5" s="135" t="s">
        <v>232</v>
      </c>
      <c r="B5" s="135"/>
      <c r="C5" s="50">
        <v>4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477379</v>
      </c>
      <c r="E10" s="14">
        <f t="shared" si="0"/>
        <v>477379</v>
      </c>
      <c r="F10" s="60">
        <v>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12756</v>
      </c>
      <c r="E11" s="14">
        <f t="shared" si="0"/>
        <v>12756</v>
      </c>
      <c r="F11" s="60">
        <v>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448186</v>
      </c>
      <c r="E13" s="14">
        <f t="shared" si="0"/>
        <v>448186</v>
      </c>
      <c r="F13" s="60">
        <v>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435695</v>
      </c>
      <c r="E14" s="14">
        <f t="shared" si="0"/>
        <v>435695</v>
      </c>
      <c r="F14" s="60">
        <v>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1509509</v>
      </c>
      <c r="E19" s="14">
        <f t="shared" si="0"/>
        <v>1509509</v>
      </c>
      <c r="F19" s="60">
        <v>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741848</v>
      </c>
      <c r="E20" s="14">
        <f t="shared" si="0"/>
        <v>741848</v>
      </c>
      <c r="F20" s="60">
        <v>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399626</v>
      </c>
      <c r="E22" s="14">
        <f t="shared" si="0"/>
        <v>399626</v>
      </c>
      <c r="F22" s="60">
        <v>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200318</v>
      </c>
      <c r="E26" s="14">
        <f t="shared" si="0"/>
        <v>200318</v>
      </c>
      <c r="F26" s="60">
        <v>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427829</v>
      </c>
      <c r="E31" s="14">
        <f t="shared" si="0"/>
        <v>427829</v>
      </c>
      <c r="F31" s="60">
        <v>-50000</v>
      </c>
      <c r="G31" s="13">
        <v>0</v>
      </c>
      <c r="H31" s="56">
        <f t="shared" si="1"/>
        <v>377829</v>
      </c>
      <c r="I31" s="14">
        <f t="shared" si="2"/>
        <v>377829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219375</v>
      </c>
      <c r="E44" s="14">
        <f t="shared" si="0"/>
        <v>219375</v>
      </c>
      <c r="F44" s="60">
        <v>50000</v>
      </c>
      <c r="G44" s="13">
        <v>0</v>
      </c>
      <c r="H44" s="56">
        <f t="shared" si="1"/>
        <v>269375</v>
      </c>
      <c r="I44" s="14">
        <f t="shared" si="2"/>
        <v>269375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599752</v>
      </c>
      <c r="E52" s="14">
        <f t="shared" si="0"/>
        <v>599752</v>
      </c>
      <c r="F52" s="60">
        <v>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669701</v>
      </c>
      <c r="E53" s="14">
        <f t="shared" si="0"/>
        <v>669701</v>
      </c>
      <c r="F53" s="60">
        <v>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199670</v>
      </c>
      <c r="E65" s="14">
        <f t="shared" si="3"/>
        <v>199670</v>
      </c>
      <c r="F65" s="60">
        <v>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29288</v>
      </c>
      <c r="E66" s="14">
        <f t="shared" si="3"/>
        <v>29288</v>
      </c>
      <c r="F66" s="60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102755</v>
      </c>
      <c r="E67" s="14">
        <f t="shared" si="3"/>
        <v>102755</v>
      </c>
      <c r="F67" s="60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396930</v>
      </c>
      <c r="E69" s="14">
        <f t="shared" si="3"/>
        <v>396930</v>
      </c>
      <c r="F69" s="60">
        <v>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196124</v>
      </c>
      <c r="E71" s="14">
        <f t="shared" si="3"/>
        <v>196124</v>
      </c>
      <c r="F71" s="60">
        <v>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650529</v>
      </c>
      <c r="E91" s="14">
        <f t="shared" si="3"/>
        <v>650529</v>
      </c>
      <c r="F91" s="60">
        <v>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251299</v>
      </c>
      <c r="E98" s="14">
        <f t="shared" si="3"/>
        <v>251299</v>
      </c>
      <c r="F98" s="60">
        <v>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149358</v>
      </c>
      <c r="E105" s="14">
        <f t="shared" si="3"/>
        <v>149358</v>
      </c>
      <c r="F105" s="60">
        <v>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160576</v>
      </c>
      <c r="E107" s="14">
        <f t="shared" si="3"/>
        <v>160576</v>
      </c>
      <c r="F107" s="60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408476</v>
      </c>
      <c r="E110" s="14">
        <f t="shared" si="3"/>
        <v>408476</v>
      </c>
      <c r="F110" s="60">
        <v>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9" t="s">
        <v>234</v>
      </c>
      <c r="C114" s="129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ht="16.2" customHeight="1" x14ac:dyDescent="0.4">
      <c r="B115" s="129" t="s">
        <v>235</v>
      </c>
      <c r="C115" s="129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ht="16.5" customHeight="1" x14ac:dyDescent="0.4">
      <c r="B116" s="129" t="s">
        <v>233</v>
      </c>
      <c r="C116" s="129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31" t="s">
        <v>236</v>
      </c>
      <c r="C117" s="131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ht="16.5" customHeight="1" x14ac:dyDescent="0.4">
      <c r="B118" s="131" t="s">
        <v>121</v>
      </c>
      <c r="C118" s="131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31" t="s">
        <v>122</v>
      </c>
      <c r="C119" s="131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31" t="s">
        <v>123</v>
      </c>
      <c r="C120" s="131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31" t="s">
        <v>124</v>
      </c>
      <c r="C121" s="131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</row>
    <row r="128" spans="2:255" ht="14.25" customHeight="1" x14ac:dyDescent="0.3">
      <c r="C128" s="34"/>
      <c r="D128" s="27"/>
    </row>
    <row r="129" spans="2:12" ht="14.25" customHeight="1" x14ac:dyDescent="0.35">
      <c r="B129" s="136" t="s">
        <v>118</v>
      </c>
      <c r="C129" s="136"/>
      <c r="D129" s="63" t="s">
        <v>238</v>
      </c>
    </row>
    <row r="130" spans="2:12" ht="14.25" customHeight="1" x14ac:dyDescent="0.35">
      <c r="B130" s="136" t="s">
        <v>125</v>
      </c>
      <c r="C130" s="136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4" t="s">
        <v>240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8">
        <v>45707</v>
      </c>
      <c r="I139" s="128"/>
      <c r="J139" s="44"/>
    </row>
    <row r="140" spans="2:12" ht="12.9" x14ac:dyDescent="0.35">
      <c r="B140" s="45"/>
      <c r="C140" s="45"/>
      <c r="D140" s="127"/>
      <c r="E140" s="127"/>
      <c r="F140" s="43"/>
      <c r="G140" s="127"/>
      <c r="H140" s="127"/>
      <c r="I140" s="127"/>
      <c r="J140" s="127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6"/>
      <c r="J143" s="126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HLqU/Vsxfhxgcdaa75Ec/FWElQyILdvKGOyg+8of1BWxGygTfuHRKJgD49wZ2S3T022w2/inXTUeRPTBIq05wQ==" saltValue="mAgFHjW3lpi6AHhVy+fmc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2F51-A41F-4728-8CF3-3A08B7D20057}">
  <dimension ref="A1:IU187"/>
  <sheetViews>
    <sheetView topLeftCell="B113" zoomScale="110" zoomScaleNormal="110" workbookViewId="0">
      <selection activeCell="B124" sqref="B124:L124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25" t="s">
        <v>241</v>
      </c>
      <c r="D3" s="125"/>
      <c r="E3" s="125"/>
      <c r="F3" s="125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49" t="s">
        <v>227</v>
      </c>
      <c r="I4" s="14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49" t="s">
        <v>232</v>
      </c>
      <c r="B5" s="149"/>
      <c r="C5" s="86">
        <v>5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f>SUM(D9:D9)</f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477379</v>
      </c>
      <c r="E10" s="14">
        <f t="shared" ref="E10:E55" si="2">SUM(D10:D10)</f>
        <v>477379</v>
      </c>
      <c r="F10" s="76">
        <v>0</v>
      </c>
      <c r="G10" s="13">
        <v>0</v>
      </c>
      <c r="H10" s="56">
        <f t="shared" si="0"/>
        <v>477379</v>
      </c>
      <c r="I10" s="14">
        <f t="shared" si="1"/>
        <v>477379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12756</v>
      </c>
      <c r="E11" s="14">
        <f t="shared" si="2"/>
        <v>12756</v>
      </c>
      <c r="F11" s="76">
        <v>0</v>
      </c>
      <c r="G11" s="13">
        <v>0</v>
      </c>
      <c r="H11" s="56">
        <f t="shared" si="0"/>
        <v>12756</v>
      </c>
      <c r="I11" s="14">
        <f t="shared" si="1"/>
        <v>12756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f t="shared" si="2"/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f t="shared" si="2"/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f t="shared" si="2"/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f t="shared" si="2"/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f t="shared" si="2"/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f t="shared" si="2"/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f t="shared" si="2"/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1509509</v>
      </c>
      <c r="E19" s="14">
        <f t="shared" si="2"/>
        <v>1509509</v>
      </c>
      <c r="F19" s="76">
        <v>200000</v>
      </c>
      <c r="G19" s="13">
        <v>0</v>
      </c>
      <c r="H19" s="56">
        <f t="shared" si="0"/>
        <v>1709509</v>
      </c>
      <c r="I19" s="14">
        <f t="shared" si="1"/>
        <v>1709509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741848</v>
      </c>
      <c r="E20" s="14">
        <f t="shared" si="2"/>
        <v>741848</v>
      </c>
      <c r="F20" s="76">
        <v>100000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f t="shared" si="2"/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399626</v>
      </c>
      <c r="E22" s="14">
        <f t="shared" si="2"/>
        <v>399626</v>
      </c>
      <c r="F22" s="76">
        <v>-200000</v>
      </c>
      <c r="G22" s="13">
        <v>0</v>
      </c>
      <c r="H22" s="56">
        <f t="shared" si="0"/>
        <v>199626</v>
      </c>
      <c r="I22" s="14">
        <f t="shared" si="1"/>
        <v>199626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f t="shared" si="2"/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f t="shared" si="2"/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f t="shared" si="2"/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200318</v>
      </c>
      <c r="E26" s="14">
        <f t="shared" si="2"/>
        <v>200318</v>
      </c>
      <c r="F26" s="76">
        <v>-150000</v>
      </c>
      <c r="G26" s="13">
        <v>0</v>
      </c>
      <c r="H26" s="56">
        <f t="shared" si="0"/>
        <v>50318</v>
      </c>
      <c r="I26" s="14">
        <f t="shared" si="1"/>
        <v>50318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f t="shared" si="2"/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f t="shared" si="2"/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f t="shared" si="2"/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f t="shared" si="2"/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377829</v>
      </c>
      <c r="E31" s="14">
        <f t="shared" si="2"/>
        <v>377829</v>
      </c>
      <c r="F31" s="76">
        <v>0</v>
      </c>
      <c r="G31" s="13">
        <v>0</v>
      </c>
      <c r="H31" s="56">
        <f t="shared" si="0"/>
        <v>377829</v>
      </c>
      <c r="I31" s="14">
        <f t="shared" si="1"/>
        <v>377829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f t="shared" si="2"/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f t="shared" si="2"/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f t="shared" si="2"/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f t="shared" si="2"/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f t="shared" si="2"/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f t="shared" si="2"/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f t="shared" si="2"/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f t="shared" si="2"/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f t="shared" si="2"/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f t="shared" si="2"/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f t="shared" si="2"/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f t="shared" si="2"/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269375</v>
      </c>
      <c r="E44" s="14">
        <f t="shared" si="2"/>
        <v>269375</v>
      </c>
      <c r="F44" s="76">
        <v>150000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f t="shared" si="2"/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f t="shared" si="2"/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f t="shared" si="2"/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f t="shared" si="2"/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f t="shared" si="2"/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f t="shared" si="2"/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f t="shared" si="2"/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599752</v>
      </c>
      <c r="E52" s="14">
        <f t="shared" si="2"/>
        <v>599752</v>
      </c>
      <c r="F52" s="76">
        <v>100000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f t="shared" si="2"/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f t="shared" si="2"/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f t="shared" si="2"/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f t="shared" ref="E58:E110" si="3">SUM(D58:D58)</f>
        <v>0</v>
      </c>
      <c r="F58" s="76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f t="shared" si="3"/>
        <v>0</v>
      </c>
      <c r="F59" s="76">
        <v>0</v>
      </c>
      <c r="G59" s="13">
        <v>0</v>
      </c>
      <c r="H59" s="56">
        <f t="shared" si="4"/>
        <v>0</v>
      </c>
      <c r="I59" s="14">
        <f t="shared" si="5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76">
        <v>-150000</v>
      </c>
      <c r="G60" s="13">
        <v>0</v>
      </c>
      <c r="H60" s="57">
        <f t="shared" si="4"/>
        <v>72165</v>
      </c>
      <c r="I60" s="14">
        <f t="shared" si="5"/>
        <v>72165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f t="shared" si="3"/>
        <v>0</v>
      </c>
      <c r="F61" s="76">
        <v>0</v>
      </c>
      <c r="G61" s="13">
        <v>0</v>
      </c>
      <c r="H61" s="56">
        <f t="shared" si="4"/>
        <v>0</v>
      </c>
      <c r="I61" s="14">
        <f t="shared" si="5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f t="shared" si="3"/>
        <v>0</v>
      </c>
      <c r="F62" s="76">
        <v>0</v>
      </c>
      <c r="G62" s="13">
        <v>0</v>
      </c>
      <c r="H62" s="56">
        <f t="shared" si="4"/>
        <v>0</v>
      </c>
      <c r="I62" s="14">
        <f t="shared" si="5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f t="shared" si="3"/>
        <v>0</v>
      </c>
      <c r="F63" s="76">
        <v>0</v>
      </c>
      <c r="G63" s="13">
        <v>0</v>
      </c>
      <c r="H63" s="56">
        <f t="shared" si="4"/>
        <v>0</v>
      </c>
      <c r="I63" s="14">
        <f t="shared" si="5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f t="shared" si="3"/>
        <v>0</v>
      </c>
      <c r="F64" s="76">
        <v>0</v>
      </c>
      <c r="G64" s="13">
        <v>0</v>
      </c>
      <c r="H64" s="56">
        <f t="shared" si="4"/>
        <v>0</v>
      </c>
      <c r="I64" s="14">
        <f t="shared" si="5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199670</v>
      </c>
      <c r="E65" s="14">
        <f t="shared" si="3"/>
        <v>199670</v>
      </c>
      <c r="F65" s="76">
        <v>-150000</v>
      </c>
      <c r="G65" s="13">
        <v>0</v>
      </c>
      <c r="H65" s="56">
        <f t="shared" si="4"/>
        <v>49670</v>
      </c>
      <c r="I65" s="14">
        <f t="shared" si="5"/>
        <v>49670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29288</v>
      </c>
      <c r="E66" s="14">
        <f t="shared" si="3"/>
        <v>29288</v>
      </c>
      <c r="F66" s="76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102755</v>
      </c>
      <c r="E67" s="14">
        <f t="shared" si="3"/>
        <v>102755</v>
      </c>
      <c r="F67" s="76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f t="shared" si="3"/>
        <v>0</v>
      </c>
      <c r="F68" s="76">
        <v>0</v>
      </c>
      <c r="G68" s="13">
        <v>0</v>
      </c>
      <c r="H68" s="56">
        <f t="shared" si="4"/>
        <v>0</v>
      </c>
      <c r="I68" s="14">
        <f t="shared" si="5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396930</v>
      </c>
      <c r="E69" s="14">
        <f t="shared" si="3"/>
        <v>396930</v>
      </c>
      <c r="F69" s="76">
        <v>100000</v>
      </c>
      <c r="G69" s="13">
        <v>0</v>
      </c>
      <c r="H69" s="56">
        <f t="shared" si="4"/>
        <v>496930</v>
      </c>
      <c r="I69" s="14">
        <f t="shared" si="5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f t="shared" si="3"/>
        <v>0</v>
      </c>
      <c r="F70" s="76">
        <v>0</v>
      </c>
      <c r="G70" s="13">
        <v>0</v>
      </c>
      <c r="H70" s="56">
        <f t="shared" si="4"/>
        <v>0</v>
      </c>
      <c r="I70" s="14">
        <f t="shared" si="5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196124</v>
      </c>
      <c r="E71" s="14">
        <f t="shared" si="3"/>
        <v>196124</v>
      </c>
      <c r="F71" s="76">
        <v>-50000</v>
      </c>
      <c r="G71" s="13">
        <v>0</v>
      </c>
      <c r="H71" s="56">
        <f t="shared" si="4"/>
        <v>146124</v>
      </c>
      <c r="I71" s="14">
        <f t="shared" si="5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f t="shared" si="3"/>
        <v>0</v>
      </c>
      <c r="F72" s="76">
        <v>0</v>
      </c>
      <c r="G72" s="13">
        <v>0</v>
      </c>
      <c r="H72" s="56">
        <f t="shared" si="4"/>
        <v>0</v>
      </c>
      <c r="I72" s="14">
        <f t="shared" si="5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f t="shared" si="3"/>
        <v>0</v>
      </c>
      <c r="F73" s="76">
        <v>0</v>
      </c>
      <c r="G73" s="13">
        <v>0</v>
      </c>
      <c r="H73" s="56">
        <f t="shared" si="4"/>
        <v>0</v>
      </c>
      <c r="I73" s="14">
        <f t="shared" si="5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f t="shared" si="3"/>
        <v>0</v>
      </c>
      <c r="F74" s="76">
        <v>0</v>
      </c>
      <c r="G74" s="13">
        <v>0</v>
      </c>
      <c r="H74" s="56">
        <f t="shared" si="4"/>
        <v>0</v>
      </c>
      <c r="I74" s="14">
        <f t="shared" si="5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f t="shared" si="3"/>
        <v>0</v>
      </c>
      <c r="F75" s="76">
        <v>0</v>
      </c>
      <c r="G75" s="13">
        <v>0</v>
      </c>
      <c r="H75" s="56">
        <f t="shared" si="4"/>
        <v>0</v>
      </c>
      <c r="I75" s="14">
        <f t="shared" si="5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f t="shared" si="3"/>
        <v>0</v>
      </c>
      <c r="F76" s="76">
        <v>0</v>
      </c>
      <c r="G76" s="13">
        <v>0</v>
      </c>
      <c r="H76" s="56">
        <f t="shared" si="4"/>
        <v>0</v>
      </c>
      <c r="I76" s="14">
        <f t="shared" si="5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f t="shared" si="3"/>
        <v>0</v>
      </c>
      <c r="F77" s="76">
        <v>0</v>
      </c>
      <c r="G77" s="13">
        <v>0</v>
      </c>
      <c r="H77" s="56">
        <f t="shared" si="4"/>
        <v>0</v>
      </c>
      <c r="I77" s="14">
        <f t="shared" si="5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f t="shared" si="3"/>
        <v>0</v>
      </c>
      <c r="F78" s="76">
        <v>0</v>
      </c>
      <c r="G78" s="13">
        <v>0</v>
      </c>
      <c r="H78" s="56">
        <f t="shared" si="4"/>
        <v>0</v>
      </c>
      <c r="I78" s="14">
        <f t="shared" si="5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f t="shared" si="3"/>
        <v>0</v>
      </c>
      <c r="F79" s="76">
        <v>0</v>
      </c>
      <c r="G79" s="13">
        <v>0</v>
      </c>
      <c r="H79" s="56">
        <f t="shared" si="4"/>
        <v>0</v>
      </c>
      <c r="I79" s="14">
        <f t="shared" si="5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f t="shared" si="3"/>
        <v>0</v>
      </c>
      <c r="F80" s="76">
        <v>0</v>
      </c>
      <c r="G80" s="13">
        <v>0</v>
      </c>
      <c r="H80" s="56">
        <f t="shared" si="4"/>
        <v>0</v>
      </c>
      <c r="I80" s="14">
        <f t="shared" si="5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f t="shared" si="3"/>
        <v>0</v>
      </c>
      <c r="F81" s="76">
        <v>0</v>
      </c>
      <c r="G81" s="13">
        <v>0</v>
      </c>
      <c r="H81" s="56">
        <f t="shared" si="4"/>
        <v>0</v>
      </c>
      <c r="I81" s="14">
        <f t="shared" si="5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f t="shared" si="3"/>
        <v>0</v>
      </c>
      <c r="F82" s="76">
        <v>0</v>
      </c>
      <c r="G82" s="13">
        <v>0</v>
      </c>
      <c r="H82" s="56">
        <f t="shared" si="4"/>
        <v>0</v>
      </c>
      <c r="I82" s="14">
        <f t="shared" si="5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f t="shared" si="3"/>
        <v>0</v>
      </c>
      <c r="F83" s="76">
        <v>0</v>
      </c>
      <c r="G83" s="13">
        <v>0</v>
      </c>
      <c r="H83" s="56">
        <f t="shared" si="4"/>
        <v>0</v>
      </c>
      <c r="I83" s="14">
        <f t="shared" si="5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f t="shared" si="3"/>
        <v>0</v>
      </c>
      <c r="F84" s="76">
        <v>0</v>
      </c>
      <c r="G84" s="13">
        <v>0</v>
      </c>
      <c r="H84" s="56">
        <f t="shared" si="4"/>
        <v>0</v>
      </c>
      <c r="I84" s="14">
        <f t="shared" si="5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87498</v>
      </c>
      <c r="E85" s="14">
        <f t="shared" si="3"/>
        <v>87498</v>
      </c>
      <c r="F85" s="76">
        <v>25000</v>
      </c>
      <c r="G85" s="13">
        <v>0</v>
      </c>
      <c r="H85" s="56">
        <f t="shared" si="4"/>
        <v>112498</v>
      </c>
      <c r="I85" s="14">
        <f t="shared" si="5"/>
        <v>112498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f t="shared" si="3"/>
        <v>0</v>
      </c>
      <c r="F86" s="76">
        <v>0</v>
      </c>
      <c r="G86" s="13">
        <v>0</v>
      </c>
      <c r="H86" s="56">
        <f t="shared" si="4"/>
        <v>0</v>
      </c>
      <c r="I86" s="14">
        <f t="shared" si="5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f t="shared" si="3"/>
        <v>0</v>
      </c>
      <c r="F87" s="76">
        <v>0</v>
      </c>
      <c r="G87" s="13">
        <v>0</v>
      </c>
      <c r="H87" s="56">
        <f t="shared" si="4"/>
        <v>0</v>
      </c>
      <c r="I87" s="14">
        <f t="shared" si="5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f t="shared" si="3"/>
        <v>0</v>
      </c>
      <c r="F88" s="76">
        <v>0</v>
      </c>
      <c r="G88" s="13">
        <v>0</v>
      </c>
      <c r="H88" s="56">
        <f t="shared" si="4"/>
        <v>0</v>
      </c>
      <c r="I88" s="14">
        <f t="shared" si="5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f t="shared" si="3"/>
        <v>0</v>
      </c>
      <c r="F89" s="76">
        <v>0</v>
      </c>
      <c r="G89" s="13">
        <v>0</v>
      </c>
      <c r="H89" s="56">
        <f t="shared" si="4"/>
        <v>0</v>
      </c>
      <c r="I89" s="14">
        <f t="shared" si="5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f t="shared" si="3"/>
        <v>0</v>
      </c>
      <c r="F90" s="76">
        <v>0</v>
      </c>
      <c r="G90" s="13">
        <v>0</v>
      </c>
      <c r="H90" s="56">
        <f t="shared" si="4"/>
        <v>0</v>
      </c>
      <c r="I90" s="14">
        <f t="shared" si="5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650529</v>
      </c>
      <c r="E91" s="14">
        <f t="shared" si="3"/>
        <v>650529</v>
      </c>
      <c r="F91" s="76">
        <v>100000</v>
      </c>
      <c r="G91" s="13">
        <v>0</v>
      </c>
      <c r="H91" s="56">
        <f t="shared" si="4"/>
        <v>750529</v>
      </c>
      <c r="I91" s="14">
        <f t="shared" si="5"/>
        <v>750529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f t="shared" si="3"/>
        <v>0</v>
      </c>
      <c r="F92" s="76">
        <v>0</v>
      </c>
      <c r="G92" s="13">
        <v>0</v>
      </c>
      <c r="H92" s="56">
        <f t="shared" si="4"/>
        <v>0</v>
      </c>
      <c r="I92" s="14">
        <f t="shared" si="5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f t="shared" si="3"/>
        <v>0</v>
      </c>
      <c r="F93" s="76">
        <v>0</v>
      </c>
      <c r="G93" s="13">
        <v>0</v>
      </c>
      <c r="H93" s="56">
        <f t="shared" si="4"/>
        <v>0</v>
      </c>
      <c r="I93" s="14">
        <f t="shared" si="5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f t="shared" si="3"/>
        <v>0</v>
      </c>
      <c r="F94" s="76">
        <v>0</v>
      </c>
      <c r="G94" s="13">
        <v>0</v>
      </c>
      <c r="H94" s="56">
        <f t="shared" si="4"/>
        <v>0</v>
      </c>
      <c r="I94" s="14">
        <f t="shared" si="5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f t="shared" si="3"/>
        <v>0</v>
      </c>
      <c r="F95" s="76">
        <v>0</v>
      </c>
      <c r="G95" s="13">
        <v>0</v>
      </c>
      <c r="H95" s="56">
        <f t="shared" si="4"/>
        <v>0</v>
      </c>
      <c r="I95" s="14">
        <f t="shared" si="5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f t="shared" si="3"/>
        <v>0</v>
      </c>
      <c r="F96" s="76">
        <v>0</v>
      </c>
      <c r="G96" s="13">
        <v>0</v>
      </c>
      <c r="H96" s="56">
        <f t="shared" si="4"/>
        <v>0</v>
      </c>
      <c r="I96" s="14">
        <f t="shared" si="5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f t="shared" si="3"/>
        <v>0</v>
      </c>
      <c r="F97" s="76">
        <v>0</v>
      </c>
      <c r="G97" s="13">
        <v>0</v>
      </c>
      <c r="H97" s="56">
        <f t="shared" si="4"/>
        <v>0</v>
      </c>
      <c r="I97" s="14">
        <f t="shared" si="5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251299</v>
      </c>
      <c r="E98" s="14">
        <f t="shared" si="3"/>
        <v>251299</v>
      </c>
      <c r="F98" s="76">
        <v>75000</v>
      </c>
      <c r="G98" s="13">
        <v>0</v>
      </c>
      <c r="H98" s="56">
        <f t="shared" si="4"/>
        <v>326299</v>
      </c>
      <c r="I98" s="14">
        <f t="shared" si="5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f t="shared" si="3"/>
        <v>0</v>
      </c>
      <c r="F99" s="76">
        <v>0</v>
      </c>
      <c r="G99" s="13">
        <v>0</v>
      </c>
      <c r="H99" s="56">
        <f t="shared" si="4"/>
        <v>0</v>
      </c>
      <c r="I99" s="14">
        <f t="shared" si="5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f t="shared" si="3"/>
        <v>0</v>
      </c>
      <c r="F100" s="76">
        <v>0</v>
      </c>
      <c r="G100" s="13">
        <v>0</v>
      </c>
      <c r="H100" s="56">
        <f t="shared" si="4"/>
        <v>0</v>
      </c>
      <c r="I100" s="14">
        <f t="shared" si="5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f t="shared" si="3"/>
        <v>0</v>
      </c>
      <c r="F101" s="76">
        <v>0</v>
      </c>
      <c r="G101" s="13">
        <v>0</v>
      </c>
      <c r="H101" s="56">
        <f t="shared" si="4"/>
        <v>0</v>
      </c>
      <c r="I101" s="14">
        <f t="shared" si="5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f t="shared" si="3"/>
        <v>0</v>
      </c>
      <c r="F102" s="76">
        <v>0</v>
      </c>
      <c r="G102" s="13">
        <v>0</v>
      </c>
      <c r="H102" s="56">
        <f t="shared" si="4"/>
        <v>0</v>
      </c>
      <c r="I102" s="14">
        <f t="shared" si="5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f t="shared" si="3"/>
        <v>0</v>
      </c>
      <c r="F103" s="76">
        <v>0</v>
      </c>
      <c r="G103" s="13">
        <v>0</v>
      </c>
      <c r="H103" s="56">
        <f t="shared" si="4"/>
        <v>0</v>
      </c>
      <c r="I103" s="14">
        <f t="shared" si="5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f t="shared" si="3"/>
        <v>0</v>
      </c>
      <c r="F104" s="76">
        <v>0</v>
      </c>
      <c r="G104" s="13">
        <v>0</v>
      </c>
      <c r="H104" s="56">
        <f t="shared" si="4"/>
        <v>0</v>
      </c>
      <c r="I104" s="14">
        <f t="shared" si="5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149358</v>
      </c>
      <c r="E105" s="14">
        <f t="shared" si="3"/>
        <v>149358</v>
      </c>
      <c r="F105" s="76">
        <v>-75000</v>
      </c>
      <c r="G105" s="13">
        <v>0</v>
      </c>
      <c r="H105" s="56">
        <f t="shared" si="4"/>
        <v>74358</v>
      </c>
      <c r="I105" s="14">
        <f t="shared" si="5"/>
        <v>74358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f t="shared" si="3"/>
        <v>0</v>
      </c>
      <c r="F106" s="76">
        <v>0</v>
      </c>
      <c r="G106" s="13">
        <v>0</v>
      </c>
      <c r="H106" s="56">
        <f t="shared" si="4"/>
        <v>0</v>
      </c>
      <c r="I106" s="14">
        <f t="shared" si="5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f t="shared" si="3"/>
        <v>160576</v>
      </c>
      <c r="F107" s="76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f t="shared" si="3"/>
        <v>0</v>
      </c>
      <c r="F108" s="76">
        <v>0</v>
      </c>
      <c r="G108" s="13">
        <v>0</v>
      </c>
      <c r="H108" s="56">
        <f t="shared" si="4"/>
        <v>0</v>
      </c>
      <c r="I108" s="14">
        <f t="shared" si="5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f t="shared" si="3"/>
        <v>0</v>
      </c>
      <c r="F109" s="76">
        <v>0</v>
      </c>
      <c r="G109" s="13">
        <v>0</v>
      </c>
      <c r="H109" s="56">
        <f t="shared" si="4"/>
        <v>0</v>
      </c>
      <c r="I109" s="14">
        <f t="shared" si="5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408476</v>
      </c>
      <c r="E110" s="19">
        <f t="shared" si="3"/>
        <v>408476</v>
      </c>
      <c r="F110" s="76">
        <v>-75000</v>
      </c>
      <c r="G110" s="13">
        <v>0</v>
      </c>
      <c r="H110" s="56">
        <f t="shared" si="4"/>
        <v>333476</v>
      </c>
      <c r="I110" s="14">
        <f t="shared" si="5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80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50" t="s">
        <v>234</v>
      </c>
      <c r="C114" s="150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s="81" customFormat="1" ht="16.2" customHeight="1" x14ac:dyDescent="0.4">
      <c r="B115" s="150" t="s">
        <v>235</v>
      </c>
      <c r="C115" s="150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s="81" customFormat="1" ht="16.5" customHeight="1" x14ac:dyDescent="0.4">
      <c r="B116" s="150" t="s">
        <v>233</v>
      </c>
      <c r="C116" s="15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43" t="s">
        <v>236</v>
      </c>
      <c r="C117" s="143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s="81" customFormat="1" ht="16.5" customHeight="1" x14ac:dyDescent="0.4">
      <c r="B118" s="143" t="s">
        <v>121</v>
      </c>
      <c r="C118" s="143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43" t="s">
        <v>122</v>
      </c>
      <c r="C119" s="143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43" t="s">
        <v>123</v>
      </c>
      <c r="C120" s="143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43" t="s">
        <v>124</v>
      </c>
      <c r="C121" s="143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5" t="s">
        <v>118</v>
      </c>
      <c r="C129" s="145"/>
      <c r="D129" s="63" t="s">
        <v>238</v>
      </c>
      <c r="J129" s="82"/>
    </row>
    <row r="130" spans="2:12" s="81" customFormat="1" ht="14.25" customHeight="1" x14ac:dyDescent="0.35">
      <c r="B130" s="145" t="s">
        <v>125</v>
      </c>
      <c r="C130" s="145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6" t="s">
        <v>240</v>
      </c>
      <c r="C132" s="146"/>
      <c r="D132" s="146"/>
      <c r="E132" s="146"/>
      <c r="F132" s="146"/>
      <c r="G132" s="146"/>
      <c r="H132" s="146"/>
      <c r="I132" s="146"/>
      <c r="J132" s="146"/>
      <c r="K132" s="146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7">
        <v>45728</v>
      </c>
      <c r="I139" s="147"/>
      <c r="J139" s="101"/>
    </row>
    <row r="140" spans="2:12" s="81" customFormat="1" ht="12.9" x14ac:dyDescent="0.35">
      <c r="B140" s="102"/>
      <c r="C140" s="102"/>
      <c r="D140" s="148"/>
      <c r="E140" s="148"/>
      <c r="F140" s="99"/>
      <c r="G140" s="148"/>
      <c r="H140" s="148"/>
      <c r="I140" s="148"/>
      <c r="J140" s="148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2"/>
      <c r="J143" s="142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heRR46wxXUjHbPVtNYp9pCkoSJ3hRkMmaKfu8/mW6nyMCZ9LB+YfXLjnNTdUlYrUyjDetmL+ubEtfTDrPM3ywA==" saltValue="gbvnTYN8g0pX8w5lKBIxtw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2</xdr:col>
                    <xdr:colOff>1088571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549729</xdr:colOff>
                    <xdr:row>114</xdr:row>
                    <xdr:rowOff>114300</xdr:rowOff>
                  </from>
                  <to>
                    <xdr:col>4</xdr:col>
                    <xdr:colOff>283029</xdr:colOff>
                    <xdr:row>116</xdr:row>
                    <xdr:rowOff>92529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7C02-7F49-41ED-875C-FF11F1B5D0DB}">
  <dimension ref="A1:IU187"/>
  <sheetViews>
    <sheetView topLeftCell="A3" workbookViewId="0">
      <selection activeCell="M106" sqref="M106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25" t="s">
        <v>241</v>
      </c>
      <c r="D3" s="125"/>
      <c r="E3" s="125"/>
      <c r="F3" s="125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49" t="s">
        <v>227</v>
      </c>
      <c r="I4" s="14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49" t="s">
        <v>232</v>
      </c>
      <c r="B5" s="149"/>
      <c r="C5" s="86">
        <v>6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477379</v>
      </c>
      <c r="E10" s="14">
        <v>477379</v>
      </c>
      <c r="F10" s="76">
        <v>-200000</v>
      </c>
      <c r="G10" s="13">
        <v>0</v>
      </c>
      <c r="H10" s="56">
        <f t="shared" si="0"/>
        <v>277379</v>
      </c>
      <c r="I10" s="14">
        <f t="shared" si="1"/>
        <v>277379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12756</v>
      </c>
      <c r="E11" s="14">
        <v>12756</v>
      </c>
      <c r="F11" s="76">
        <v>-4000</v>
      </c>
      <c r="G11" s="13">
        <v>0</v>
      </c>
      <c r="H11" s="56">
        <f t="shared" si="0"/>
        <v>8756</v>
      </c>
      <c r="I11" s="14">
        <f t="shared" si="1"/>
        <v>8756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1709509</v>
      </c>
      <c r="E19" s="14">
        <v>1709509</v>
      </c>
      <c r="F19" s="76">
        <v>250000</v>
      </c>
      <c r="G19" s="13">
        <v>0</v>
      </c>
      <c r="H19" s="56">
        <f t="shared" si="0"/>
        <v>1959509</v>
      </c>
      <c r="I19" s="14">
        <f t="shared" si="1"/>
        <v>1959509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199626</v>
      </c>
      <c r="E22" s="14">
        <v>199626</v>
      </c>
      <c r="F22" s="76">
        <v>-70000</v>
      </c>
      <c r="G22" s="13">
        <v>0</v>
      </c>
      <c r="H22" s="56">
        <f t="shared" si="0"/>
        <v>129626</v>
      </c>
      <c r="I22" s="14">
        <f t="shared" si="1"/>
        <v>129626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50318</v>
      </c>
      <c r="E26" s="14">
        <v>50318</v>
      </c>
      <c r="F26" s="76">
        <v>-43000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377829</v>
      </c>
      <c r="E31" s="14">
        <v>377829</v>
      </c>
      <c r="F31" s="76">
        <v>100000</v>
      </c>
      <c r="G31" s="13">
        <v>0</v>
      </c>
      <c r="H31" s="56">
        <f t="shared" si="0"/>
        <v>477829</v>
      </c>
      <c r="I31" s="14">
        <f t="shared" si="1"/>
        <v>477829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72165</v>
      </c>
      <c r="E60" s="14">
        <v>72165</v>
      </c>
      <c r="F60" s="76">
        <v>-55000</v>
      </c>
      <c r="G60" s="13">
        <v>0</v>
      </c>
      <c r="H60" s="57">
        <f t="shared" si="2"/>
        <v>17165</v>
      </c>
      <c r="I60" s="14">
        <f t="shared" si="3"/>
        <v>17165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49670</v>
      </c>
      <c r="E65" s="14">
        <v>49670</v>
      </c>
      <c r="F65" s="76">
        <v>-13000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29288</v>
      </c>
      <c r="E66" s="14">
        <v>29288</v>
      </c>
      <c r="F66" s="76">
        <v>5000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102755</v>
      </c>
      <c r="E67" s="14">
        <v>102755</v>
      </c>
      <c r="F67" s="76">
        <v>-30000</v>
      </c>
      <c r="G67" s="13">
        <v>0</v>
      </c>
      <c r="H67" s="56">
        <f t="shared" si="2"/>
        <v>72755</v>
      </c>
      <c r="I67" s="14">
        <f t="shared" si="3"/>
        <v>72755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0</v>
      </c>
      <c r="G85" s="13">
        <v>0</v>
      </c>
      <c r="H85" s="56">
        <f t="shared" si="2"/>
        <v>112498</v>
      </c>
      <c r="I85" s="14">
        <f t="shared" si="3"/>
        <v>112498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750529</v>
      </c>
      <c r="E91" s="14">
        <v>750529</v>
      </c>
      <c r="F91" s="76">
        <v>100000</v>
      </c>
      <c r="G91" s="13">
        <v>0</v>
      </c>
      <c r="H91" s="56">
        <f t="shared" si="2"/>
        <v>850529</v>
      </c>
      <c r="I91" s="14">
        <f t="shared" si="3"/>
        <v>850529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74358</v>
      </c>
      <c r="E105" s="14">
        <v>74358</v>
      </c>
      <c r="F105" s="76">
        <v>-40000</v>
      </c>
      <c r="G105" s="13">
        <v>0</v>
      </c>
      <c r="H105" s="56">
        <f t="shared" si="2"/>
        <v>34358</v>
      </c>
      <c r="I105" s="14">
        <f t="shared" si="3"/>
        <v>34358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76">
        <v>0</v>
      </c>
      <c r="G107" s="13">
        <v>0</v>
      </c>
      <c r="H107" s="56">
        <f t="shared" si="2"/>
        <v>160576</v>
      </c>
      <c r="I107" s="14">
        <f t="shared" si="3"/>
        <v>160576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50" t="s">
        <v>234</v>
      </c>
      <c r="C114" s="150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s="81" customFormat="1" ht="16.2" customHeight="1" x14ac:dyDescent="0.4">
      <c r="B115" s="150" t="s">
        <v>235</v>
      </c>
      <c r="C115" s="150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s="81" customFormat="1" ht="16.5" customHeight="1" x14ac:dyDescent="0.4">
      <c r="B116" s="150" t="s">
        <v>233</v>
      </c>
      <c r="C116" s="15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43" t="s">
        <v>236</v>
      </c>
      <c r="C117" s="143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s="81" customFormat="1" ht="16.5" customHeight="1" x14ac:dyDescent="0.4">
      <c r="B118" s="143" t="s">
        <v>121</v>
      </c>
      <c r="C118" s="143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43" t="s">
        <v>122</v>
      </c>
      <c r="C119" s="143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43" t="s">
        <v>123</v>
      </c>
      <c r="C120" s="143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43" t="s">
        <v>124</v>
      </c>
      <c r="C121" s="143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5" t="s">
        <v>118</v>
      </c>
      <c r="C129" s="145"/>
      <c r="D129" s="63" t="s">
        <v>238</v>
      </c>
      <c r="J129" s="82"/>
    </row>
    <row r="130" spans="2:12" s="81" customFormat="1" ht="14.25" customHeight="1" x14ac:dyDescent="0.35">
      <c r="B130" s="145" t="s">
        <v>125</v>
      </c>
      <c r="C130" s="145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6" t="s">
        <v>240</v>
      </c>
      <c r="C132" s="146"/>
      <c r="D132" s="146"/>
      <c r="E132" s="146"/>
      <c r="F132" s="146"/>
      <c r="G132" s="146"/>
      <c r="H132" s="146"/>
      <c r="I132" s="146"/>
      <c r="J132" s="146"/>
      <c r="K132" s="146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7">
        <v>45748</v>
      </c>
      <c r="I139" s="147"/>
      <c r="J139" s="101"/>
    </row>
    <row r="140" spans="2:12" s="81" customFormat="1" ht="12.9" x14ac:dyDescent="0.35">
      <c r="B140" s="102"/>
      <c r="C140" s="102"/>
      <c r="D140" s="148"/>
      <c r="E140" s="148"/>
      <c r="F140" s="99"/>
      <c r="G140" s="148"/>
      <c r="H140" s="148"/>
      <c r="I140" s="148"/>
      <c r="J140" s="148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2"/>
      <c r="J143" s="142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cNpaANh98rP3oqtLYE/Hj4RRTHDkjh+Xw242Q8dR01KAVDnnScj/RHHyl3rDwn0haIVDPwqV65IxHCkJ7ZycVw==" saltValue="wsjHsXZiFBm9zHsuqm3Uyw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2</xdr:col>
                    <xdr:colOff>1088571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283029</xdr:colOff>
                    <xdr:row>116</xdr:row>
                    <xdr:rowOff>92529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D701-53A6-46C0-859E-AAC263AC8E33}">
  <dimension ref="A1:IU187"/>
  <sheetViews>
    <sheetView topLeftCell="A18" zoomScaleNormal="100" workbookViewId="0">
      <selection activeCell="F52" sqref="F52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25" t="s">
        <v>241</v>
      </c>
      <c r="D3" s="125"/>
      <c r="E3" s="125"/>
      <c r="F3" s="125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49" t="s">
        <v>227</v>
      </c>
      <c r="I4" s="14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49" t="s">
        <v>232</v>
      </c>
      <c r="B5" s="149"/>
      <c r="C5" s="86">
        <v>7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277379</v>
      </c>
      <c r="E10" s="14">
        <v>277379</v>
      </c>
      <c r="F10" s="76">
        <v>-70000</v>
      </c>
      <c r="G10" s="13">
        <v>0</v>
      </c>
      <c r="H10" s="56">
        <f t="shared" si="0"/>
        <v>207379</v>
      </c>
      <c r="I10" s="14">
        <f t="shared" si="1"/>
        <v>207379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8756</v>
      </c>
      <c r="E11" s="14">
        <v>8756</v>
      </c>
      <c r="F11" s="122">
        <v>-4089.49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-180000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1959509</v>
      </c>
      <c r="E19" s="14">
        <v>1959509</v>
      </c>
      <c r="F19" s="122">
        <v>142571.5</v>
      </c>
      <c r="G19" s="13">
        <v>0</v>
      </c>
      <c r="H19" s="123">
        <f t="shared" si="0"/>
        <v>2102080.5</v>
      </c>
      <c r="I19" s="124">
        <f t="shared" si="1"/>
        <v>2102080.5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100000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129626</v>
      </c>
      <c r="E22" s="14">
        <v>129626</v>
      </c>
      <c r="F22" s="76">
        <v>-30000</v>
      </c>
      <c r="G22" s="13">
        <v>0</v>
      </c>
      <c r="H22" s="56">
        <f t="shared" si="0"/>
        <v>99626</v>
      </c>
      <c r="I22" s="14">
        <f t="shared" si="1"/>
        <v>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-3358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477829</v>
      </c>
      <c r="E31" s="14">
        <v>477829</v>
      </c>
      <c r="F31" s="76">
        <v>50000</v>
      </c>
      <c r="G31" s="13">
        <v>0</v>
      </c>
      <c r="H31" s="56">
        <f t="shared" si="0"/>
        <v>527829</v>
      </c>
      <c r="I31" s="14">
        <f t="shared" si="1"/>
        <v>527829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-65000</v>
      </c>
      <c r="G44" s="13">
        <v>0</v>
      </c>
      <c r="H44" s="56">
        <f t="shared" si="0"/>
        <v>354375</v>
      </c>
      <c r="I44" s="14">
        <f t="shared" si="1"/>
        <v>354375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50000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17165</v>
      </c>
      <c r="E60" s="14">
        <v>17165</v>
      </c>
      <c r="F60" s="76">
        <v>-5000</v>
      </c>
      <c r="G60" s="13">
        <v>0</v>
      </c>
      <c r="H60" s="57">
        <f t="shared" si="2"/>
        <v>12165</v>
      </c>
      <c r="I60" s="14">
        <f t="shared" si="3"/>
        <v>12165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72755</v>
      </c>
      <c r="E67" s="14">
        <v>72755</v>
      </c>
      <c r="F67" s="76">
        <v>-15000</v>
      </c>
      <c r="G67" s="13">
        <v>0</v>
      </c>
      <c r="H67" s="56">
        <f t="shared" si="2"/>
        <v>57755</v>
      </c>
      <c r="I67" s="14">
        <f t="shared" si="3"/>
        <v>57755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-60000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850529</v>
      </c>
      <c r="E91" s="14">
        <v>850529</v>
      </c>
      <c r="F91" s="76">
        <v>100000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34358</v>
      </c>
      <c r="E105" s="14">
        <v>34358</v>
      </c>
      <c r="F105" s="76">
        <v>-10000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121">
        <v>-124.01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9.3081098384573124E-12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50" t="s">
        <v>234</v>
      </c>
      <c r="C114" s="150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s="81" customFormat="1" ht="16.2" customHeight="1" x14ac:dyDescent="0.4">
      <c r="B115" s="150" t="s">
        <v>235</v>
      </c>
      <c r="C115" s="150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s="81" customFormat="1" ht="16.5" customHeight="1" x14ac:dyDescent="0.4">
      <c r="B116" s="150" t="s">
        <v>233</v>
      </c>
      <c r="C116" s="15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43" t="s">
        <v>236</v>
      </c>
      <c r="C117" s="143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s="81" customFormat="1" ht="16.5" customHeight="1" x14ac:dyDescent="0.4">
      <c r="B118" s="143" t="s">
        <v>121</v>
      </c>
      <c r="C118" s="143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43" t="s">
        <v>122</v>
      </c>
      <c r="C119" s="143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43" t="s">
        <v>123</v>
      </c>
      <c r="C120" s="143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43" t="s">
        <v>124</v>
      </c>
      <c r="C121" s="143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5" t="s">
        <v>118</v>
      </c>
      <c r="C129" s="145"/>
      <c r="D129" s="63" t="s">
        <v>238</v>
      </c>
      <c r="J129" s="82"/>
    </row>
    <row r="130" spans="2:12" s="81" customFormat="1" ht="14.25" customHeight="1" x14ac:dyDescent="0.35">
      <c r="B130" s="145" t="s">
        <v>125</v>
      </c>
      <c r="C130" s="145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6" t="s">
        <v>240</v>
      </c>
      <c r="C132" s="146"/>
      <c r="D132" s="146"/>
      <c r="E132" s="146"/>
      <c r="F132" s="146"/>
      <c r="G132" s="146"/>
      <c r="H132" s="146"/>
      <c r="I132" s="146"/>
      <c r="J132" s="146"/>
      <c r="K132" s="146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7">
        <v>45770</v>
      </c>
      <c r="I139" s="147"/>
      <c r="J139" s="101"/>
    </row>
    <row r="140" spans="2:12" s="81" customFormat="1" ht="12.9" x14ac:dyDescent="0.35">
      <c r="B140" s="102"/>
      <c r="C140" s="102"/>
      <c r="D140" s="148"/>
      <c r="E140" s="148"/>
      <c r="F140" s="99"/>
      <c r="G140" s="148"/>
      <c r="H140" s="148"/>
      <c r="I140" s="148"/>
      <c r="J140" s="148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2"/>
      <c r="J143" s="142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Wcb/sreTnf0OXjiijpTNXfzxKEIqDXjWhVnqE2mVfOvRC5Eu7+e7ALPrLCJ1STtyIc9GVtHQl5XK6GEbQnqN0Q==" saltValue="SYsa0RRylMMWmXNZRQkmO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9611-71BE-4558-8993-1561513C8541}">
  <dimension ref="A1:IU187"/>
  <sheetViews>
    <sheetView tabSelected="1" topLeftCell="A136" zoomScaleNormal="100" workbookViewId="0">
      <selection activeCell="L73" sqref="L73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25" t="s">
        <v>241</v>
      </c>
      <c r="D3" s="125"/>
      <c r="E3" s="125"/>
      <c r="F3" s="125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49" t="s">
        <v>227</v>
      </c>
      <c r="I4" s="14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49" t="s">
        <v>232</v>
      </c>
      <c r="B5" s="149"/>
      <c r="C5" s="86">
        <v>8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39" t="s">
        <v>105</v>
      </c>
      <c r="E7" s="140"/>
      <c r="F7" s="137" t="s">
        <v>104</v>
      </c>
      <c r="G7" s="138"/>
      <c r="H7" s="137" t="s">
        <v>107</v>
      </c>
      <c r="I7" s="138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207379</v>
      </c>
      <c r="E10" s="14">
        <v>207379</v>
      </c>
      <c r="F10" s="76">
        <v>0</v>
      </c>
      <c r="G10" s="13">
        <v>0</v>
      </c>
      <c r="H10" s="56">
        <f t="shared" si="0"/>
        <v>207379</v>
      </c>
      <c r="I10" s="14">
        <f t="shared" si="1"/>
        <v>207379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4666.51</v>
      </c>
      <c r="E11" s="14">
        <v>4666.51</v>
      </c>
      <c r="F11" s="76">
        <v>0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255695</v>
      </c>
      <c r="E14" s="14">
        <v>255695</v>
      </c>
      <c r="F14" s="76">
        <v>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2102080.5</v>
      </c>
      <c r="E19" s="14">
        <v>2102080.5</v>
      </c>
      <c r="F19" s="76">
        <v>0</v>
      </c>
      <c r="G19" s="13">
        <v>0</v>
      </c>
      <c r="H19" s="123">
        <f t="shared" si="0"/>
        <v>2102080.5</v>
      </c>
      <c r="I19" s="124">
        <f t="shared" si="1"/>
        <v>2102080.5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941848</v>
      </c>
      <c r="E20" s="14">
        <v>941848</v>
      </c>
      <c r="F20" s="76">
        <v>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99626</v>
      </c>
      <c r="E22" s="14">
        <v>99626</v>
      </c>
      <c r="F22" s="76">
        <v>0</v>
      </c>
      <c r="G22" s="13">
        <v>0</v>
      </c>
      <c r="H22" s="56">
        <f t="shared" si="0"/>
        <v>99626</v>
      </c>
      <c r="I22" s="14">
        <f t="shared" si="1"/>
        <v>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0</v>
      </c>
      <c r="E30" s="14">
        <v>0</v>
      </c>
      <c r="F30" s="76">
        <v>0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527829</v>
      </c>
      <c r="E31" s="14">
        <v>527829</v>
      </c>
      <c r="F31" s="76">
        <v>0</v>
      </c>
      <c r="G31" s="13">
        <v>0</v>
      </c>
      <c r="H31" s="56">
        <f t="shared" si="0"/>
        <v>527829</v>
      </c>
      <c r="I31" s="14">
        <f t="shared" si="1"/>
        <v>527829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354375</v>
      </c>
      <c r="E44" s="14">
        <v>354375</v>
      </c>
      <c r="F44" s="76">
        <v>0</v>
      </c>
      <c r="G44" s="13">
        <v>0</v>
      </c>
      <c r="H44" s="56">
        <f t="shared" si="0"/>
        <v>354375</v>
      </c>
      <c r="I44" s="14">
        <f t="shared" si="1"/>
        <v>354375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749752</v>
      </c>
      <c r="E52" s="14">
        <v>749752</v>
      </c>
      <c r="F52" s="76">
        <v>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12165</v>
      </c>
      <c r="E60" s="14">
        <v>12165</v>
      </c>
      <c r="F60" s="76">
        <v>0</v>
      </c>
      <c r="G60" s="13">
        <v>0</v>
      </c>
      <c r="H60" s="57">
        <f t="shared" si="2"/>
        <v>12165</v>
      </c>
      <c r="I60" s="14">
        <f t="shared" si="3"/>
        <v>12165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57755</v>
      </c>
      <c r="E67" s="14">
        <v>57755</v>
      </c>
      <c r="F67" s="76">
        <v>15000</v>
      </c>
      <c r="G67" s="13">
        <v>0</v>
      </c>
      <c r="H67" s="56">
        <f t="shared" si="2"/>
        <v>72755</v>
      </c>
      <c r="I67" s="14">
        <f t="shared" si="3"/>
        <v>72755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-15000</v>
      </c>
      <c r="G69" s="13">
        <v>0</v>
      </c>
      <c r="H69" s="56">
        <f t="shared" si="2"/>
        <v>481930</v>
      </c>
      <c r="I69" s="14">
        <f t="shared" si="3"/>
        <v>481930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52498</v>
      </c>
      <c r="E85" s="14">
        <v>52498</v>
      </c>
      <c r="F85" s="76">
        <v>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950529</v>
      </c>
      <c r="E91" s="14">
        <v>950529</v>
      </c>
      <c r="F91" s="76">
        <v>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24358</v>
      </c>
      <c r="E105" s="14">
        <v>24358</v>
      </c>
      <c r="F105" s="76">
        <v>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160451.99</v>
      </c>
      <c r="E107" s="14">
        <v>160451.99</v>
      </c>
      <c r="F107" s="151">
        <v>0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50" t="s">
        <v>234</v>
      </c>
      <c r="C114" s="150"/>
      <c r="D114" s="132" t="s">
        <v>237</v>
      </c>
      <c r="E114" s="132"/>
      <c r="F114" s="132"/>
      <c r="G114" s="132"/>
      <c r="H114" s="132"/>
      <c r="I114" s="132"/>
      <c r="J114" s="132"/>
      <c r="K114" s="132"/>
      <c r="L114" s="132"/>
    </row>
    <row r="115" spans="2:255" s="81" customFormat="1" ht="16.2" customHeight="1" x14ac:dyDescent="0.4">
      <c r="B115" s="150" t="s">
        <v>235</v>
      </c>
      <c r="C115" s="150"/>
      <c r="D115" s="130" t="s">
        <v>244</v>
      </c>
      <c r="E115" s="130"/>
      <c r="F115" s="130"/>
      <c r="G115" s="130"/>
      <c r="H115" s="130"/>
      <c r="I115" s="130"/>
      <c r="J115" s="130"/>
      <c r="K115" s="130"/>
      <c r="L115" s="130"/>
    </row>
    <row r="116" spans="2:255" s="81" customFormat="1" ht="16.5" customHeight="1" x14ac:dyDescent="0.4">
      <c r="B116" s="150" t="s">
        <v>233</v>
      </c>
      <c r="C116" s="15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43" t="s">
        <v>236</v>
      </c>
      <c r="C117" s="143"/>
      <c r="D117" s="132" t="s">
        <v>238</v>
      </c>
      <c r="E117" s="132"/>
      <c r="F117" s="132"/>
      <c r="G117" s="132"/>
      <c r="H117" s="132"/>
      <c r="I117" s="132"/>
      <c r="J117" s="132"/>
      <c r="K117" s="132"/>
      <c r="L117" s="132"/>
    </row>
    <row r="118" spans="2:255" s="81" customFormat="1" ht="16.5" customHeight="1" x14ac:dyDescent="0.4">
      <c r="B118" s="143" t="s">
        <v>121</v>
      </c>
      <c r="C118" s="143"/>
      <c r="D118" s="132" t="s">
        <v>238</v>
      </c>
      <c r="E118" s="132"/>
      <c r="F118" s="132"/>
      <c r="G118" s="132"/>
      <c r="H118" s="132"/>
      <c r="I118" s="132"/>
      <c r="J118" s="132"/>
      <c r="K118" s="132"/>
      <c r="L118" s="132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43" t="s">
        <v>122</v>
      </c>
      <c r="C119" s="143"/>
      <c r="D119" s="132" t="s">
        <v>238</v>
      </c>
      <c r="E119" s="132"/>
      <c r="F119" s="132"/>
      <c r="G119" s="132"/>
      <c r="H119" s="132"/>
      <c r="I119" s="132"/>
      <c r="J119" s="132"/>
      <c r="K119" s="132"/>
      <c r="L119" s="132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43" t="s">
        <v>123</v>
      </c>
      <c r="C120" s="143"/>
      <c r="D120" s="132" t="s">
        <v>238</v>
      </c>
      <c r="E120" s="132"/>
      <c r="F120" s="132"/>
      <c r="G120" s="132"/>
      <c r="H120" s="132"/>
      <c r="I120" s="132"/>
      <c r="J120" s="132"/>
      <c r="K120" s="132"/>
      <c r="L120" s="132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43" t="s">
        <v>124</v>
      </c>
      <c r="C121" s="143"/>
      <c r="D121" s="132" t="s">
        <v>238</v>
      </c>
      <c r="E121" s="132"/>
      <c r="F121" s="132"/>
      <c r="G121" s="132"/>
      <c r="H121" s="132"/>
      <c r="I121" s="132"/>
      <c r="J121" s="132"/>
      <c r="K121" s="132"/>
      <c r="L121" s="132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41" t="s">
        <v>239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5" t="s">
        <v>118</v>
      </c>
      <c r="C129" s="145"/>
      <c r="D129" s="63" t="s">
        <v>238</v>
      </c>
      <c r="J129" s="82"/>
    </row>
    <row r="130" spans="2:12" s="81" customFormat="1" ht="14.25" customHeight="1" x14ac:dyDescent="0.35">
      <c r="B130" s="145" t="s">
        <v>125</v>
      </c>
      <c r="C130" s="145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6" t="s">
        <v>240</v>
      </c>
      <c r="C132" s="146"/>
      <c r="D132" s="146"/>
      <c r="E132" s="146"/>
      <c r="F132" s="146"/>
      <c r="G132" s="146"/>
      <c r="H132" s="146"/>
      <c r="I132" s="146"/>
      <c r="J132" s="146"/>
      <c r="K132" s="146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7">
        <v>45771</v>
      </c>
      <c r="I139" s="147"/>
      <c r="J139" s="101"/>
    </row>
    <row r="140" spans="2:12" s="81" customFormat="1" ht="12.9" x14ac:dyDescent="0.35">
      <c r="B140" s="102"/>
      <c r="C140" s="102"/>
      <c r="D140" s="148"/>
      <c r="E140" s="148"/>
      <c r="F140" s="99"/>
      <c r="G140" s="148"/>
      <c r="H140" s="148"/>
      <c r="I140" s="148"/>
      <c r="J140" s="148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2"/>
      <c r="J143" s="142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wc/W7iyOW+oinP92iLhmIADQilUMeIBp4tGsX2kYx1gdBvQj6FjMXiDym4xjATA5SvPOtmueQjmVPOq8lULTag==" saltValue="N65a7s5tv26Ls5CF73jTKw==" spinCount="100000" sheet="1" objects="1" scenarios="1"/>
  <mergeCells count="31">
    <mergeCell ref="B132:K132"/>
    <mergeCell ref="H139:I139"/>
    <mergeCell ref="D140:E140"/>
    <mergeCell ref="G140:H140"/>
    <mergeCell ref="I140:J140"/>
    <mergeCell ref="I143:J143"/>
    <mergeCell ref="B121:C121"/>
    <mergeCell ref="D121:L121"/>
    <mergeCell ref="B124:L124"/>
    <mergeCell ref="B127:L127"/>
    <mergeCell ref="B129:C129"/>
    <mergeCell ref="B130:C130"/>
    <mergeCell ref="B118:C118"/>
    <mergeCell ref="D118:L118"/>
    <mergeCell ref="B119:C119"/>
    <mergeCell ref="D119:L119"/>
    <mergeCell ref="B120:C120"/>
    <mergeCell ref="D120:L120"/>
    <mergeCell ref="B114:C114"/>
    <mergeCell ref="D114:L114"/>
    <mergeCell ref="B115:C115"/>
    <mergeCell ref="D115:L115"/>
    <mergeCell ref="B116:C116"/>
    <mergeCell ref="B117:C117"/>
    <mergeCell ref="D117:L117"/>
    <mergeCell ref="C3:F3"/>
    <mergeCell ref="H4:I4"/>
    <mergeCell ref="A5:B5"/>
    <mergeCell ref="D7:E7"/>
    <mergeCell ref="F7:G7"/>
    <mergeCell ref="H7:I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 1</vt:lpstr>
      <vt:lpstr>FA 2</vt:lpstr>
      <vt:lpstr>FA 3</vt:lpstr>
      <vt:lpstr>FA 4</vt:lpstr>
      <vt:lpstr>FA 5</vt:lpstr>
      <vt:lpstr>FA 6</vt:lpstr>
      <vt:lpstr>FA 7</vt:lpstr>
      <vt:lpstr>FA 8</vt:lpstr>
      <vt:lpstr>'FA 1'!Print_Titles</vt:lpstr>
      <vt:lpstr>'FA 2'!Print_Titles</vt:lpstr>
      <vt:lpstr>'FA 3'!Print_Titles</vt:lpstr>
      <vt:lpstr>'FA 4'!Print_Titles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DEAP25</cp:keywords>
  <cp:lastModifiedBy>Kardos, Nichole</cp:lastModifiedBy>
  <cp:lastPrinted>2025-01-31T21:44:49Z</cp:lastPrinted>
  <dcterms:created xsi:type="dcterms:W3CDTF">2003-09-04T13:10:28Z</dcterms:created>
  <dcterms:modified xsi:type="dcterms:W3CDTF">2025-04-24T22:54:02Z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